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172.18.100.93\荒川01\区民生活部\区民施設課\004-04 区民ひろば_指定管理者制度\00404003 ふれあい館指定管理者候補者選定委員会関係書（公募）\令和08年度_汐入・峡田・東日暮里・東尾久\03 募集要項等\02_様式（申請書類）\"/>
    </mc:Choice>
  </mc:AlternateContent>
  <xr:revisionPtr revIDLastSave="0" documentId="13_ncr:1_{35C6B21C-076D-4646-A60C-6B9F04DB3948}" xr6:coauthVersionLast="47" xr6:coauthVersionMax="47" xr10:uidLastSave="{00000000-0000-0000-0000-000000000000}"/>
  <bookViews>
    <workbookView xWindow="14295" yWindow="-16200" windowWidth="14610" windowHeight="15585" tabRatio="799" activeTab="1" xr2:uid="{00000000-000D-0000-FFFF-FFFF00000000}"/>
  </bookViews>
  <sheets>
    <sheet name="入力方法" sheetId="8" r:id="rId1"/>
    <sheet name="収支計画(東日暮里)" sheetId="1" r:id="rId2"/>
    <sheet name="R９未払消費税計算書" sheetId="2" r:id="rId3"/>
  </sheets>
  <definedNames>
    <definedName name="Ａ">#REF!</definedName>
    <definedName name="B">#REF!</definedName>
    <definedName name="ｋ">#REF!</definedName>
    <definedName name="kikiki">#REF!</definedName>
    <definedName name="ｎ">#REF!</definedName>
    <definedName name="_xlnm.Print_Area" localSheetId="2">'R９未払消費税計算書'!$A$1:$I$31</definedName>
    <definedName name="_xlnm.Print_Area" localSheetId="1">'収支計画(東日暮里)'!$A$1:$P$52</definedName>
    <definedName name="_xlnm.Print_Area" localSheetId="0">入力方法!$A$1:$I$98</definedName>
    <definedName name="Sheet1">#REF!</definedName>
    <definedName name="あ">#REF!</definedName>
    <definedName name="ううう">#REF!</definedName>
    <definedName name="ぉぉおｌ">#REF!</definedName>
    <definedName name="カモ">#REF!</definedName>
    <definedName name="き">#REF!</definedName>
    <definedName name="ききき">#REF!</definedName>
    <definedName name="その他賃借料">#REF!</definedName>
    <definedName name="科目">#REF!</definedName>
    <definedName name="経費" localSheetId="2">#REF!</definedName>
    <definedName name="経費">'収支計画(東日暮里)'!$G$3:$G$7</definedName>
    <definedName name="非常勤">#REF!</definedName>
    <definedName name="福利厚生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E22" i="1" l="1"/>
  <c r="E24" i="1" s="1"/>
  <c r="E25" i="1" s="1"/>
  <c r="E23" i="1" l="1"/>
  <c r="G23" i="1" l="1"/>
  <c r="E43" i="1" l="1"/>
  <c r="E36" i="1"/>
  <c r="E28" i="1"/>
  <c r="E21" i="1"/>
  <c r="E37" i="1"/>
  <c r="E12" i="1" l="1"/>
  <c r="D12" i="2" l="1"/>
  <c r="D21" i="2"/>
  <c r="D20" i="2"/>
  <c r="D17" i="2"/>
  <c r="D16" i="2"/>
  <c r="D15" i="2"/>
  <c r="D14" i="2"/>
  <c r="D13" i="2"/>
  <c r="D9" i="2"/>
  <c r="D8" i="2"/>
  <c r="D6" i="2"/>
  <c r="E39" i="1" l="1"/>
  <c r="E40" i="1" s="1"/>
  <c r="D11" i="2" s="1"/>
  <c r="E33" i="1"/>
  <c r="E30" i="1"/>
  <c r="G30" i="1" s="1"/>
  <c r="E38" i="1" l="1"/>
  <c r="G38" i="1" s="1"/>
  <c r="F18" i="2" l="1"/>
  <c r="E19" i="2"/>
  <c r="F21" i="2" l="1"/>
  <c r="G21" i="2" s="1"/>
  <c r="F20" i="2"/>
  <c r="G20" i="2" s="1"/>
  <c r="G18" i="2"/>
  <c r="F17" i="2"/>
  <c r="G17" i="2" s="1"/>
  <c r="F16" i="2"/>
  <c r="G16" i="2" s="1"/>
  <c r="F15" i="2"/>
  <c r="G15" i="2" s="1"/>
  <c r="F14" i="2"/>
  <c r="G14" i="2" s="1"/>
  <c r="F13" i="2"/>
  <c r="G13" i="2" s="1"/>
  <c r="F12" i="2"/>
  <c r="G12" i="2" s="1"/>
  <c r="G10" i="2"/>
  <c r="F10" i="2"/>
  <c r="D10" i="2"/>
  <c r="E9" i="2"/>
  <c r="E8" i="2"/>
  <c r="D7" i="2"/>
  <c r="F7" i="2" s="1"/>
  <c r="F6" i="2"/>
  <c r="H6" i="2" s="1"/>
  <c r="F5" i="2"/>
  <c r="H5" i="2" s="1"/>
  <c r="E10" i="2" l="1"/>
  <c r="H7" i="2"/>
  <c r="G29" i="2" s="1"/>
  <c r="F11" i="2" l="1"/>
  <c r="G11" i="2" s="1"/>
  <c r="G22" i="2" s="1"/>
  <c r="G30" i="2" s="1"/>
  <c r="G31" i="2" s="1"/>
  <c r="E13" i="1" l="1"/>
  <c r="E15" i="1" s="1"/>
  <c r="D23" i="2"/>
  <c r="D24" i="2" s="1"/>
  <c r="D25" i="2" s="1"/>
  <c r="D26" i="2" s="1"/>
  <c r="D27" i="2" l="1"/>
  <c r="E17" i="1"/>
  <c r="E18" i="1" s="1"/>
  <c r="E44" i="1" l="1"/>
  <c r="G44" i="1" s="1"/>
  <c r="E4" i="1"/>
  <c r="E6" i="1" s="1"/>
  <c r="G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3" authorId="0" shapeId="0" xr:uid="{495337D2-8B9F-4520-B1D4-4F989C2224C6}">
      <text>
        <r>
          <rPr>
            <sz val="11"/>
            <color indexed="12"/>
            <rFont val="BIZ UDPゴシック"/>
            <family val="3"/>
            <charset val="128"/>
          </rPr>
          <t>各経費区分ごとに定められた上限額の範囲内で提案すること。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加藤 敦子</author>
    <author>Administrator</author>
  </authors>
  <commentList>
    <comment ref="B5" authorId="0" shapeId="0" xr:uid="{00000000-0006-0000-0200-000001000000}">
      <text>
        <r>
          <rPr>
            <sz val="9"/>
            <color indexed="48"/>
            <rFont val="BIZ UDPゴシック"/>
            <family val="3"/>
            <charset val="128"/>
          </rPr>
          <t>指定管理料総額です</t>
        </r>
      </text>
    </comment>
    <comment ref="D5" authorId="1" shapeId="0" xr:uid="{CB14650B-0549-44E4-9131-8C7C6B67A74C}">
      <text>
        <r>
          <rPr>
            <sz val="9"/>
            <color indexed="48"/>
            <rFont val="BIZ UDPゴシック"/>
            <family val="3"/>
            <charset val="128"/>
          </rPr>
          <t xml:space="preserve">（入力方法について）
</t>
        </r>
        <r>
          <rPr>
            <sz val="9"/>
            <color indexed="10"/>
            <rFont val="BIZ UDPゴシック"/>
            <family val="3"/>
            <charset val="128"/>
          </rPr>
          <t>　支出金額を全て入力及び調整を行ったうえで、</t>
        </r>
        <r>
          <rPr>
            <sz val="9"/>
            <color indexed="48"/>
            <rFont val="BIZ UDPゴシック"/>
            <family val="3"/>
            <charset val="128"/>
          </rPr>
          <t xml:space="preserve">
　「予定する収支差額」については、以下のとおり「ゴールシーク」を用いて
　最後に提案額の入力（調整）を行ってください。
＊ゴールシークの使い方＊
　「データ」⇒「予測（What-If分析）」⇒「ゴールシーク」
　入力セル（E）「D列２６行：予定する収支差額」を選択
　目標値（V）「「予定する収支差額」にかかる提案額」を入力
　変化させるセル（C）「D列５行：指定管理料」　を選択
　↓
　「OK」で指定管理料（収入）が自動計算される</t>
        </r>
      </text>
    </comment>
  </commentList>
</comments>
</file>

<file path=xl/sharedStrings.xml><?xml version="1.0" encoding="utf-8"?>
<sst xmlns="http://schemas.openxmlformats.org/spreadsheetml/2006/main" count="149" uniqueCount="105">
  <si>
    <t>【管理運営費】</t>
    <rPh sb="1" eb="3">
      <t>カンリ</t>
    </rPh>
    <rPh sb="3" eb="5">
      <t>ウンエイ</t>
    </rPh>
    <rPh sb="5" eb="6">
      <t>ヒ</t>
    </rPh>
    <phoneticPr fontId="2"/>
  </si>
  <si>
    <t>指定管理料</t>
    <rPh sb="0" eb="2">
      <t>シテイ</t>
    </rPh>
    <rPh sb="2" eb="4">
      <t>カンリ</t>
    </rPh>
    <rPh sb="4" eb="5">
      <t>リョウ</t>
    </rPh>
    <phoneticPr fontId="2"/>
  </si>
  <si>
    <t>項　　目</t>
    <rPh sb="0" eb="1">
      <t>コウ</t>
    </rPh>
    <rPh sb="3" eb="4">
      <t>モク</t>
    </rPh>
    <phoneticPr fontId="4"/>
  </si>
  <si>
    <t>内　　訳</t>
    <rPh sb="0" eb="1">
      <t>ウチ</t>
    </rPh>
    <rPh sb="3" eb="4">
      <t>ヤク</t>
    </rPh>
    <phoneticPr fontId="4"/>
  </si>
  <si>
    <t>収入</t>
    <rPh sb="0" eb="2">
      <t>シュウニュウ</t>
    </rPh>
    <phoneticPr fontId="2"/>
  </si>
  <si>
    <t>指定管理料（管理運営費）</t>
    <rPh sb="6" eb="8">
      <t>カンリ</t>
    </rPh>
    <rPh sb="8" eb="10">
      <t>ウンエイ</t>
    </rPh>
    <rPh sb="10" eb="11">
      <t>ヒ</t>
    </rPh>
    <phoneticPr fontId="2"/>
  </si>
  <si>
    <t>合　　計</t>
    <rPh sb="0" eb="1">
      <t>ガッ</t>
    </rPh>
    <rPh sb="3" eb="4">
      <t>ケイ</t>
    </rPh>
    <phoneticPr fontId="2"/>
  </si>
  <si>
    <t>支出</t>
    <rPh sb="0" eb="2">
      <t>シシュツ</t>
    </rPh>
    <phoneticPr fontId="2"/>
  </si>
  <si>
    <t>消耗品費</t>
    <rPh sb="0" eb="2">
      <t>ショウモウ</t>
    </rPh>
    <rPh sb="2" eb="3">
      <t>ヒン</t>
    </rPh>
    <rPh sb="3" eb="4">
      <t>ヒ</t>
    </rPh>
    <phoneticPr fontId="4"/>
  </si>
  <si>
    <t>物品修繕費</t>
    <rPh sb="0" eb="2">
      <t>ブッピン</t>
    </rPh>
    <rPh sb="2" eb="4">
      <t>シュウゼン</t>
    </rPh>
    <rPh sb="4" eb="5">
      <t>ヒ</t>
    </rPh>
    <phoneticPr fontId="4"/>
  </si>
  <si>
    <t>役務費</t>
    <rPh sb="0" eb="2">
      <t>エキム</t>
    </rPh>
    <rPh sb="2" eb="3">
      <t>ヒ</t>
    </rPh>
    <phoneticPr fontId="4"/>
  </si>
  <si>
    <t>委託料</t>
    <rPh sb="0" eb="2">
      <t>イタク</t>
    </rPh>
    <rPh sb="2" eb="3">
      <t>リョウ</t>
    </rPh>
    <phoneticPr fontId="4"/>
  </si>
  <si>
    <t>本部経費</t>
    <rPh sb="0" eb="2">
      <t>ホンブ</t>
    </rPh>
    <rPh sb="2" eb="4">
      <t>ケイヒ</t>
    </rPh>
    <phoneticPr fontId="2"/>
  </si>
  <si>
    <t>未払消費税</t>
    <phoneticPr fontId="4"/>
  </si>
  <si>
    <t>その他（賃借料等）</t>
    <rPh sb="2" eb="3">
      <t>タ</t>
    </rPh>
    <rPh sb="4" eb="7">
      <t>チンシャクリョウ</t>
    </rPh>
    <rPh sb="7" eb="8">
      <t>トウ</t>
    </rPh>
    <phoneticPr fontId="2"/>
  </si>
  <si>
    <t>管　理　費　計</t>
    <rPh sb="0" eb="1">
      <t>カン</t>
    </rPh>
    <rPh sb="2" eb="3">
      <t>リ</t>
    </rPh>
    <rPh sb="4" eb="5">
      <t>ヒ</t>
    </rPh>
    <rPh sb="6" eb="7">
      <t>ケイ</t>
    </rPh>
    <phoneticPr fontId="4"/>
  </si>
  <si>
    <t>運営費</t>
    <rPh sb="0" eb="2">
      <t>ウンエイ</t>
    </rPh>
    <rPh sb="2" eb="3">
      <t>ヒ</t>
    </rPh>
    <phoneticPr fontId="2"/>
  </si>
  <si>
    <t>予定する収支差額</t>
    <rPh sb="0" eb="2">
      <t>ヨテイ</t>
    </rPh>
    <rPh sb="4" eb="6">
      <t>シュウシ</t>
    </rPh>
    <rPh sb="6" eb="8">
      <t>サガク</t>
    </rPh>
    <phoneticPr fontId="2"/>
  </si>
  <si>
    <t>【人件費】</t>
    <rPh sb="1" eb="4">
      <t>ジンケンヒ</t>
    </rPh>
    <phoneticPr fontId="2"/>
  </si>
  <si>
    <t>指定管理料（人件費）</t>
    <rPh sb="6" eb="9">
      <t>ジンケンヒ</t>
    </rPh>
    <phoneticPr fontId="2"/>
  </si>
  <si>
    <t>給与等</t>
    <rPh sb="0" eb="2">
      <t>キュウヨ</t>
    </rPh>
    <rPh sb="2" eb="3">
      <t>トウ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</si>
  <si>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4"/>
  </si>
  <si>
    <t>【家屋等修繕費】</t>
    <rPh sb="1" eb="3">
      <t>カオク</t>
    </rPh>
    <rPh sb="3" eb="4">
      <t>トウ</t>
    </rPh>
    <rPh sb="4" eb="7">
      <t>シュウゼンヒ</t>
    </rPh>
    <phoneticPr fontId="2"/>
  </si>
  <si>
    <t>指定管理料（家屋等修繕費）</t>
    <rPh sb="6" eb="8">
      <t>カオク</t>
    </rPh>
    <rPh sb="8" eb="9">
      <t>トウ</t>
    </rPh>
    <rPh sb="9" eb="12">
      <t>シュウゼンヒ</t>
    </rPh>
    <phoneticPr fontId="2"/>
  </si>
  <si>
    <t>家屋等修繕費</t>
    <rPh sb="0" eb="3">
      <t>カオクトウ</t>
    </rPh>
    <rPh sb="3" eb="5">
      <t>シュウゼン</t>
    </rPh>
    <rPh sb="5" eb="6">
      <t>ヒ</t>
    </rPh>
    <phoneticPr fontId="4"/>
  </si>
  <si>
    <t>（Ｅ）</t>
    <phoneticPr fontId="2"/>
  </si>
  <si>
    <t>未払消費税計算書</t>
    <rPh sb="0" eb="2">
      <t>ミバラ</t>
    </rPh>
    <rPh sb="2" eb="5">
      <t>ショウヒゼイ</t>
    </rPh>
    <rPh sb="5" eb="7">
      <t>ケイサン</t>
    </rPh>
    <rPh sb="7" eb="8">
      <t>ショ</t>
    </rPh>
    <phoneticPr fontId="2"/>
  </si>
  <si>
    <t>科目</t>
    <rPh sb="0" eb="2">
      <t>カモク</t>
    </rPh>
    <phoneticPr fontId="2"/>
  </si>
  <si>
    <t>金額</t>
    <rPh sb="0" eb="2">
      <t>キンガク</t>
    </rPh>
    <phoneticPr fontId="2"/>
  </si>
  <si>
    <t>消費税取引</t>
    <rPh sb="0" eb="3">
      <t>ショウヒゼイ</t>
    </rPh>
    <rPh sb="3" eb="5">
      <t>トリヒキ</t>
    </rPh>
    <phoneticPr fontId="2"/>
  </si>
  <si>
    <t>消費税額</t>
    <rPh sb="0" eb="3">
      <t>ショウヒゼイ</t>
    </rPh>
    <rPh sb="3" eb="4">
      <t>ガク</t>
    </rPh>
    <phoneticPr fontId="2"/>
  </si>
  <si>
    <t>非課税</t>
    <rPh sb="0" eb="3">
      <t>ヒカゼイ</t>
    </rPh>
    <phoneticPr fontId="2"/>
  </si>
  <si>
    <t>課税</t>
    <rPh sb="0" eb="2">
      <t>カゼイ</t>
    </rPh>
    <phoneticPr fontId="2"/>
  </si>
  <si>
    <t>仮払消費税</t>
    <rPh sb="0" eb="2">
      <t>カリバライ</t>
    </rPh>
    <rPh sb="2" eb="5">
      <t>ショウヒゼイ</t>
    </rPh>
    <phoneticPr fontId="2"/>
  </si>
  <si>
    <t>仮受消費税</t>
    <rPh sb="0" eb="2">
      <t>カリウケ</t>
    </rPh>
    <rPh sb="2" eb="5">
      <t>ショウヒゼイ</t>
    </rPh>
    <phoneticPr fontId="2"/>
  </si>
  <si>
    <t>その他の収入</t>
    <rPh sb="2" eb="3">
      <t>タ</t>
    </rPh>
    <rPh sb="4" eb="6">
      <t>シュウニュウ</t>
    </rPh>
    <phoneticPr fontId="2"/>
  </si>
  <si>
    <t>収入合計</t>
    <rPh sb="0" eb="2">
      <t>シュウニュウ</t>
    </rPh>
    <rPh sb="2" eb="4">
      <t>ゴウケイ</t>
    </rPh>
    <phoneticPr fontId="2"/>
  </si>
  <si>
    <t>①</t>
    <phoneticPr fontId="2"/>
  </si>
  <si>
    <t>人件費</t>
    <rPh sb="0" eb="3">
      <t>ジンケンヒ</t>
    </rPh>
    <phoneticPr fontId="2"/>
  </si>
  <si>
    <t>給与</t>
    <rPh sb="0" eb="2">
      <t>キュウヨ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</si>
  <si>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</si>
  <si>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人件費合計</t>
    <phoneticPr fontId="2"/>
  </si>
  <si>
    <t>家屋等修繕費</t>
    <rPh sb="0" eb="2">
      <t>カオク</t>
    </rPh>
    <rPh sb="2" eb="3">
      <t>トウ</t>
    </rPh>
    <rPh sb="3" eb="6">
      <t>シュウゼンヒ</t>
    </rPh>
    <phoneticPr fontId="2"/>
  </si>
  <si>
    <t>家屋等修繕費合計</t>
    <rPh sb="0" eb="2">
      <t>カオク</t>
    </rPh>
    <rPh sb="2" eb="3">
      <t>トウ</t>
    </rPh>
    <rPh sb="3" eb="6">
      <t>シュウゼンヒ</t>
    </rPh>
    <rPh sb="6" eb="8">
      <t>ゴウケイ</t>
    </rPh>
    <rPh sb="7" eb="8">
      <t>ケイ</t>
    </rPh>
    <phoneticPr fontId="2"/>
  </si>
  <si>
    <t>管理運営費</t>
    <rPh sb="0" eb="2">
      <t>カンリ</t>
    </rPh>
    <rPh sb="2" eb="4">
      <t>ウンエイ</t>
    </rPh>
    <phoneticPr fontId="2"/>
  </si>
  <si>
    <t>旅費</t>
    <rPh sb="0" eb="2">
      <t>リョヒ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</si>
  <si>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</si>
  <si>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物品修繕費</t>
    <rPh sb="0" eb="2">
      <t>ブッピン</t>
    </rPh>
    <rPh sb="2" eb="4">
      <t>シュウゼン</t>
    </rPh>
    <rPh sb="4" eb="5">
      <t>ヒ</t>
    </rPh>
    <phoneticPr fontId="2"/>
  </si>
  <si>
    <t>役務費</t>
    <rPh sb="0" eb="2">
      <t>エキム</t>
    </rPh>
    <rPh sb="2" eb="3">
      <t>ヒ</t>
    </rPh>
    <phoneticPr fontId="2"/>
  </si>
  <si>
    <t>委託料</t>
    <rPh sb="0" eb="3">
      <t>イタクリョウ</t>
    </rPh>
    <phoneticPr fontId="2"/>
  </si>
  <si>
    <t>その他（賃借料等)</t>
    <rPh sb="2" eb="3">
      <t>タ</t>
    </rPh>
    <rPh sb="4" eb="7">
      <t>チンシャクリョウ</t>
    </rPh>
    <rPh sb="7" eb="8">
      <t>トウ</t>
    </rPh>
    <phoneticPr fontId="2"/>
  </si>
  <si>
    <t>仮払消費税合計</t>
    <rPh sb="0" eb="2">
      <t>カリバライ</t>
    </rPh>
    <rPh sb="2" eb="5">
      <t>ショウヒゼイ</t>
    </rPh>
    <rPh sb="6" eb="7">
      <t>ケイ</t>
    </rPh>
    <phoneticPr fontId="2"/>
  </si>
  <si>
    <t>②</t>
    <phoneticPr fontId="2"/>
  </si>
  <si>
    <t>未払消費税</t>
    <rPh sb="0" eb="2">
      <t>ミハライ</t>
    </rPh>
    <rPh sb="2" eb="5">
      <t>ショウヒゼイ</t>
    </rPh>
    <phoneticPr fontId="2"/>
  </si>
  <si>
    <t>-</t>
    <phoneticPr fontId="2"/>
  </si>
  <si>
    <t>③</t>
    <phoneticPr fontId="2"/>
  </si>
  <si>
    <t>管理運営費合計</t>
    <rPh sb="0" eb="2">
      <t>カンリ</t>
    </rPh>
    <rPh sb="2" eb="5">
      <t>ウンエイヒ</t>
    </rPh>
    <rPh sb="6" eb="7">
      <t>ケイ</t>
    </rPh>
    <phoneticPr fontId="2"/>
  </si>
  <si>
    <t>支出合計</t>
    <rPh sb="0" eb="2">
      <t>シシュツ</t>
    </rPh>
    <rPh sb="2" eb="4">
      <t>ゴウケイ</t>
    </rPh>
    <phoneticPr fontId="2"/>
  </si>
  <si>
    <t>③（①－②）</t>
    <phoneticPr fontId="2"/>
  </si>
  <si>
    <t>-</t>
    <phoneticPr fontId="2"/>
  </si>
  <si>
    <t>本部経費（課税分）</t>
    <rPh sb="0" eb="2">
      <t>ホンブ</t>
    </rPh>
    <rPh sb="2" eb="4">
      <t>ケイヒ</t>
    </rPh>
    <rPh sb="5" eb="8">
      <t>カゼイブン</t>
    </rPh>
    <phoneticPr fontId="2"/>
  </si>
  <si>
    <t>本部経費（非課税分）</t>
    <rPh sb="0" eb="2">
      <t>ホンブ</t>
    </rPh>
    <rPh sb="2" eb="4">
      <t>ケイヒ</t>
    </rPh>
    <rPh sb="5" eb="6">
      <t>ヒ</t>
    </rPh>
    <rPh sb="6" eb="9">
      <t>カゼイブン</t>
    </rPh>
    <phoneticPr fontId="2"/>
  </si>
  <si>
    <t>○本部経費の内容</t>
    <phoneticPr fontId="2"/>
  </si>
  <si>
    <t>No</t>
    <phoneticPr fontId="2"/>
  </si>
  <si>
    <t>算出根拠
となる書類</t>
    <rPh sb="0" eb="2">
      <t>サンシュツ</t>
    </rPh>
    <rPh sb="2" eb="4">
      <t>コンキョ</t>
    </rPh>
    <rPh sb="8" eb="10">
      <t>ショルイ</t>
    </rPh>
    <phoneticPr fontId="2"/>
  </si>
  <si>
    <t>【参考】指定管理料提案上限額</t>
    <rPh sb="1" eb="3">
      <t>サンコウ</t>
    </rPh>
    <rPh sb="4" eb="14">
      <t>シテイカンリリョウテイアンジョウゲンガク</t>
    </rPh>
    <phoneticPr fontId="2"/>
  </si>
  <si>
    <t>光熱水費</t>
    <rPh sb="0" eb="4">
      <t>コウネツスイヒ</t>
    </rPh>
    <phoneticPr fontId="2"/>
  </si>
  <si>
    <t>支出</t>
    <phoneticPr fontId="2"/>
  </si>
  <si>
    <t>管理費</t>
    <phoneticPr fontId="2"/>
  </si>
  <si>
    <t>【光熱水費】</t>
    <rPh sb="1" eb="5">
      <t>コウネツスイヒ</t>
    </rPh>
    <phoneticPr fontId="2"/>
  </si>
  <si>
    <t>指定管理料（光熱水費）</t>
    <rPh sb="6" eb="10">
      <t>コウネツスイヒ</t>
    </rPh>
    <phoneticPr fontId="2"/>
  </si>
  <si>
    <t>収支計画書の入力方法</t>
    <rPh sb="0" eb="4">
      <t>シュウシケイカク</t>
    </rPh>
    <rPh sb="4" eb="5">
      <t>ショ</t>
    </rPh>
    <rPh sb="6" eb="10">
      <t>ニュウリョクホウホウ</t>
    </rPh>
    <phoneticPr fontId="2"/>
  </si>
  <si>
    <t>※色のついたセルには計算式が入っています。入力しないでください。</t>
    <rPh sb="1" eb="2">
      <t>イロ</t>
    </rPh>
    <rPh sb="10" eb="13">
      <t>ケイサンシキ</t>
    </rPh>
    <rPh sb="14" eb="15">
      <t>ハイ</t>
    </rPh>
    <rPh sb="21" eb="23">
      <t>ニュウリョク</t>
    </rPh>
    <phoneticPr fontId="2"/>
  </si>
  <si>
    <t>※サンプル画像の年度・数値は参考のため、実際のものと異なります。</t>
    <rPh sb="5" eb="7">
      <t>ガゾウ</t>
    </rPh>
    <rPh sb="8" eb="10">
      <t>ネンド</t>
    </rPh>
    <rPh sb="11" eb="13">
      <t>スウチ</t>
    </rPh>
    <rPh sb="14" eb="16">
      <t>サンコウ</t>
    </rPh>
    <rPh sb="20" eb="22">
      <t>ジッサイ</t>
    </rPh>
    <rPh sb="26" eb="27">
      <t>コト</t>
    </rPh>
    <phoneticPr fontId="2"/>
  </si>
  <si>
    <t>（Ｃ）</t>
    <phoneticPr fontId="2"/>
  </si>
  <si>
    <t>（Ｄ）</t>
    <phoneticPr fontId="2"/>
  </si>
  <si>
    <t>（Ｆ）</t>
    <phoneticPr fontId="2"/>
  </si>
  <si>
    <t>１か年あたりの指定管理料提案額　[　Ｆ＝（Ｂ＋Ｃ＋Ｄ＋Ｅ）－Ａ　]</t>
    <rPh sb="2" eb="3">
      <t>ネン</t>
    </rPh>
    <rPh sb="7" eb="9">
      <t>シテイ</t>
    </rPh>
    <rPh sb="9" eb="11">
      <t>カンリ</t>
    </rPh>
    <rPh sb="11" eb="12">
      <t>リョウ</t>
    </rPh>
    <rPh sb="12" eb="14">
      <t>テイアン</t>
    </rPh>
    <rPh sb="14" eb="15">
      <t>ガク</t>
    </rPh>
    <phoneticPr fontId="2"/>
  </si>
  <si>
    <t>管理運営費</t>
    <rPh sb="0" eb="5">
      <t>カンリウンエイヒ</t>
    </rPh>
    <phoneticPr fontId="4"/>
  </si>
  <si>
    <t>光熱水費</t>
    <rPh sb="0" eb="4">
      <t>コウネツスイヒ</t>
    </rPh>
    <phoneticPr fontId="4"/>
  </si>
  <si>
    <t>人件費</t>
    <rPh sb="0" eb="3">
      <t>ジンケンヒ</t>
    </rPh>
    <phoneticPr fontId="4"/>
  </si>
  <si>
    <t>家屋等修繕</t>
    <rPh sb="0" eb="2">
      <t>カオク</t>
    </rPh>
    <rPh sb="2" eb="3">
      <t>トウ</t>
    </rPh>
    <rPh sb="3" eb="5">
      <t>シュウゼン</t>
    </rPh>
    <phoneticPr fontId="4"/>
  </si>
  <si>
    <t>指定管理料</t>
    <rPh sb="0" eb="2">
      <t>シテイ</t>
    </rPh>
    <rPh sb="2" eb="4">
      <t>カンリ</t>
    </rPh>
    <rPh sb="4" eb="5">
      <t>リョウ</t>
    </rPh>
    <phoneticPr fontId="4"/>
  </si>
  <si>
    <t>項目
(費用の名称)</t>
    <rPh sb="0" eb="2">
      <t>コウモク</t>
    </rPh>
    <rPh sb="4" eb="6">
      <t>ヒヨウ</t>
    </rPh>
    <rPh sb="7" eb="9">
      <t>メイショウ</t>
    </rPh>
    <phoneticPr fontId="2"/>
  </si>
  <si>
    <t>考え方
（具体的な費用内容）</t>
    <rPh sb="0" eb="1">
      <t>カンガ</t>
    </rPh>
    <rPh sb="2" eb="3">
      <t>カタ</t>
    </rPh>
    <rPh sb="5" eb="8">
      <t>グタイテキ</t>
    </rPh>
    <rPh sb="9" eb="11">
      <t>ヒヨウ</t>
    </rPh>
    <rPh sb="11" eb="13">
      <t>ナイヨウ</t>
    </rPh>
    <phoneticPr fontId="2"/>
  </si>
  <si>
    <t>算出方法
（算出基準の設定及び算出の具体的な計算方法等）</t>
    <rPh sb="0" eb="2">
      <t>サンシュツ</t>
    </rPh>
    <rPh sb="2" eb="4">
      <t>ホウホウ</t>
    </rPh>
    <rPh sb="6" eb="8">
      <t>サンシュツ</t>
    </rPh>
    <rPh sb="8" eb="10">
      <t>キジュン</t>
    </rPh>
    <rPh sb="11" eb="13">
      <t>セッテイ</t>
    </rPh>
    <rPh sb="13" eb="14">
      <t>オヨ</t>
    </rPh>
    <rPh sb="15" eb="17">
      <t>サンシュツ</t>
    </rPh>
    <rPh sb="18" eb="21">
      <t>グタイテキ</t>
    </rPh>
    <rPh sb="22" eb="24">
      <t>ケイサン</t>
    </rPh>
    <rPh sb="24" eb="26">
      <t>ホウホウ</t>
    </rPh>
    <rPh sb="26" eb="27">
      <t>トウ</t>
    </rPh>
    <phoneticPr fontId="2"/>
  </si>
  <si>
    <t>旅費※職員の通勤手当を含む</t>
    <phoneticPr fontId="4"/>
  </si>
  <si>
    <t>（単位：円）</t>
    <rPh sb="1" eb="3">
      <t>タンイ</t>
    </rPh>
    <rPh sb="4" eb="5">
      <t>エン</t>
    </rPh>
    <phoneticPr fontId="2"/>
  </si>
  <si>
    <t>（Ｂ）</t>
    <phoneticPr fontId="2"/>
  </si>
  <si>
    <t>その他（教材費徴収額等）（Ａ）</t>
    <rPh sb="2" eb="3">
      <t>タ</t>
    </rPh>
    <rPh sb="4" eb="7">
      <t>キョウザイヒ</t>
    </rPh>
    <rPh sb="7" eb="9">
      <t>チョウシュウ</t>
    </rPh>
    <rPh sb="9" eb="10">
      <t>ガク</t>
    </rPh>
    <rPh sb="10" eb="11">
      <t>トウ</t>
    </rPh>
    <phoneticPr fontId="2"/>
  </si>
  <si>
    <t>シート「R９未払消費税計算書」では、シート「収支計画（●●※館名）」へ収支計画を入力することにより、『未払消費税』及び『予定する収支差額』を自動計算します。</t>
    <rPh sb="22" eb="26">
      <t>シュウシケイカク</t>
    </rPh>
    <rPh sb="30" eb="32">
      <t>カンメイ</t>
    </rPh>
    <rPh sb="35" eb="39">
      <t>シュウシケイカク</t>
    </rPh>
    <rPh sb="40" eb="42">
      <t>ニュウリョク</t>
    </rPh>
    <rPh sb="51" eb="56">
      <t>ミバライショウヒゼイ</t>
    </rPh>
    <rPh sb="57" eb="58">
      <t>オヨ</t>
    </rPh>
    <rPh sb="60" eb="62">
      <t>ヨテイ</t>
    </rPh>
    <rPh sb="64" eb="68">
      <t>シュウシサガク</t>
    </rPh>
    <rPh sb="70" eb="74">
      <t>ジドウケイサン</t>
    </rPh>
    <phoneticPr fontId="2"/>
  </si>
  <si>
    <t>シート「R９未払消費税計算書」の『支出　管理運営費　本部経費』は、課税分と非課税分を各々入力してください。</t>
    <rPh sb="6" eb="14">
      <t>ミバライショウヒゼイケイサンショ</t>
    </rPh>
    <rPh sb="17" eb="19">
      <t>シシュツ</t>
    </rPh>
    <rPh sb="20" eb="25">
      <t>カンリウンエイヒ</t>
    </rPh>
    <rPh sb="26" eb="30">
      <t>ホンブケイヒ</t>
    </rPh>
    <rPh sb="33" eb="36">
      <t>カゼイブン</t>
    </rPh>
    <rPh sb="37" eb="41">
      <t>ヒカゼイブン</t>
    </rPh>
    <rPh sb="42" eb="44">
      <t>オノオノ</t>
    </rPh>
    <rPh sb="44" eb="46">
      <t>ニュウリョク</t>
    </rPh>
    <phoneticPr fontId="2"/>
  </si>
  <si>
    <t>(参考)</t>
    <rPh sb="1" eb="3">
      <t>サンコウ</t>
    </rPh>
    <phoneticPr fontId="4"/>
  </si>
  <si>
    <t>算出した指定管理料が、区の提示する提案上限額を超過していないかご確認ください。</t>
    <rPh sb="0" eb="2">
      <t>サンシュツ</t>
    </rPh>
    <rPh sb="4" eb="9">
      <t>シテイカンリリョウ</t>
    </rPh>
    <rPh sb="11" eb="12">
      <t>ク</t>
    </rPh>
    <rPh sb="13" eb="15">
      <t>テイジ</t>
    </rPh>
    <rPh sb="17" eb="19">
      <t>テイアン</t>
    </rPh>
    <rPh sb="19" eb="22">
      <t>ジョウゲンガク</t>
    </rPh>
    <rPh sb="23" eb="25">
      <t>チョウカ</t>
    </rPh>
    <rPh sb="32" eb="34">
      <t>カクニン</t>
    </rPh>
    <phoneticPr fontId="2"/>
  </si>
  <si>
    <t>　入力セル（E）に「D列２６行：予定する収支差額」を選択、
　目標値（V）に「「予定する収支差額」にかかる提案額」を入力
　変化させるセル（C）に「D列５行：指定管理料」を選択します。
　「OK」を押すと指定管理料（収入）が自動計算されます。</t>
    <rPh sb="99" eb="100">
      <t>オ</t>
    </rPh>
    <phoneticPr fontId="2"/>
  </si>
  <si>
    <t>「ゴールシーク」関数を用い、『予定する収支差額』に対応した指定管理料総額を算出します。</t>
    <rPh sb="8" eb="10">
      <t>カンスウ</t>
    </rPh>
    <rPh sb="11" eb="12">
      <t>モチ</t>
    </rPh>
    <rPh sb="15" eb="17">
      <t>ヨテイ</t>
    </rPh>
    <rPh sb="19" eb="23">
      <t>シュウシサガク</t>
    </rPh>
    <rPh sb="25" eb="27">
      <t>タイオウ</t>
    </rPh>
    <rPh sb="29" eb="36">
      <t>シテイカンリリョウソウガク</t>
    </rPh>
    <rPh sb="37" eb="39">
      <t>サンシュツ</t>
    </rPh>
    <phoneticPr fontId="2"/>
  </si>
  <si>
    <t>シート「収支計画(●●※館名)」へ指定管理期間(初年度)の収支計画を入力してください。</t>
    <rPh sb="24" eb="27">
      <t>ショネンド</t>
    </rPh>
    <phoneticPr fontId="2"/>
  </si>
  <si>
    <t>令和９年度（初年度）</t>
    <rPh sb="0" eb="2">
      <t>レイワ</t>
    </rPh>
    <rPh sb="3" eb="5">
      <t>ネンド</t>
    </rPh>
    <rPh sb="6" eb="9">
      <t>ショネンド</t>
    </rPh>
    <phoneticPr fontId="2"/>
  </si>
  <si>
    <t>令和９年度（初年度）</t>
    <rPh sb="0" eb="2">
      <t>レイワ</t>
    </rPh>
    <rPh sb="3" eb="5">
      <t>ネンド</t>
    </rPh>
    <rPh sb="6" eb="9">
      <t>ショネンド</t>
    </rPh>
    <phoneticPr fontId="4"/>
  </si>
  <si>
    <t>東日暮里ふれあい館（初年度）</t>
    <rPh sb="0" eb="4">
      <t>ヒガシニッポリ</t>
    </rPh>
    <rPh sb="8" eb="9">
      <t>カン</t>
    </rPh>
    <rPh sb="10" eb="13">
      <t>ショネンド</t>
    </rPh>
    <phoneticPr fontId="4"/>
  </si>
  <si>
    <t>―</t>
    <phoneticPr fontId="4"/>
  </si>
  <si>
    <t>※別シートで入力</t>
    <rPh sb="1" eb="2">
      <t>ベツ</t>
    </rPh>
    <rPh sb="6" eb="8">
      <t>ニュウリョク</t>
    </rPh>
    <phoneticPr fontId="4"/>
  </si>
  <si>
    <t>※別シートで算出</t>
    <rPh sb="1" eb="2">
      <t>ベツ</t>
    </rPh>
    <rPh sb="6" eb="8">
      <t>サンシュツ</t>
    </rPh>
    <phoneticPr fontId="4"/>
  </si>
  <si>
    <t>※上限額と同額</t>
    <rPh sb="1" eb="4">
      <t>ジョウゲンガク</t>
    </rPh>
    <rPh sb="5" eb="7">
      <t>ドウガク</t>
    </rPh>
    <phoneticPr fontId="4"/>
  </si>
  <si>
    <t>○収支金額及び内訳（東日暮里）</t>
    <rPh sb="10" eb="14">
      <t>ヒガシニッポリ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</si>
</sst>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&quot;円&quot;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1"/>
      <color theme="0"/>
      <name val="BIZ UDゴシック"/>
      <family val="3"/>
      <charset val="128"/>
    </font>
    <font>
      <sz val="9"/>
      <color indexed="48"/>
      <name val="BIZ UDPゴシック"/>
      <family val="3"/>
      <charset val="128"/>
    </font>
    <font>
      <sz val="9"/>
      <color indexed="10"/>
      <name val="BIZ UDPゴシック"/>
      <family val="3"/>
      <charset val="128"/>
    </font>
    <font>
      <sz val="10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0"/>
      <name val="BIZ UD明朝 Medium"/>
      <family val="1"/>
      <charset val="128"/>
    </font>
    <font>
      <sz val="10"/>
      <color rgb="FFFF0000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sz val="11"/>
      <color indexed="12"/>
      <name val="BIZ UDPゴシック"/>
      <family val="3"/>
      <charset val="128"/>
    </font>
    <font>
      <sz val="11"/>
      <color theme="0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sz val="11"/>
      <name val="BIZ UD明朝 Medium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double">
        <color auto="1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</cellStyleXfs>
  <cellXfs count="210">
    <xf numFmtId="0" fontId="0" fillId="0" borderId="0" xfId="0">
      <alignment vertical="center"/>
    </xf>
    <xf numFmtId="38" fontId="5" fillId="0" borderId="0" xfId="1" applyFont="1">
      <alignment vertical="center"/>
    </xf>
    <xf numFmtId="38" fontId="5" fillId="0" borderId="41" xfId="1" applyFont="1" applyBorder="1" applyAlignment="1">
      <alignment horizontal="center" vertical="center"/>
    </xf>
    <xf numFmtId="38" fontId="5" fillId="0" borderId="38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6" fillId="0" borderId="9" xfId="1" applyFont="1" applyBorder="1">
      <alignment vertical="center"/>
    </xf>
    <xf numFmtId="38" fontId="5" fillId="0" borderId="14" xfId="1" applyFont="1" applyBorder="1" applyAlignment="1">
      <alignment horizontal="center" vertical="center"/>
    </xf>
    <xf numFmtId="38" fontId="6" fillId="0" borderId="45" xfId="1" applyFont="1" applyBorder="1">
      <alignment vertical="center"/>
    </xf>
    <xf numFmtId="38" fontId="5" fillId="0" borderId="4" xfId="1" applyFont="1" applyBorder="1" applyAlignment="1">
      <alignment horizontal="center" vertical="center"/>
    </xf>
    <xf numFmtId="38" fontId="6" fillId="0" borderId="48" xfId="1" applyFont="1" applyBorder="1">
      <alignment vertical="center"/>
    </xf>
    <xf numFmtId="38" fontId="6" fillId="0" borderId="49" xfId="1" applyFont="1" applyBorder="1" applyAlignment="1">
      <alignment horizontal="right" vertical="center"/>
    </xf>
    <xf numFmtId="38" fontId="5" fillId="0" borderId="14" xfId="1" applyFont="1" applyBorder="1">
      <alignment vertical="center"/>
    </xf>
    <xf numFmtId="38" fontId="6" fillId="0" borderId="52" xfId="1" applyFont="1" applyBorder="1">
      <alignment vertical="center"/>
    </xf>
    <xf numFmtId="38" fontId="6" fillId="0" borderId="44" xfId="1" applyFont="1" applyBorder="1" applyAlignment="1">
      <alignment horizontal="right" vertical="center"/>
    </xf>
    <xf numFmtId="38" fontId="6" fillId="0" borderId="46" xfId="1" applyFont="1" applyBorder="1">
      <alignment vertical="center"/>
    </xf>
    <xf numFmtId="38" fontId="6" fillId="0" borderId="52" xfId="1" applyFont="1" applyBorder="1" applyAlignment="1">
      <alignment vertical="center"/>
    </xf>
    <xf numFmtId="38" fontId="6" fillId="0" borderId="44" xfId="1" applyFont="1" applyFill="1" applyBorder="1" applyAlignment="1">
      <alignment horizontal="right" vertical="center"/>
    </xf>
    <xf numFmtId="38" fontId="6" fillId="0" borderId="49" xfId="1" applyFont="1" applyFill="1" applyBorder="1" applyAlignment="1">
      <alignment horizontal="right" vertical="center"/>
    </xf>
    <xf numFmtId="38" fontId="5" fillId="0" borderId="52" xfId="1" applyFont="1" applyBorder="1">
      <alignment vertical="center"/>
    </xf>
    <xf numFmtId="38" fontId="5" fillId="0" borderId="44" xfId="1" applyFont="1" applyFill="1" applyBorder="1" applyAlignment="1">
      <alignment horizontal="right" vertical="center"/>
    </xf>
    <xf numFmtId="38" fontId="5" fillId="0" borderId="57" xfId="1" applyFont="1" applyBorder="1">
      <alignment vertical="center"/>
    </xf>
    <xf numFmtId="38" fontId="5" fillId="0" borderId="56" xfId="1" applyFont="1" applyFill="1" applyBorder="1" applyAlignment="1">
      <alignment horizontal="right" vertical="center"/>
    </xf>
    <xf numFmtId="38" fontId="5" fillId="0" borderId="61" xfId="1" applyFont="1" applyBorder="1">
      <alignment vertical="center"/>
    </xf>
    <xf numFmtId="38" fontId="5" fillId="0" borderId="0" xfId="1" applyFont="1" applyBorder="1">
      <alignment vertical="center"/>
    </xf>
    <xf numFmtId="38" fontId="6" fillId="4" borderId="47" xfId="1" applyFont="1" applyFill="1" applyBorder="1">
      <alignment vertical="center"/>
    </xf>
    <xf numFmtId="38" fontId="6" fillId="4" borderId="41" xfId="1" applyFont="1" applyFill="1" applyBorder="1">
      <alignment vertical="center"/>
    </xf>
    <xf numFmtId="38" fontId="6" fillId="4" borderId="38" xfId="1" applyFont="1" applyFill="1" applyBorder="1">
      <alignment vertical="center"/>
    </xf>
    <xf numFmtId="38" fontId="6" fillId="4" borderId="53" xfId="1" applyFont="1" applyFill="1" applyBorder="1" applyAlignment="1">
      <alignment horizontal="right" vertical="center"/>
    </xf>
    <xf numFmtId="38" fontId="6" fillId="4" borderId="54" xfId="1" applyFont="1" applyFill="1" applyBorder="1">
      <alignment vertical="center"/>
    </xf>
    <xf numFmtId="38" fontId="6" fillId="4" borderId="55" xfId="1" applyFont="1" applyFill="1" applyBorder="1">
      <alignment vertical="center"/>
    </xf>
    <xf numFmtId="38" fontId="6" fillId="4" borderId="56" xfId="1" applyFont="1" applyFill="1" applyBorder="1">
      <alignment vertical="center"/>
    </xf>
    <xf numFmtId="38" fontId="6" fillId="4" borderId="60" xfId="1" applyFont="1" applyFill="1" applyBorder="1">
      <alignment vertical="center"/>
    </xf>
    <xf numFmtId="38" fontId="6" fillId="4" borderId="58" xfId="1" applyFont="1" applyFill="1" applyBorder="1">
      <alignment vertical="center"/>
    </xf>
    <xf numFmtId="38" fontId="6" fillId="4" borderId="45" xfId="1" applyFont="1" applyFill="1" applyBorder="1">
      <alignment vertical="center"/>
    </xf>
    <xf numFmtId="38" fontId="6" fillId="4" borderId="46" xfId="1" applyFont="1" applyFill="1" applyBorder="1" applyAlignment="1">
      <alignment horizontal="center" vertical="center"/>
    </xf>
    <xf numFmtId="38" fontId="6" fillId="4" borderId="44" xfId="1" applyFont="1" applyFill="1" applyBorder="1" applyAlignment="1">
      <alignment horizontal="center" vertical="center"/>
    </xf>
    <xf numFmtId="38" fontId="6" fillId="4" borderId="44" xfId="1" applyFont="1" applyFill="1" applyBorder="1">
      <alignment vertical="center"/>
    </xf>
    <xf numFmtId="38" fontId="6" fillId="4" borderId="55" xfId="1" applyFont="1" applyFill="1" applyBorder="1" applyAlignment="1">
      <alignment horizontal="center" vertical="center"/>
    </xf>
    <xf numFmtId="38" fontId="6" fillId="4" borderId="56" xfId="1" applyFont="1" applyFill="1" applyBorder="1" applyAlignment="1">
      <alignment horizontal="center" vertical="center"/>
    </xf>
    <xf numFmtId="38" fontId="6" fillId="4" borderId="62" xfId="1" applyFont="1" applyFill="1" applyBorder="1">
      <alignment vertical="center"/>
    </xf>
    <xf numFmtId="38" fontId="6" fillId="4" borderId="63" xfId="1" applyFont="1" applyFill="1" applyBorder="1" applyAlignment="1">
      <alignment horizontal="center" vertical="center"/>
    </xf>
    <xf numFmtId="38" fontId="6" fillId="4" borderId="64" xfId="1" applyFont="1" applyFill="1" applyBorder="1" applyAlignment="1">
      <alignment horizontal="center" vertical="center"/>
    </xf>
    <xf numFmtId="38" fontId="6" fillId="4" borderId="64" xfId="1" applyFont="1" applyFill="1" applyBorder="1">
      <alignment vertical="center"/>
    </xf>
    <xf numFmtId="38" fontId="7" fillId="5" borderId="43" xfId="1" applyFont="1" applyFill="1" applyBorder="1">
      <alignment vertical="center"/>
    </xf>
    <xf numFmtId="38" fontId="6" fillId="5" borderId="42" xfId="1" applyFont="1" applyFill="1" applyBorder="1">
      <alignment vertical="center"/>
    </xf>
    <xf numFmtId="38" fontId="7" fillId="5" borderId="46" xfId="1" applyFont="1" applyFill="1" applyBorder="1">
      <alignment vertical="center"/>
    </xf>
    <xf numFmtId="38" fontId="6" fillId="5" borderId="44" xfId="1" applyFont="1" applyFill="1" applyBorder="1">
      <alignment vertical="center"/>
    </xf>
    <xf numFmtId="38" fontId="6" fillId="5" borderId="51" xfId="1" applyFont="1" applyFill="1" applyBorder="1">
      <alignment vertical="center"/>
    </xf>
    <xf numFmtId="38" fontId="6" fillId="5" borderId="49" xfId="1" applyFont="1" applyFill="1" applyBorder="1">
      <alignment vertical="center"/>
    </xf>
    <xf numFmtId="38" fontId="6" fillId="5" borderId="46" xfId="1" applyFont="1" applyFill="1" applyBorder="1">
      <alignment vertical="center"/>
    </xf>
    <xf numFmtId="38" fontId="6" fillId="5" borderId="55" xfId="1" applyFont="1" applyFill="1" applyBorder="1">
      <alignment vertical="center"/>
    </xf>
    <xf numFmtId="38" fontId="6" fillId="5" borderId="56" xfId="1" applyFont="1" applyFill="1" applyBorder="1">
      <alignment vertical="center"/>
    </xf>
    <xf numFmtId="38" fontId="7" fillId="5" borderId="44" xfId="1" applyFont="1" applyFill="1" applyBorder="1">
      <alignment vertical="center"/>
    </xf>
    <xf numFmtId="38" fontId="7" fillId="5" borderId="56" xfId="1" applyFont="1" applyFill="1" applyBorder="1">
      <alignment vertical="center"/>
    </xf>
    <xf numFmtId="38" fontId="5" fillId="4" borderId="0" xfId="1" applyFont="1" applyFill="1">
      <alignment vertical="center"/>
    </xf>
    <xf numFmtId="38" fontId="5" fillId="4" borderId="6" xfId="1" applyFont="1" applyFill="1" applyBorder="1">
      <alignment vertical="center"/>
    </xf>
    <xf numFmtId="38" fontId="5" fillId="4" borderId="65" xfId="1" applyFont="1" applyFill="1" applyBorder="1">
      <alignment vertical="center"/>
    </xf>
    <xf numFmtId="38" fontId="6" fillId="5" borderId="50" xfId="1" applyFont="1" applyFill="1" applyBorder="1">
      <alignment vertical="center"/>
    </xf>
    <xf numFmtId="38" fontId="6" fillId="5" borderId="45" xfId="1" applyFont="1" applyFill="1" applyBorder="1">
      <alignment vertical="center"/>
    </xf>
    <xf numFmtId="38" fontId="6" fillId="5" borderId="54" xfId="1" applyFont="1" applyFill="1" applyBorder="1">
      <alignment vertical="center"/>
    </xf>
    <xf numFmtId="38" fontId="5" fillId="0" borderId="44" xfId="1" applyFont="1" applyFill="1" applyBorder="1" applyAlignment="1">
      <alignment horizontal="right" vertical="center" shrinkToFit="1"/>
    </xf>
    <xf numFmtId="38" fontId="8" fillId="4" borderId="0" xfId="1" applyFont="1" applyFill="1">
      <alignment vertical="center"/>
    </xf>
    <xf numFmtId="38" fontId="8" fillId="4" borderId="0" xfId="1" applyFont="1" applyFill="1" applyAlignment="1">
      <alignment horizontal="center"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>
      <alignment vertical="center" shrinkToFit="1"/>
    </xf>
    <xf numFmtId="0" fontId="9" fillId="0" borderId="0" xfId="0" applyFont="1" applyProtection="1">
      <alignment vertical="center"/>
    </xf>
    <xf numFmtId="0" fontId="9" fillId="0" borderId="0" xfId="0" applyFont="1" applyFill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17" xfId="0" applyFont="1" applyFill="1" applyBorder="1" applyAlignment="1" applyProtection="1">
      <alignment horizontal="center" vertical="center" wrapText="1"/>
    </xf>
    <xf numFmtId="0" fontId="10" fillId="0" borderId="0" xfId="0" applyFont="1" applyFill="1" applyProtection="1">
      <alignment vertical="center"/>
    </xf>
    <xf numFmtId="0" fontId="10" fillId="0" borderId="11" xfId="0" applyFont="1" applyFill="1" applyBorder="1" applyAlignment="1" applyProtection="1">
      <alignment vertical="center"/>
    </xf>
    <xf numFmtId="0" fontId="10" fillId="0" borderId="12" xfId="0" applyFont="1" applyFill="1" applyBorder="1" applyAlignment="1" applyProtection="1">
      <alignment vertical="center"/>
    </xf>
    <xf numFmtId="0" fontId="10" fillId="0" borderId="16" xfId="0" applyFont="1" applyFill="1" applyBorder="1" applyAlignment="1" applyProtection="1">
      <alignment vertical="center"/>
    </xf>
    <xf numFmtId="0" fontId="10" fillId="0" borderId="17" xfId="0" applyFont="1" applyFill="1" applyBorder="1" applyAlignment="1" applyProtection="1">
      <alignment vertical="center"/>
    </xf>
    <xf numFmtId="176" fontId="9" fillId="0" borderId="16" xfId="0" applyNumberFormat="1" applyFont="1" applyFill="1" applyBorder="1" applyProtection="1">
      <alignment vertical="center"/>
      <protection locked="0"/>
    </xf>
    <xf numFmtId="0" fontId="10" fillId="0" borderId="69" xfId="3" applyFont="1" applyFill="1" applyBorder="1" applyAlignment="1" applyProtection="1">
      <alignment horizontal="left" vertical="center"/>
    </xf>
    <xf numFmtId="0" fontId="10" fillId="0" borderId="70" xfId="3" applyFont="1" applyFill="1" applyBorder="1" applyProtection="1">
      <alignment vertical="center"/>
    </xf>
    <xf numFmtId="176" fontId="10" fillId="0" borderId="71" xfId="3" applyNumberFormat="1" applyFont="1" applyFill="1" applyBorder="1" applyAlignment="1" applyProtection="1">
      <alignment vertical="center"/>
      <protection locked="0"/>
    </xf>
    <xf numFmtId="0" fontId="10" fillId="0" borderId="24" xfId="3" applyFont="1" applyFill="1" applyBorder="1" applyAlignment="1" applyProtection="1">
      <alignment horizontal="left" vertical="center"/>
    </xf>
    <xf numFmtId="0" fontId="10" fillId="0" borderId="25" xfId="3" applyFont="1" applyFill="1" applyBorder="1" applyProtection="1">
      <alignment vertical="center"/>
    </xf>
    <xf numFmtId="176" fontId="10" fillId="0" borderId="26" xfId="3" applyNumberFormat="1" applyFont="1" applyFill="1" applyBorder="1" applyAlignment="1" applyProtection="1">
      <alignment vertical="center"/>
      <protection locked="0"/>
    </xf>
    <xf numFmtId="0" fontId="10" fillId="0" borderId="24" xfId="3" applyFont="1" applyFill="1" applyBorder="1" applyAlignment="1" applyProtection="1">
      <alignment vertical="center"/>
    </xf>
    <xf numFmtId="176" fontId="10" fillId="5" borderId="26" xfId="3" applyNumberFormat="1" applyFont="1" applyFill="1" applyBorder="1" applyAlignment="1" applyProtection="1">
      <alignment vertical="center"/>
      <protection locked="0"/>
    </xf>
    <xf numFmtId="0" fontId="10" fillId="0" borderId="25" xfId="3" applyFont="1" applyFill="1" applyBorder="1" applyAlignment="1" applyProtection="1">
      <alignment vertical="center" shrinkToFit="1"/>
    </xf>
    <xf numFmtId="0" fontId="10" fillId="0" borderId="2" xfId="3" applyFont="1" applyFill="1" applyBorder="1" applyAlignment="1" applyProtection="1">
      <alignment vertical="center"/>
    </xf>
    <xf numFmtId="0" fontId="10" fillId="0" borderId="28" xfId="3" applyFont="1" applyFill="1" applyBorder="1" applyAlignment="1" applyProtection="1">
      <alignment vertical="center"/>
    </xf>
    <xf numFmtId="176" fontId="10" fillId="0" borderId="2" xfId="3" applyNumberFormat="1" applyFont="1" applyFill="1" applyBorder="1" applyAlignment="1" applyProtection="1">
      <alignment vertical="center"/>
      <protection locked="0"/>
    </xf>
    <xf numFmtId="0" fontId="10" fillId="0" borderId="2" xfId="3" applyFont="1" applyFill="1" applyBorder="1" applyAlignment="1" applyProtection="1">
      <alignment horizontal="left" vertical="center"/>
    </xf>
    <xf numFmtId="176" fontId="10" fillId="5" borderId="2" xfId="3" applyNumberFormat="1" applyFont="1" applyFill="1" applyBorder="1" applyAlignment="1" applyProtection="1">
      <alignment vertical="center"/>
      <protection locked="0"/>
    </xf>
    <xf numFmtId="0" fontId="10" fillId="0" borderId="30" xfId="0" applyFont="1" applyFill="1" applyBorder="1" applyAlignment="1" applyProtection="1">
      <alignment vertical="center"/>
    </xf>
    <xf numFmtId="0" fontId="10" fillId="0" borderId="31" xfId="0" applyFont="1" applyFill="1" applyBorder="1" applyAlignment="1" applyProtection="1">
      <alignment vertical="center"/>
    </xf>
    <xf numFmtId="0" fontId="10" fillId="0" borderId="32" xfId="0" applyFont="1" applyFill="1" applyBorder="1" applyAlignment="1" applyProtection="1">
      <alignment vertical="center"/>
    </xf>
    <xf numFmtId="176" fontId="9" fillId="5" borderId="30" xfId="0" applyNumberFormat="1" applyFont="1" applyFill="1" applyBorder="1" applyProtection="1">
      <alignment vertical="center"/>
    </xf>
    <xf numFmtId="0" fontId="10" fillId="0" borderId="30" xfId="3" applyFont="1" applyFill="1" applyBorder="1" applyProtection="1">
      <alignment vertical="center"/>
    </xf>
    <xf numFmtId="0" fontId="10" fillId="0" borderId="31" xfId="3" applyFont="1" applyFill="1" applyBorder="1" applyProtection="1">
      <alignment vertical="center"/>
    </xf>
    <xf numFmtId="176" fontId="9" fillId="5" borderId="30" xfId="0" applyNumberFormat="1" applyFont="1" applyFill="1" applyBorder="1" applyAlignment="1" applyProtection="1">
      <alignment vertical="center"/>
    </xf>
    <xf numFmtId="176" fontId="9" fillId="0" borderId="30" xfId="0" applyNumberFormat="1" applyFont="1" applyFill="1" applyBorder="1" applyProtection="1">
      <alignment vertical="center"/>
      <protection locked="0"/>
    </xf>
    <xf numFmtId="3" fontId="10" fillId="0" borderId="11" xfId="0" applyNumberFormat="1" applyFont="1" applyFill="1" applyBorder="1" applyAlignment="1" applyProtection="1">
      <alignment vertical="center"/>
    </xf>
    <xf numFmtId="3" fontId="10" fillId="0" borderId="12" xfId="0" applyNumberFormat="1" applyFont="1" applyFill="1" applyBorder="1" applyAlignment="1" applyProtection="1">
      <alignment vertical="center"/>
    </xf>
    <xf numFmtId="3" fontId="10" fillId="0" borderId="35" xfId="0" applyNumberFormat="1" applyFont="1" applyFill="1" applyBorder="1" applyAlignment="1" applyProtection="1">
      <alignment vertical="center"/>
    </xf>
    <xf numFmtId="176" fontId="10" fillId="0" borderId="22" xfId="0" applyNumberFormat="1" applyFont="1" applyFill="1" applyBorder="1" applyAlignment="1" applyProtection="1">
      <alignment vertical="center"/>
      <protection locked="0"/>
    </xf>
    <xf numFmtId="0" fontId="10" fillId="0" borderId="36" xfId="0" applyFont="1" applyFill="1" applyBorder="1" applyAlignment="1" applyProtection="1">
      <alignment vertical="center"/>
    </xf>
    <xf numFmtId="0" fontId="10" fillId="0" borderId="38" xfId="0" applyFont="1" applyFill="1" applyBorder="1" applyAlignment="1" applyProtection="1">
      <alignment vertical="center"/>
    </xf>
    <xf numFmtId="176" fontId="10" fillId="0" borderId="36" xfId="0" applyNumberFormat="1" applyFont="1" applyFill="1" applyBorder="1" applyAlignment="1" applyProtection="1">
      <alignment vertical="center"/>
      <protection locked="0"/>
    </xf>
    <xf numFmtId="0" fontId="9" fillId="0" borderId="23" xfId="0" applyFont="1" applyFill="1" applyBorder="1" applyAlignment="1" applyProtection="1">
      <alignment vertical="center"/>
    </xf>
    <xf numFmtId="0" fontId="10" fillId="0" borderId="23" xfId="0" applyFont="1" applyFill="1" applyBorder="1" applyAlignment="1" applyProtection="1">
      <alignment horizontal="center" vertical="center"/>
    </xf>
    <xf numFmtId="176" fontId="9" fillId="0" borderId="23" xfId="0" applyNumberFormat="1" applyFont="1" applyFill="1" applyBorder="1" applyProtection="1">
      <alignment vertical="center"/>
    </xf>
    <xf numFmtId="0" fontId="10" fillId="0" borderId="0" xfId="3" applyFont="1" applyFill="1" applyBorder="1" applyAlignment="1" applyProtection="1">
      <alignment horizontal="center" vertical="center"/>
    </xf>
    <xf numFmtId="176" fontId="9" fillId="0" borderId="0" xfId="0" applyNumberFormat="1" applyFont="1" applyFill="1" applyBorder="1" applyAlignment="1" applyProtection="1">
      <alignment vertical="center"/>
    </xf>
    <xf numFmtId="0" fontId="10" fillId="0" borderId="0" xfId="4" applyFont="1" applyProtection="1"/>
    <xf numFmtId="0" fontId="9" fillId="0" borderId="0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/>
    </xf>
    <xf numFmtId="3" fontId="11" fillId="3" borderId="7" xfId="0" applyNumberFormat="1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horizontal="center" vertical="center"/>
    </xf>
    <xf numFmtId="0" fontId="10" fillId="2" borderId="19" xfId="3" applyFont="1" applyFill="1" applyBorder="1" applyAlignment="1" applyProtection="1">
      <alignment horizontal="center" vertical="center"/>
    </xf>
    <xf numFmtId="176" fontId="9" fillId="2" borderId="20" xfId="0" applyNumberFormat="1" applyFont="1" applyFill="1" applyBorder="1" applyProtection="1">
      <alignment vertical="center"/>
    </xf>
    <xf numFmtId="176" fontId="9" fillId="2" borderId="20" xfId="0" applyNumberFormat="1" applyFont="1" applyFill="1" applyBorder="1" applyAlignment="1" applyProtection="1">
      <alignment vertical="center"/>
    </xf>
    <xf numFmtId="0" fontId="10" fillId="2" borderId="34" xfId="3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center" shrinkToFit="1"/>
    </xf>
    <xf numFmtId="177" fontId="9" fillId="0" borderId="0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vertical="center" shrinkToFit="1"/>
    </xf>
    <xf numFmtId="0" fontId="10" fillId="0" borderId="0" xfId="0" applyFont="1" applyFill="1" applyAlignment="1" applyProtection="1">
      <alignment horizontal="right" vertical="center"/>
    </xf>
    <xf numFmtId="177" fontId="9" fillId="0" borderId="68" xfId="0" applyNumberFormat="1" applyFont="1" applyFill="1" applyBorder="1" applyAlignment="1" applyProtection="1">
      <alignment horizontal="right" vertical="center"/>
    </xf>
    <xf numFmtId="38" fontId="10" fillId="0" borderId="0" xfId="2" applyFont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11" fillId="3" borderId="76" xfId="0" applyFont="1" applyFill="1" applyBorder="1" applyAlignment="1" applyProtection="1">
      <alignment horizontal="center" vertical="center" wrapText="1"/>
    </xf>
    <xf numFmtId="0" fontId="11" fillId="3" borderId="77" xfId="0" applyFont="1" applyFill="1" applyBorder="1" applyAlignment="1" applyProtection="1">
      <alignment horizontal="center" vertical="center" wrapText="1"/>
    </xf>
    <xf numFmtId="176" fontId="9" fillId="0" borderId="45" xfId="1" applyNumberFormat="1" applyFont="1" applyFill="1" applyBorder="1" applyAlignment="1" applyProtection="1">
      <alignment vertical="center"/>
    </xf>
    <xf numFmtId="176" fontId="9" fillId="0" borderId="45" xfId="2" applyNumberFormat="1" applyFont="1" applyFill="1" applyBorder="1" applyAlignment="1" applyProtection="1">
      <alignment vertical="center"/>
    </xf>
    <xf numFmtId="176" fontId="9" fillId="5" borderId="40" xfId="0" applyNumberFormat="1" applyFont="1" applyFill="1" applyBorder="1" applyAlignment="1" applyProtection="1">
      <alignment vertical="center"/>
    </xf>
    <xf numFmtId="38" fontId="10" fillId="0" borderId="0" xfId="2" applyFont="1" applyBorder="1" applyAlignment="1" applyProtection="1">
      <alignment vertical="center"/>
    </xf>
    <xf numFmtId="0" fontId="11" fillId="3" borderId="10" xfId="0" applyFont="1" applyFill="1" applyBorder="1" applyAlignment="1" applyProtection="1">
      <alignment horizontal="center" vertical="center" shrinkToFit="1"/>
    </xf>
    <xf numFmtId="176" fontId="9" fillId="0" borderId="78" xfId="2" applyNumberFormat="1" applyFont="1" applyFill="1" applyBorder="1" applyAlignment="1" applyProtection="1">
      <alignment vertical="center"/>
    </xf>
    <xf numFmtId="176" fontId="9" fillId="0" borderId="47" xfId="2" applyNumberFormat="1" applyFont="1" applyFill="1" applyBorder="1" applyAlignment="1" applyProtection="1">
      <alignment vertical="center"/>
    </xf>
    <xf numFmtId="0" fontId="14" fillId="0" borderId="0" xfId="0" applyFont="1">
      <alignment vertical="center"/>
    </xf>
    <xf numFmtId="0" fontId="15" fillId="4" borderId="79" xfId="0" applyFont="1" applyFill="1" applyBorder="1" applyAlignment="1">
      <alignment horizontal="center" vertical="center" wrapText="1"/>
    </xf>
    <xf numFmtId="177" fontId="14" fillId="4" borderId="79" xfId="0" applyNumberFormat="1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0" fillId="6" borderId="16" xfId="3" applyFont="1" applyFill="1" applyBorder="1" applyAlignment="1" applyProtection="1">
      <alignment vertical="center" textRotation="255"/>
    </xf>
    <xf numFmtId="0" fontId="10" fillId="6" borderId="37" xfId="3" applyFont="1" applyFill="1" applyBorder="1" applyAlignment="1" applyProtection="1">
      <alignment horizontal="center" vertical="center"/>
    </xf>
    <xf numFmtId="0" fontId="10" fillId="6" borderId="17" xfId="3" applyFont="1" applyFill="1" applyBorder="1" applyAlignment="1" applyProtection="1">
      <alignment horizontal="center" vertical="center"/>
    </xf>
    <xf numFmtId="176" fontId="10" fillId="6" borderId="16" xfId="3" applyNumberFormat="1" applyFont="1" applyFill="1" applyBorder="1" applyAlignment="1" applyProtection="1">
      <alignment vertical="center"/>
    </xf>
    <xf numFmtId="0" fontId="20" fillId="3" borderId="8" xfId="0" applyFont="1" applyFill="1" applyBorder="1" applyAlignment="1">
      <alignment horizontal="center" vertical="center"/>
    </xf>
    <xf numFmtId="176" fontId="15" fillId="0" borderId="13" xfId="0" applyNumberFormat="1" applyFont="1" applyBorder="1" applyAlignment="1" applyProtection="1">
      <alignment horizontal="center" vertical="center" wrapText="1"/>
      <protection locked="0"/>
    </xf>
    <xf numFmtId="176" fontId="15" fillId="0" borderId="5" xfId="0" applyNumberFormat="1" applyFont="1" applyBorder="1" applyAlignment="1" applyProtection="1">
      <alignment horizontal="center" vertical="center" wrapText="1"/>
      <protection locked="0"/>
    </xf>
    <xf numFmtId="176" fontId="21" fillId="2" borderId="21" xfId="0" applyNumberFormat="1" applyFont="1" applyFill="1" applyBorder="1" applyAlignment="1">
      <alignment horizontal="center" vertical="center" wrapText="1"/>
    </xf>
    <xf numFmtId="176" fontId="22" fillId="0" borderId="72" xfId="3" applyNumberFormat="1" applyFont="1" applyBorder="1" applyAlignment="1" applyProtection="1">
      <alignment horizontal="center" vertical="center" wrapText="1"/>
      <protection locked="0"/>
    </xf>
    <xf numFmtId="176" fontId="22" fillId="0" borderId="27" xfId="3" applyNumberFormat="1" applyFont="1" applyBorder="1" applyAlignment="1" applyProtection="1">
      <alignment horizontal="center" vertical="center" wrapText="1"/>
      <protection locked="0"/>
    </xf>
    <xf numFmtId="176" fontId="22" fillId="0" borderId="80" xfId="3" applyNumberFormat="1" applyFont="1" applyBorder="1" applyAlignment="1" applyProtection="1">
      <alignment horizontal="center" vertical="center" wrapText="1"/>
      <protection locked="0"/>
    </xf>
    <xf numFmtId="176" fontId="22" fillId="6" borderId="5" xfId="3" applyNumberFormat="1" applyFont="1" applyFill="1" applyBorder="1" applyAlignment="1">
      <alignment horizontal="center" vertical="center" wrapText="1"/>
    </xf>
    <xf numFmtId="176" fontId="22" fillId="0" borderId="29" xfId="3" applyNumberFormat="1" applyFont="1" applyBorder="1" applyAlignment="1" applyProtection="1">
      <alignment horizontal="center" vertical="center" wrapText="1"/>
      <protection locked="0"/>
    </xf>
    <xf numFmtId="176" fontId="15" fillId="2" borderId="2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76" fontId="15" fillId="0" borderId="33" xfId="0" applyNumberFormat="1" applyFont="1" applyBorder="1" applyAlignment="1" applyProtection="1">
      <alignment horizontal="center" vertical="center" wrapText="1"/>
      <protection locked="0"/>
    </xf>
    <xf numFmtId="176" fontId="15" fillId="2" borderId="21" xfId="0" applyNumberFormat="1" applyFont="1" applyFill="1" applyBorder="1" applyAlignment="1" applyProtection="1">
      <alignment horizontal="center" vertical="center" wrapText="1"/>
      <protection locked="0"/>
    </xf>
    <xf numFmtId="176" fontId="22" fillId="0" borderId="3" xfId="0" applyNumberFormat="1" applyFont="1" applyBorder="1" applyAlignment="1" applyProtection="1">
      <alignment horizontal="center" vertical="center" wrapText="1"/>
      <protection locked="0"/>
    </xf>
    <xf numFmtId="176" fontId="22" fillId="0" borderId="39" xfId="0" applyNumberFormat="1" applyFont="1" applyBorder="1" applyAlignment="1" applyProtection="1">
      <alignment horizontal="center" vertical="center" wrapText="1"/>
      <protection locked="0"/>
    </xf>
    <xf numFmtId="176" fontId="15" fillId="0" borderId="23" xfId="0" applyNumberFormat="1" applyFont="1" applyBorder="1" applyAlignment="1">
      <alignment horizontal="center" vertical="center"/>
    </xf>
    <xf numFmtId="176" fontId="15" fillId="5" borderId="11" xfId="0" applyNumberFormat="1" applyFont="1" applyFill="1" applyBorder="1" applyProtection="1">
      <alignment vertical="center"/>
      <protection locked="0"/>
    </xf>
    <xf numFmtId="38" fontId="10" fillId="0" borderId="0" xfId="2" applyFont="1" applyBorder="1" applyAlignment="1" applyProtection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11" fillId="3" borderId="15" xfId="0" applyFont="1" applyFill="1" applyBorder="1" applyAlignment="1" applyProtection="1">
      <alignment horizontal="center" vertical="center" wrapText="1"/>
    </xf>
    <xf numFmtId="0" fontId="11" fillId="3" borderId="53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vertical="center"/>
    </xf>
    <xf numFmtId="0" fontId="9" fillId="0" borderId="1" xfId="0" applyFont="1" applyFill="1" applyBorder="1" applyAlignment="1" applyProtection="1">
      <alignment horizontal="center" vertical="center"/>
    </xf>
    <xf numFmtId="3" fontId="11" fillId="3" borderId="6" xfId="0" applyNumberFormat="1" applyFont="1" applyFill="1" applyBorder="1" applyAlignment="1" applyProtection="1">
      <alignment horizontal="center" vertical="center"/>
    </xf>
    <xf numFmtId="3" fontId="11" fillId="3" borderId="7" xfId="0" applyNumberFormat="1" applyFont="1" applyFill="1" applyBorder="1" applyAlignment="1" applyProtection="1">
      <alignment horizontal="center" vertical="center"/>
    </xf>
    <xf numFmtId="0" fontId="9" fillId="2" borderId="10" xfId="0" applyFont="1" applyFill="1" applyBorder="1" applyAlignment="1" applyProtection="1">
      <alignment horizontal="center" vertical="center" textRotation="255" shrinkToFit="1"/>
    </xf>
    <xf numFmtId="0" fontId="9" fillId="2" borderId="18" xfId="0" applyFont="1" applyFill="1" applyBorder="1" applyAlignment="1" applyProtection="1">
      <alignment horizontal="center" vertical="center" textRotation="255" shrinkToFit="1"/>
    </xf>
    <xf numFmtId="0" fontId="10" fillId="2" borderId="73" xfId="3" applyFont="1" applyFill="1" applyBorder="1" applyAlignment="1" applyProtection="1">
      <alignment horizontal="center" vertical="center"/>
    </xf>
    <xf numFmtId="0" fontId="9" fillId="2" borderId="10" xfId="0" applyFont="1" applyFill="1" applyBorder="1" applyAlignment="1" applyProtection="1">
      <alignment horizontal="center" vertical="center" textRotation="255"/>
    </xf>
    <xf numFmtId="0" fontId="9" fillId="2" borderId="18" xfId="0" applyFont="1" applyFill="1" applyBorder="1" applyAlignment="1" applyProtection="1">
      <alignment horizontal="center" vertical="center" textRotation="255"/>
    </xf>
    <xf numFmtId="0" fontId="9" fillId="0" borderId="1" xfId="0" applyFont="1" applyFill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center" shrinkToFit="1"/>
    </xf>
    <xf numFmtId="0" fontId="9" fillId="2" borderId="15" xfId="0" applyFont="1" applyFill="1" applyBorder="1" applyAlignment="1" applyProtection="1">
      <alignment horizontal="center" vertical="center" textRotation="255"/>
    </xf>
    <xf numFmtId="0" fontId="10" fillId="2" borderId="73" xfId="0" applyFont="1" applyFill="1" applyBorder="1" applyAlignment="1" applyProtection="1">
      <alignment horizontal="center" vertical="center"/>
    </xf>
    <xf numFmtId="0" fontId="10" fillId="2" borderId="19" xfId="3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10" fillId="6" borderId="74" xfId="3" applyFont="1" applyFill="1" applyBorder="1" applyAlignment="1" applyProtection="1">
      <alignment horizontal="center" vertical="center" textRotation="255"/>
    </xf>
    <xf numFmtId="0" fontId="10" fillId="6" borderId="75" xfId="3" applyFont="1" applyFill="1" applyBorder="1" applyAlignment="1" applyProtection="1">
      <alignment horizontal="center" vertical="center" textRotation="255"/>
    </xf>
    <xf numFmtId="38" fontId="5" fillId="4" borderId="62" xfId="1" applyFont="1" applyFill="1" applyBorder="1" applyAlignment="1">
      <alignment horizontal="right" vertical="center"/>
    </xf>
    <xf numFmtId="38" fontId="5" fillId="0" borderId="1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5" fillId="0" borderId="42" xfId="1" applyFont="1" applyBorder="1" applyAlignment="1">
      <alignment horizontal="right" vertical="center"/>
    </xf>
    <xf numFmtId="38" fontId="5" fillId="0" borderId="9" xfId="1" applyFont="1" applyBorder="1" applyAlignment="1">
      <alignment horizontal="right" vertical="center"/>
    </xf>
    <xf numFmtId="38" fontId="6" fillId="0" borderId="44" xfId="1" applyFont="1" applyBorder="1" applyAlignment="1">
      <alignment horizontal="right" vertical="center"/>
    </xf>
    <xf numFmtId="38" fontId="6" fillId="0" borderId="45" xfId="1" applyFont="1" applyBorder="1" applyAlignment="1">
      <alignment horizontal="right" vertical="center"/>
    </xf>
    <xf numFmtId="38" fontId="6" fillId="4" borderId="38" xfId="1" applyFont="1" applyFill="1" applyBorder="1" applyAlignment="1">
      <alignment horizontal="right" vertical="center"/>
    </xf>
    <xf numFmtId="38" fontId="6" fillId="4" borderId="47" xfId="1" applyFont="1" applyFill="1" applyBorder="1" applyAlignment="1">
      <alignment horizontal="right" vertical="center"/>
    </xf>
    <xf numFmtId="38" fontId="5" fillId="4" borderId="58" xfId="1" applyFont="1" applyFill="1" applyBorder="1" applyAlignment="1">
      <alignment horizontal="right" vertical="center"/>
    </xf>
    <xf numFmtId="38" fontId="5" fillId="4" borderId="59" xfId="1" applyFont="1" applyFill="1" applyBorder="1" applyAlignment="1">
      <alignment horizontal="right" vertical="center"/>
    </xf>
    <xf numFmtId="38" fontId="5" fillId="4" borderId="44" xfId="1" applyFont="1" applyFill="1" applyBorder="1" applyAlignment="1">
      <alignment horizontal="right" vertical="center"/>
    </xf>
    <xf numFmtId="38" fontId="5" fillId="4" borderId="45" xfId="1" applyFont="1" applyFill="1" applyBorder="1" applyAlignment="1">
      <alignment horizontal="right" vertical="center"/>
    </xf>
    <xf numFmtId="38" fontId="5" fillId="4" borderId="56" xfId="1" applyFont="1" applyFill="1" applyBorder="1" applyAlignment="1">
      <alignment horizontal="right" vertical="center"/>
    </xf>
    <xf numFmtId="38" fontId="5" fillId="4" borderId="54" xfId="1" applyFont="1" applyFill="1" applyBorder="1" applyAlignment="1">
      <alignment horizontal="right" vertical="center"/>
    </xf>
    <xf numFmtId="38" fontId="6" fillId="4" borderId="66" xfId="1" applyFont="1" applyFill="1" applyBorder="1" applyAlignment="1">
      <alignment horizontal="center" vertical="center"/>
    </xf>
    <xf numFmtId="38" fontId="6" fillId="4" borderId="67" xfId="1" applyFont="1" applyFill="1" applyBorder="1" applyAlignment="1">
      <alignment horizontal="center" vertical="center"/>
    </xf>
    <xf numFmtId="38" fontId="6" fillId="4" borderId="58" xfId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177" fontId="14" fillId="0" borderId="0" xfId="0" applyNumberFormat="1" applyFont="1" applyAlignment="1">
      <alignment horizontal="center" vertical="center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2_08　財務書類" xfId="3" xr:uid="{00000000-0005-0000-0000-000003000000}"/>
    <cellStyle name="標準_ふれあい館　協定金額（別表１・２）等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14</xdr:row>
      <xdr:rowOff>104786</xdr:rowOff>
    </xdr:from>
    <xdr:ext cx="2399347" cy="1299448"/>
    <xdr:pic>
      <xdr:nvPicPr>
        <xdr:cNvPr id="2" name="図 1">
          <a:extLst>
            <a:ext uri="{FF2B5EF4-FFF2-40B4-BE49-F238E27FC236}">
              <a16:creationId xmlns:a16="http://schemas.microsoft.com/office/drawing/2014/main" id="{125C1CA9-98CF-4104-A905-044E2DC0EC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906"/>
        <a:stretch/>
      </xdr:blipFill>
      <xdr:spPr bwMode="auto">
        <a:xfrm>
          <a:off x="190500" y="3303281"/>
          <a:ext cx="2399347" cy="12994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498069</xdr:colOff>
      <xdr:row>15</xdr:row>
      <xdr:rowOff>1998</xdr:rowOff>
    </xdr:from>
    <xdr:ext cx="2879006" cy="913421"/>
    <xdr:pic>
      <xdr:nvPicPr>
        <xdr:cNvPr id="3" name="図 2">
          <a:extLst>
            <a:ext uri="{FF2B5EF4-FFF2-40B4-BE49-F238E27FC236}">
              <a16:creationId xmlns:a16="http://schemas.microsoft.com/office/drawing/2014/main" id="{4C02DF59-053D-4D81-B01E-858D54E038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10"/>
        <a:stretch/>
      </xdr:blipFill>
      <xdr:spPr bwMode="auto">
        <a:xfrm>
          <a:off x="3241269" y="3430998"/>
          <a:ext cx="2879006" cy="913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231913</xdr:colOff>
      <xdr:row>12</xdr:row>
      <xdr:rowOff>82826</xdr:rowOff>
    </xdr:from>
    <xdr:ext cx="1769560" cy="28552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E2226E2-798F-4C0A-A20B-22EAF30BCFD7}"/>
            </a:ext>
          </a:extLst>
        </xdr:cNvPr>
        <xdr:cNvSpPr txBox="1"/>
      </xdr:nvSpPr>
      <xdr:spPr>
        <a:xfrm>
          <a:off x="917713" y="2827931"/>
          <a:ext cx="1769560" cy="28552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/>
            <a:t>シート「収支計画（●●）」</a:t>
          </a:r>
        </a:p>
      </xdr:txBody>
    </xdr:sp>
    <xdr:clientData/>
  </xdr:oneCellAnchor>
  <xdr:oneCellAnchor>
    <xdr:from>
      <xdr:col>5</xdr:col>
      <xdr:colOff>463826</xdr:colOff>
      <xdr:row>12</xdr:row>
      <xdr:rowOff>119270</xdr:rowOff>
    </xdr:from>
    <xdr:ext cx="1978555" cy="28552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BDBE588-7A3E-4BC1-A2D1-41A59555CE78}"/>
            </a:ext>
          </a:extLst>
        </xdr:cNvPr>
        <xdr:cNvSpPr txBox="1"/>
      </xdr:nvSpPr>
      <xdr:spPr>
        <a:xfrm>
          <a:off x="3894731" y="2864375"/>
          <a:ext cx="1978555" cy="28552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シート「</a:t>
          </a:r>
          <a:r>
            <a:rPr kumimoji="1" lang="en-US" altLang="ja-JP" sz="900"/>
            <a:t>R</a:t>
          </a:r>
          <a:r>
            <a:rPr kumimoji="1" lang="ja-JP" altLang="en-US" sz="900"/>
            <a:t>９未払消費税計算書）」</a:t>
          </a:r>
        </a:p>
      </xdr:txBody>
    </xdr:sp>
    <xdr:clientData/>
  </xdr:oneCellAnchor>
  <xdr:twoCellAnchor>
    <xdr:from>
      <xdr:col>2</xdr:col>
      <xdr:colOff>581024</xdr:colOff>
      <xdr:row>18</xdr:row>
      <xdr:rowOff>36443</xdr:rowOff>
    </xdr:from>
    <xdr:to>
      <xdr:col>4</xdr:col>
      <xdr:colOff>82826</xdr:colOff>
      <xdr:row>19</xdr:row>
      <xdr:rowOff>41413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64121270-6CA8-4191-82C9-7CDB70752218}"/>
            </a:ext>
          </a:extLst>
        </xdr:cNvPr>
        <xdr:cNvSpPr/>
      </xdr:nvSpPr>
      <xdr:spPr>
        <a:xfrm>
          <a:off x="1954529" y="4151243"/>
          <a:ext cx="873402" cy="23357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581439</xdr:colOff>
      <xdr:row>20</xdr:row>
      <xdr:rowOff>14494</xdr:rowOff>
    </xdr:from>
    <xdr:to>
      <xdr:col>4</xdr:col>
      <xdr:colOff>190500</xdr:colOff>
      <xdr:row>21</xdr:row>
      <xdr:rowOff>66260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9BC5E82D-FFB8-4860-9CB8-7B585B7EB2A2}"/>
            </a:ext>
          </a:extLst>
        </xdr:cNvPr>
        <xdr:cNvSpPr/>
      </xdr:nvSpPr>
      <xdr:spPr>
        <a:xfrm>
          <a:off x="1954944" y="4590304"/>
          <a:ext cx="978756" cy="274651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470205</xdr:colOff>
      <xdr:row>14</xdr:row>
      <xdr:rowOff>109330</xdr:rowOff>
    </xdr:from>
    <xdr:to>
      <xdr:col>6</xdr:col>
      <xdr:colOff>367749</xdr:colOff>
      <xdr:row>16</xdr:row>
      <xdr:rowOff>36443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3B28D2D4-E638-4C67-BC6E-2A4435B15CFB}"/>
            </a:ext>
          </a:extLst>
        </xdr:cNvPr>
        <xdr:cNvSpPr/>
      </xdr:nvSpPr>
      <xdr:spPr>
        <a:xfrm>
          <a:off x="2963270" y="2271091"/>
          <a:ext cx="1272457" cy="225287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480392</xdr:colOff>
      <xdr:row>19</xdr:row>
      <xdr:rowOff>149086</xdr:rowOff>
    </xdr:from>
    <xdr:to>
      <xdr:col>8</xdr:col>
      <xdr:colOff>260074</xdr:colOff>
      <xdr:row>20</xdr:row>
      <xdr:rowOff>140805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420AF873-14EF-4DA4-85DC-B53713394A80}"/>
            </a:ext>
          </a:extLst>
        </xdr:cNvPr>
        <xdr:cNvSpPr/>
      </xdr:nvSpPr>
      <xdr:spPr>
        <a:xfrm>
          <a:off x="4591382" y="4492486"/>
          <a:ext cx="1153187" cy="216509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405243</xdr:colOff>
      <xdr:row>15</xdr:row>
      <xdr:rowOff>124460</xdr:rowOff>
    </xdr:from>
    <xdr:to>
      <xdr:col>5</xdr:col>
      <xdr:colOff>174542</xdr:colOff>
      <xdr:row>24</xdr:row>
      <xdr:rowOff>0</xdr:rowOff>
    </xdr:to>
    <xdr:sp macro="" textlink="">
      <xdr:nvSpPr>
        <xdr:cNvPr id="10" name="左カーブ矢印 15">
          <a:extLst>
            <a:ext uri="{FF2B5EF4-FFF2-40B4-BE49-F238E27FC236}">
              <a16:creationId xmlns:a16="http://schemas.microsoft.com/office/drawing/2014/main" id="{4D679C26-7ACA-4CD7-A691-B0DDCC342C02}"/>
            </a:ext>
          </a:extLst>
        </xdr:cNvPr>
        <xdr:cNvSpPr/>
      </xdr:nvSpPr>
      <xdr:spPr>
        <a:xfrm rot="2390375">
          <a:off x="3144633" y="3555365"/>
          <a:ext cx="455099" cy="1931035"/>
        </a:xfrm>
        <a:prstGeom prst="curvedLeftArrow">
          <a:avLst>
            <a:gd name="adj1" fmla="val 20847"/>
            <a:gd name="adj2" fmla="val 37447"/>
            <a:gd name="adj3" fmla="val 3326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200526</xdr:colOff>
      <xdr:row>20</xdr:row>
      <xdr:rowOff>125099</xdr:rowOff>
    </xdr:from>
    <xdr:to>
      <xdr:col>8</xdr:col>
      <xdr:colOff>124326</xdr:colOff>
      <xdr:row>23</xdr:row>
      <xdr:rowOff>134609</xdr:rowOff>
    </xdr:to>
    <xdr:sp macro="" textlink="">
      <xdr:nvSpPr>
        <xdr:cNvPr id="11" name="左カーブ矢印 17">
          <a:extLst>
            <a:ext uri="{FF2B5EF4-FFF2-40B4-BE49-F238E27FC236}">
              <a16:creationId xmlns:a16="http://schemas.microsoft.com/office/drawing/2014/main" id="{3DFA89C0-8802-44A8-94C7-2AE7DE7D27DF}"/>
            </a:ext>
          </a:extLst>
        </xdr:cNvPr>
        <xdr:cNvSpPr/>
      </xdr:nvSpPr>
      <xdr:spPr>
        <a:xfrm rot="5579718">
          <a:off x="3934333" y="3710302"/>
          <a:ext cx="689595" cy="2667000"/>
        </a:xfrm>
        <a:prstGeom prst="curvedLeftArrow">
          <a:avLst>
            <a:gd name="adj1" fmla="val 13295"/>
            <a:gd name="adj2" fmla="val 50000"/>
            <a:gd name="adj3" fmla="val 16041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5</xdr:col>
      <xdr:colOff>219075</xdr:colOff>
      <xdr:row>28</xdr:row>
      <xdr:rowOff>123825</xdr:rowOff>
    </xdr:from>
    <xdr:ext cx="2280589" cy="1607911"/>
    <xdr:pic>
      <xdr:nvPicPr>
        <xdr:cNvPr id="12" name="図 11">
          <a:extLst>
            <a:ext uri="{FF2B5EF4-FFF2-40B4-BE49-F238E27FC236}">
              <a16:creationId xmlns:a16="http://schemas.microsoft.com/office/drawing/2014/main" id="{AC78D334-75A0-466A-95AA-D4686A8D8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6170" y="6526530"/>
          <a:ext cx="2280589" cy="1607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6</xdr:col>
      <xdr:colOff>70816</xdr:colOff>
      <xdr:row>36</xdr:row>
      <xdr:rowOff>119269</xdr:rowOff>
    </xdr:from>
    <xdr:to>
      <xdr:col>8</xdr:col>
      <xdr:colOff>413716</xdr:colOff>
      <xdr:row>39</xdr:row>
      <xdr:rowOff>119269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29CAA6FA-8DD9-4D60-A8DC-6AEFD1D4C384}"/>
            </a:ext>
          </a:extLst>
        </xdr:cNvPr>
        <xdr:cNvSpPr/>
      </xdr:nvSpPr>
      <xdr:spPr>
        <a:xfrm>
          <a:off x="4183711" y="8350774"/>
          <a:ext cx="1714500" cy="68580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10564</xdr:colOff>
      <xdr:row>29</xdr:row>
      <xdr:rowOff>43184</xdr:rowOff>
    </xdr:from>
    <xdr:ext cx="2604686" cy="1356926"/>
    <xdr:pic>
      <xdr:nvPicPr>
        <xdr:cNvPr id="14" name="図 13">
          <a:extLst>
            <a:ext uri="{FF2B5EF4-FFF2-40B4-BE49-F238E27FC236}">
              <a16:creationId xmlns:a16="http://schemas.microsoft.com/office/drawing/2014/main" id="{FDB0845F-7E54-47DD-B158-00552D2D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269" y="6674489"/>
          <a:ext cx="2604686" cy="1356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571500</xdr:colOff>
      <xdr:row>26</xdr:row>
      <xdr:rowOff>142875</xdr:rowOff>
    </xdr:from>
    <xdr:ext cx="2031325" cy="285527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6BEDDABF-A844-4268-B537-4515D1CD16F7}"/>
            </a:ext>
          </a:extLst>
        </xdr:cNvPr>
        <xdr:cNvSpPr txBox="1"/>
      </xdr:nvSpPr>
      <xdr:spPr>
        <a:xfrm>
          <a:off x="1257300" y="6084570"/>
          <a:ext cx="2031325" cy="28552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シート「収支計画（●●</a:t>
          </a:r>
          <a:r>
            <a:rPr kumimoji="1" lang="en-US" altLang="ja-JP" sz="900"/>
            <a:t>※</a:t>
          </a:r>
          <a:r>
            <a:rPr kumimoji="1" lang="ja-JP" altLang="en-US" sz="900"/>
            <a:t>館名）」</a:t>
          </a:r>
        </a:p>
      </xdr:txBody>
    </xdr:sp>
    <xdr:clientData/>
  </xdr:oneCellAnchor>
  <xdr:oneCellAnchor>
    <xdr:from>
      <xdr:col>5</xdr:col>
      <xdr:colOff>428625</xdr:colOff>
      <xdr:row>26</xdr:row>
      <xdr:rowOff>123825</xdr:rowOff>
    </xdr:from>
    <xdr:ext cx="1978555" cy="285527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4A2A5CC4-8671-4BBB-95A1-8A2056A087D2}"/>
            </a:ext>
          </a:extLst>
        </xdr:cNvPr>
        <xdr:cNvSpPr txBox="1"/>
      </xdr:nvSpPr>
      <xdr:spPr>
        <a:xfrm>
          <a:off x="3859530" y="6069330"/>
          <a:ext cx="1978555" cy="28552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シート「</a:t>
          </a:r>
          <a:r>
            <a:rPr kumimoji="1" lang="en-US" altLang="ja-JP" sz="900"/>
            <a:t>R</a:t>
          </a:r>
          <a:r>
            <a:rPr kumimoji="1" lang="ja-JP" altLang="en-US" sz="900"/>
            <a:t>９未払消費税計算書）」</a:t>
          </a:r>
        </a:p>
      </xdr:txBody>
    </xdr:sp>
    <xdr:clientData/>
  </xdr:oneCellAnchor>
  <xdr:twoCellAnchor>
    <xdr:from>
      <xdr:col>3</xdr:col>
      <xdr:colOff>139562</xdr:colOff>
      <xdr:row>34</xdr:row>
      <xdr:rowOff>87796</xdr:rowOff>
    </xdr:from>
    <xdr:to>
      <xdr:col>4</xdr:col>
      <xdr:colOff>568187</xdr:colOff>
      <xdr:row>36</xdr:row>
      <xdr:rowOff>53009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5FF73FB2-3733-4D2C-9AB7-9D07BEEE9347}"/>
            </a:ext>
          </a:extLst>
        </xdr:cNvPr>
        <xdr:cNvSpPr/>
      </xdr:nvSpPr>
      <xdr:spPr>
        <a:xfrm>
          <a:off x="2193152" y="7864006"/>
          <a:ext cx="1118235" cy="422413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317895</xdr:colOff>
      <xdr:row>37</xdr:row>
      <xdr:rowOff>78692</xdr:rowOff>
    </xdr:from>
    <xdr:to>
      <xdr:col>6</xdr:col>
      <xdr:colOff>191049</xdr:colOff>
      <xdr:row>39</xdr:row>
      <xdr:rowOff>80225</xdr:rowOff>
    </xdr:to>
    <xdr:sp macro="" textlink="">
      <xdr:nvSpPr>
        <xdr:cNvPr id="18" name="左カーブ矢印 26">
          <a:extLst>
            <a:ext uri="{FF2B5EF4-FFF2-40B4-BE49-F238E27FC236}">
              <a16:creationId xmlns:a16="http://schemas.microsoft.com/office/drawing/2014/main" id="{0111D87C-A832-4AAF-A546-54F6D7E38AB4}"/>
            </a:ext>
          </a:extLst>
        </xdr:cNvPr>
        <xdr:cNvSpPr/>
      </xdr:nvSpPr>
      <xdr:spPr>
        <a:xfrm rot="6231098">
          <a:off x="3112158" y="7803839"/>
          <a:ext cx="460638" cy="1926744"/>
        </a:xfrm>
        <a:prstGeom prst="curvedLeftArrow">
          <a:avLst>
            <a:gd name="adj1" fmla="val 20847"/>
            <a:gd name="adj2" fmla="val 500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1</xdr:col>
      <xdr:colOff>1</xdr:colOff>
      <xdr:row>4</xdr:row>
      <xdr:rowOff>0</xdr:rowOff>
    </xdr:from>
    <xdr:ext cx="3607024" cy="910880"/>
    <xdr:pic>
      <xdr:nvPicPr>
        <xdr:cNvPr id="19" name="図 18">
          <a:extLst>
            <a:ext uri="{FF2B5EF4-FFF2-40B4-BE49-F238E27FC236}">
              <a16:creationId xmlns:a16="http://schemas.microsoft.com/office/drawing/2014/main" id="{5C56A982-2E07-4FFF-89A1-7D7E69673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1" y="914400"/>
          <a:ext cx="3607024" cy="910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207449</xdr:colOff>
      <xdr:row>48</xdr:row>
      <xdr:rowOff>8474</xdr:rowOff>
    </xdr:from>
    <xdr:ext cx="5431289" cy="1069622"/>
    <xdr:pic>
      <xdr:nvPicPr>
        <xdr:cNvPr id="20" name="図 19">
          <a:extLst>
            <a:ext uri="{FF2B5EF4-FFF2-40B4-BE49-F238E27FC236}">
              <a16:creationId xmlns:a16="http://schemas.microsoft.com/office/drawing/2014/main" id="{5EA111DD-A3BD-4D19-B1AD-13735F3BB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259" y="10525979"/>
          <a:ext cx="5431289" cy="1069622"/>
        </a:xfrm>
        <a:prstGeom prst="rect">
          <a:avLst/>
        </a:prstGeom>
      </xdr:spPr>
    </xdr:pic>
    <xdr:clientData/>
  </xdr:oneCellAnchor>
  <xdr:oneCellAnchor>
    <xdr:from>
      <xdr:col>1</xdr:col>
      <xdr:colOff>156126</xdr:colOff>
      <xdr:row>62</xdr:row>
      <xdr:rowOff>120428</xdr:rowOff>
    </xdr:from>
    <xdr:ext cx="4705765" cy="4605131"/>
    <xdr:pic>
      <xdr:nvPicPr>
        <xdr:cNvPr id="21" name="図 20">
          <a:extLst>
            <a:ext uri="{FF2B5EF4-FFF2-40B4-BE49-F238E27FC236}">
              <a16:creationId xmlns:a16="http://schemas.microsoft.com/office/drawing/2014/main" id="{13F34869-13A8-4310-983E-DBE5EE6213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92" t="6394" r="700" b="1472"/>
        <a:stretch/>
      </xdr:blipFill>
      <xdr:spPr>
        <a:xfrm>
          <a:off x="841926" y="13838333"/>
          <a:ext cx="4705765" cy="4605131"/>
        </a:xfrm>
        <a:prstGeom prst="rect">
          <a:avLst/>
        </a:prstGeom>
      </xdr:spPr>
    </xdr:pic>
    <xdr:clientData/>
  </xdr:oneCellAnchor>
  <xdr:twoCellAnchor>
    <xdr:from>
      <xdr:col>4</xdr:col>
      <xdr:colOff>449829</xdr:colOff>
      <xdr:row>76</xdr:row>
      <xdr:rowOff>0</xdr:rowOff>
    </xdr:from>
    <xdr:to>
      <xdr:col>6</xdr:col>
      <xdr:colOff>8283</xdr:colOff>
      <xdr:row>91</xdr:row>
      <xdr:rowOff>64355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849A6CCE-2349-4C96-8875-6ED2CC202C89}"/>
            </a:ext>
          </a:extLst>
        </xdr:cNvPr>
        <xdr:cNvCxnSpPr/>
      </xdr:nvCxnSpPr>
      <xdr:spPr>
        <a:xfrm flipH="1">
          <a:off x="2942894" y="11106978"/>
          <a:ext cx="933367" cy="23006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498862</xdr:colOff>
      <xdr:row>67</xdr:row>
      <xdr:rowOff>20375</xdr:rowOff>
    </xdr:from>
    <xdr:to>
      <xdr:col>5</xdr:col>
      <xdr:colOff>658136</xdr:colOff>
      <xdr:row>78</xdr:row>
      <xdr:rowOff>128712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EF1FD798-4C8B-4BEF-B4F7-B6525206E46C}"/>
            </a:ext>
          </a:extLst>
        </xdr:cNvPr>
        <xdr:cNvCxnSpPr/>
      </xdr:nvCxnSpPr>
      <xdr:spPr>
        <a:xfrm flipH="1" flipV="1">
          <a:off x="2991927" y="9785571"/>
          <a:ext cx="846731" cy="174829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374621</xdr:colOff>
      <xdr:row>45</xdr:row>
      <xdr:rowOff>83325</xdr:rowOff>
    </xdr:from>
    <xdr:ext cx="2031325" cy="285527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B856890A-418E-4672-8418-4A99663F312E}"/>
            </a:ext>
          </a:extLst>
        </xdr:cNvPr>
        <xdr:cNvSpPr txBox="1"/>
      </xdr:nvSpPr>
      <xdr:spPr>
        <a:xfrm>
          <a:off x="374621" y="6866782"/>
          <a:ext cx="2031325" cy="28552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シート「</a:t>
          </a:r>
          <a:r>
            <a:rPr kumimoji="1" lang="en-US" altLang="ja-JP" sz="900"/>
            <a:t>R</a:t>
          </a:r>
          <a:r>
            <a:rPr kumimoji="1" lang="ja-JP" altLang="en-US" sz="900"/>
            <a:t>９未払消費税計算書）」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5E33A-E1D5-4E94-A812-7D8C914AC9E9}">
  <dimension ref="A1:I97"/>
  <sheetViews>
    <sheetView view="pageBreakPreview" zoomScale="115" zoomScaleNormal="100" zoomScaleSheetLayoutView="115" workbookViewId="0">
      <selection activeCell="K26" sqref="K26"/>
    </sheetView>
  </sheetViews>
  <sheetFormatPr defaultColWidth="9" defaultRowHeight="12" x14ac:dyDescent="0.45"/>
  <cols>
    <col min="1" max="1" width="5.59765625" style="134" customWidth="1"/>
    <col min="2" max="16384" width="9" style="134"/>
  </cols>
  <sheetData>
    <row r="1" spans="1:9" ht="12.6" x14ac:dyDescent="0.45">
      <c r="A1" s="142" t="s">
        <v>71</v>
      </c>
      <c r="D1" s="141" t="s">
        <v>73</v>
      </c>
    </row>
    <row r="3" spans="1:9" x14ac:dyDescent="0.45">
      <c r="A3" s="140">
        <v>1</v>
      </c>
      <c r="B3" s="168" t="s">
        <v>96</v>
      </c>
      <c r="C3" s="168"/>
      <c r="D3" s="168"/>
      <c r="E3" s="168"/>
      <c r="F3" s="168"/>
      <c r="G3" s="168"/>
      <c r="H3" s="168"/>
      <c r="I3" s="168"/>
    </row>
    <row r="4" spans="1:9" x14ac:dyDescent="0.45">
      <c r="A4" s="140"/>
      <c r="B4" s="168" t="s">
        <v>72</v>
      </c>
      <c r="C4" s="168"/>
      <c r="D4" s="168"/>
      <c r="E4" s="168"/>
      <c r="F4" s="168"/>
      <c r="G4" s="168"/>
      <c r="H4" s="168"/>
      <c r="I4" s="168"/>
    </row>
    <row r="11" spans="1:9" ht="16.5" customHeight="1" x14ac:dyDescent="0.45">
      <c r="A11" s="139">
        <v>2</v>
      </c>
      <c r="B11" s="168" t="s">
        <v>90</v>
      </c>
      <c r="C11" s="168"/>
      <c r="D11" s="168"/>
      <c r="E11" s="168"/>
      <c r="F11" s="168"/>
      <c r="G11" s="168"/>
      <c r="H11" s="168"/>
      <c r="I11" s="168"/>
    </row>
    <row r="12" spans="1:9" x14ac:dyDescent="0.45">
      <c r="B12" s="168"/>
      <c r="C12" s="168"/>
      <c r="D12" s="168"/>
      <c r="E12" s="168"/>
      <c r="F12" s="168"/>
      <c r="G12" s="168"/>
      <c r="H12" s="168"/>
      <c r="I12" s="168"/>
    </row>
    <row r="25" spans="1:9" x14ac:dyDescent="0.45">
      <c r="A25" s="139">
        <v>3</v>
      </c>
      <c r="B25" s="168" t="s">
        <v>91</v>
      </c>
      <c r="C25" s="168"/>
      <c r="D25" s="168"/>
      <c r="E25" s="168"/>
      <c r="F25" s="168"/>
      <c r="G25" s="168"/>
      <c r="H25" s="168"/>
      <c r="I25" s="168"/>
    </row>
    <row r="26" spans="1:9" x14ac:dyDescent="0.45">
      <c r="B26" s="168"/>
      <c r="C26" s="168"/>
      <c r="D26" s="168"/>
      <c r="E26" s="168"/>
      <c r="F26" s="168"/>
      <c r="G26" s="168"/>
      <c r="H26" s="168"/>
      <c r="I26" s="168"/>
    </row>
    <row r="44" spans="1:9" x14ac:dyDescent="0.45">
      <c r="A44" s="139">
        <v>4</v>
      </c>
      <c r="B44" s="167" t="s">
        <v>95</v>
      </c>
      <c r="C44" s="167"/>
      <c r="D44" s="167"/>
      <c r="E44" s="167"/>
      <c r="F44" s="167"/>
      <c r="G44" s="167"/>
      <c r="H44" s="167"/>
      <c r="I44" s="167"/>
    </row>
    <row r="45" spans="1:9" x14ac:dyDescent="0.45">
      <c r="B45" s="167"/>
      <c r="C45" s="167"/>
      <c r="D45" s="167"/>
      <c r="E45" s="167"/>
      <c r="F45" s="167"/>
      <c r="G45" s="167"/>
      <c r="H45" s="167"/>
      <c r="I45" s="167"/>
    </row>
    <row r="46" spans="1:9" s="138" customFormat="1" x14ac:dyDescent="0.45"/>
    <row r="47" spans="1:9" s="138" customFormat="1" x14ac:dyDescent="0.45"/>
    <row r="58" spans="2:9" ht="12" customHeight="1" x14ac:dyDescent="0.45">
      <c r="B58" s="168" t="s">
        <v>94</v>
      </c>
      <c r="C58" s="168"/>
      <c r="D58" s="168"/>
      <c r="E58" s="168"/>
      <c r="F58" s="168"/>
      <c r="G58" s="168"/>
      <c r="H58" s="168"/>
      <c r="I58" s="168"/>
    </row>
    <row r="59" spans="2:9" x14ac:dyDescent="0.45">
      <c r="B59" s="168"/>
      <c r="C59" s="168"/>
      <c r="D59" s="168"/>
      <c r="E59" s="168"/>
      <c r="F59" s="168"/>
      <c r="G59" s="168"/>
      <c r="H59" s="168"/>
      <c r="I59" s="168"/>
    </row>
    <row r="60" spans="2:9" x14ac:dyDescent="0.45">
      <c r="B60" s="168"/>
      <c r="C60" s="168"/>
      <c r="D60" s="168"/>
      <c r="E60" s="168"/>
      <c r="F60" s="168"/>
      <c r="G60" s="168"/>
      <c r="H60" s="168"/>
      <c r="I60" s="168"/>
    </row>
    <row r="61" spans="2:9" x14ac:dyDescent="0.45">
      <c r="B61" s="168"/>
      <c r="C61" s="168"/>
      <c r="D61" s="168"/>
      <c r="E61" s="168"/>
      <c r="F61" s="168"/>
      <c r="G61" s="168"/>
      <c r="H61" s="168"/>
      <c r="I61" s="168"/>
    </row>
    <row r="62" spans="2:9" x14ac:dyDescent="0.45">
      <c r="B62" s="168"/>
      <c r="C62" s="168"/>
      <c r="D62" s="168"/>
      <c r="E62" s="168"/>
      <c r="F62" s="168"/>
      <c r="G62" s="168"/>
      <c r="H62" s="168"/>
      <c r="I62" s="168"/>
    </row>
    <row r="96" spans="1:9" x14ac:dyDescent="0.45">
      <c r="A96" s="139">
        <v>5</v>
      </c>
      <c r="B96" s="167" t="s">
        <v>93</v>
      </c>
      <c r="C96" s="167"/>
      <c r="D96" s="167"/>
      <c r="E96" s="167"/>
      <c r="F96" s="167"/>
      <c r="G96" s="167"/>
      <c r="H96" s="167"/>
      <c r="I96" s="167"/>
    </row>
    <row r="97" spans="2:9" x14ac:dyDescent="0.45">
      <c r="B97" s="167"/>
      <c r="C97" s="167"/>
      <c r="D97" s="167"/>
      <c r="E97" s="167"/>
      <c r="F97" s="167"/>
      <c r="G97" s="167"/>
      <c r="H97" s="167"/>
      <c r="I97" s="167"/>
    </row>
  </sheetData>
  <mergeCells count="7">
    <mergeCell ref="B44:I45"/>
    <mergeCell ref="B58:I62"/>
    <mergeCell ref="B96:I97"/>
    <mergeCell ref="B3:I3"/>
    <mergeCell ref="B4:I4"/>
    <mergeCell ref="B11:I12"/>
    <mergeCell ref="B25:I26"/>
  </mergeCells>
  <phoneticPr fontId="2"/>
  <pageMargins left="0.51181102362204722" right="0.51181102362204722" top="0.35433070866141736" bottom="0.35433070866141736" header="0.31496062992125984" footer="0.31496062992125984"/>
  <pageSetup paperSize="9" orientation="portrait" r:id="rId1"/>
  <rowBreaks count="1" manualBreakCount="1">
    <brk id="43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  <pageSetUpPr fitToPage="1"/>
  </sheetPr>
  <dimension ref="A1:P52"/>
  <sheetViews>
    <sheetView tabSelected="1" zoomScale="85" zoomScaleNormal="85" zoomScaleSheetLayoutView="100" zoomScalePageLayoutView="70" workbookViewId="0">
      <selection activeCell="G1" sqref="G1:G1048576"/>
    </sheetView>
  </sheetViews>
  <sheetFormatPr defaultColWidth="9" defaultRowHeight="12.6" outlineLevelCol="1" x14ac:dyDescent="0.15"/>
  <cols>
    <col min="1" max="1" width="3.69921875" style="66" customWidth="1"/>
    <col min="2" max="2" width="3.69921875" style="67" customWidth="1"/>
    <col min="3" max="3" width="21.19921875" style="67" bestFit="1" customWidth="1"/>
    <col min="4" max="4" width="4.09765625" style="67" customWidth="1"/>
    <col min="5" max="5" width="26.3984375" style="66" customWidth="1"/>
    <col min="6" max="6" width="28.8984375" style="69" customWidth="1"/>
    <col min="7" max="7" width="7" style="134" hidden="1" customWidth="1" outlineLevel="1"/>
    <col min="8" max="8" width="7" style="166" customWidth="1" collapsed="1"/>
    <col min="9" max="9" width="5.59765625" style="66" customWidth="1"/>
    <col min="10" max="10" width="17.59765625" style="109" customWidth="1"/>
    <col min="11" max="11" width="11.09765625" style="66" bestFit="1" customWidth="1"/>
    <col min="12" max="12" width="10.19921875" style="66" bestFit="1" customWidth="1"/>
    <col min="13" max="13" width="11.09765625" style="66" bestFit="1" customWidth="1"/>
    <col min="14" max="14" width="16.59765625" style="66" customWidth="1"/>
    <col min="15" max="15" width="15.59765625" style="66" customWidth="1"/>
    <col min="16" max="16" width="20.59765625" style="66" customWidth="1"/>
    <col min="17" max="16384" width="9" style="66"/>
  </cols>
  <sheetData>
    <row r="1" spans="1:16" s="65" customFormat="1" ht="30" customHeight="1" x14ac:dyDescent="0.45">
      <c r="A1" s="111" t="s">
        <v>104</v>
      </c>
      <c r="B1" s="63"/>
      <c r="C1" s="63"/>
      <c r="D1" s="64"/>
      <c r="E1" s="64"/>
      <c r="G1" s="134"/>
      <c r="H1" s="166"/>
      <c r="I1" s="66" t="s">
        <v>62</v>
      </c>
      <c r="J1" s="66"/>
      <c r="K1" s="66"/>
      <c r="L1" s="66"/>
      <c r="M1" s="66"/>
      <c r="N1" s="66"/>
      <c r="O1" s="66"/>
      <c r="P1" s="66"/>
    </row>
    <row r="2" spans="1:16" ht="20.100000000000001" customHeight="1" thickBot="1" x14ac:dyDescent="0.5">
      <c r="A2" s="66" t="s">
        <v>0</v>
      </c>
      <c r="E2" s="124"/>
      <c r="F2" s="121" t="s">
        <v>87</v>
      </c>
      <c r="I2" s="182" t="s">
        <v>63</v>
      </c>
      <c r="J2" s="181" t="s">
        <v>83</v>
      </c>
      <c r="K2" s="181" t="s">
        <v>84</v>
      </c>
      <c r="L2" s="181"/>
      <c r="M2" s="181" t="s">
        <v>85</v>
      </c>
      <c r="N2" s="181"/>
      <c r="O2" s="181"/>
      <c r="P2" s="181" t="s">
        <v>64</v>
      </c>
    </row>
    <row r="3" spans="1:16" ht="27.75" customHeight="1" thickBot="1" x14ac:dyDescent="0.5">
      <c r="A3" s="173" t="s">
        <v>2</v>
      </c>
      <c r="B3" s="174"/>
      <c r="C3" s="174"/>
      <c r="D3" s="112"/>
      <c r="E3" s="125" t="s">
        <v>98</v>
      </c>
      <c r="F3" s="147" t="s">
        <v>3</v>
      </c>
      <c r="G3" s="135" t="s">
        <v>92</v>
      </c>
      <c r="H3" s="208"/>
      <c r="I3" s="182"/>
      <c r="J3" s="181"/>
      <c r="K3" s="181"/>
      <c r="L3" s="181"/>
      <c r="M3" s="181"/>
      <c r="N3" s="181"/>
      <c r="O3" s="181"/>
      <c r="P3" s="182"/>
    </row>
    <row r="4" spans="1:16" ht="20.100000000000001" customHeight="1" x14ac:dyDescent="0.45">
      <c r="A4" s="178" t="s">
        <v>4</v>
      </c>
      <c r="B4" s="70" t="s">
        <v>5</v>
      </c>
      <c r="C4" s="71"/>
      <c r="D4" s="71"/>
      <c r="E4" s="164">
        <f>E18-E5</f>
        <v>-5085759</v>
      </c>
      <c r="F4" s="148" t="s">
        <v>100</v>
      </c>
      <c r="I4" s="172">
        <v>1</v>
      </c>
      <c r="J4" s="180"/>
      <c r="K4" s="180"/>
      <c r="L4" s="180"/>
      <c r="M4" s="180"/>
      <c r="N4" s="180"/>
      <c r="O4" s="180"/>
      <c r="P4" s="180"/>
    </row>
    <row r="5" spans="1:16" ht="20.100000000000001" customHeight="1" thickBot="1" x14ac:dyDescent="0.5">
      <c r="A5" s="184"/>
      <c r="B5" s="72" t="s">
        <v>89</v>
      </c>
      <c r="C5" s="73"/>
      <c r="D5" s="113"/>
      <c r="E5" s="74"/>
      <c r="F5" s="149"/>
      <c r="I5" s="172"/>
      <c r="J5" s="171"/>
      <c r="K5" s="180"/>
      <c r="L5" s="180"/>
      <c r="M5" s="180"/>
      <c r="N5" s="180"/>
      <c r="O5" s="180"/>
      <c r="P5" s="171"/>
    </row>
    <row r="6" spans="1:16" ht="20.100000000000001" customHeight="1" thickBot="1" x14ac:dyDescent="0.5">
      <c r="A6" s="179"/>
      <c r="B6" s="186" t="s">
        <v>6</v>
      </c>
      <c r="C6" s="186"/>
      <c r="D6" s="114"/>
      <c r="E6" s="115">
        <f>SUM(E4:E5)</f>
        <v>-5085759</v>
      </c>
      <c r="F6" s="150"/>
      <c r="G6" s="136" t="str">
        <f>IF(E6&lt;=E48,"OK","NG")</f>
        <v>OK</v>
      </c>
      <c r="H6" s="209"/>
      <c r="I6" s="172"/>
      <c r="J6" s="171"/>
      <c r="K6" s="180"/>
      <c r="L6" s="180"/>
      <c r="M6" s="180"/>
      <c r="N6" s="180"/>
      <c r="O6" s="180"/>
      <c r="P6" s="171"/>
    </row>
    <row r="7" spans="1:16" ht="18" customHeight="1" x14ac:dyDescent="0.45">
      <c r="A7" s="184" t="s">
        <v>67</v>
      </c>
      <c r="B7" s="188" t="s">
        <v>68</v>
      </c>
      <c r="C7" s="75" t="s">
        <v>86</v>
      </c>
      <c r="D7" s="76"/>
      <c r="E7" s="77"/>
      <c r="F7" s="151"/>
      <c r="I7" s="172"/>
      <c r="J7" s="171"/>
      <c r="K7" s="180"/>
      <c r="L7" s="180"/>
      <c r="M7" s="180"/>
      <c r="N7" s="180"/>
      <c r="O7" s="180"/>
      <c r="P7" s="171"/>
    </row>
    <row r="8" spans="1:16" ht="18" customHeight="1" x14ac:dyDescent="0.45">
      <c r="A8" s="184"/>
      <c r="B8" s="189"/>
      <c r="C8" s="78" t="s">
        <v>8</v>
      </c>
      <c r="D8" s="79"/>
      <c r="E8" s="80"/>
      <c r="F8" s="152"/>
      <c r="I8" s="172"/>
      <c r="J8" s="171"/>
      <c r="K8" s="180"/>
      <c r="L8" s="180"/>
      <c r="M8" s="180"/>
      <c r="N8" s="180"/>
      <c r="O8" s="180"/>
      <c r="P8" s="171"/>
    </row>
    <row r="9" spans="1:16" ht="18" customHeight="1" x14ac:dyDescent="0.45">
      <c r="A9" s="184"/>
      <c r="B9" s="189"/>
      <c r="C9" s="81" t="s">
        <v>9</v>
      </c>
      <c r="D9" s="79"/>
      <c r="E9" s="80"/>
      <c r="F9" s="152"/>
      <c r="I9" s="172"/>
      <c r="J9" s="171"/>
      <c r="K9" s="180"/>
      <c r="L9" s="180"/>
      <c r="M9" s="180"/>
      <c r="N9" s="180"/>
      <c r="O9" s="180"/>
      <c r="P9" s="171"/>
    </row>
    <row r="10" spans="1:16" ht="18" customHeight="1" x14ac:dyDescent="0.45">
      <c r="A10" s="184"/>
      <c r="B10" s="189"/>
      <c r="C10" s="81" t="s">
        <v>10</v>
      </c>
      <c r="D10" s="79"/>
      <c r="E10" s="80"/>
      <c r="F10" s="152"/>
      <c r="I10" s="172"/>
      <c r="J10" s="171"/>
      <c r="K10" s="180"/>
      <c r="L10" s="180"/>
      <c r="M10" s="180"/>
      <c r="N10" s="180"/>
      <c r="O10" s="180"/>
      <c r="P10" s="171"/>
    </row>
    <row r="11" spans="1:16" ht="18" customHeight="1" x14ac:dyDescent="0.45">
      <c r="A11" s="184"/>
      <c r="B11" s="189"/>
      <c r="C11" s="81" t="s">
        <v>11</v>
      </c>
      <c r="D11" s="79"/>
      <c r="E11" s="80"/>
      <c r="F11" s="153"/>
      <c r="I11" s="172"/>
      <c r="J11" s="171"/>
      <c r="K11" s="180"/>
      <c r="L11" s="180"/>
      <c r="M11" s="180"/>
      <c r="N11" s="180"/>
      <c r="O11" s="180"/>
      <c r="P11" s="171"/>
    </row>
    <row r="12" spans="1:16" ht="18" customHeight="1" x14ac:dyDescent="0.45">
      <c r="A12" s="184"/>
      <c r="B12" s="189"/>
      <c r="C12" s="78" t="s">
        <v>12</v>
      </c>
      <c r="D12" s="79"/>
      <c r="E12" s="82">
        <f>'R９未払消費税計算書'!D18+'R９未払消費税計算書'!D19</f>
        <v>0</v>
      </c>
      <c r="F12" s="152" t="s">
        <v>101</v>
      </c>
      <c r="I12" s="172">
        <v>2</v>
      </c>
      <c r="J12" s="171"/>
      <c r="K12" s="171"/>
      <c r="L12" s="171"/>
      <c r="M12" s="171"/>
      <c r="N12" s="171"/>
      <c r="O12" s="171"/>
      <c r="P12" s="171"/>
    </row>
    <row r="13" spans="1:16" ht="18" customHeight="1" x14ac:dyDescent="0.45">
      <c r="A13" s="184"/>
      <c r="B13" s="189"/>
      <c r="C13" s="78" t="s">
        <v>13</v>
      </c>
      <c r="D13" s="79"/>
      <c r="E13" s="82">
        <f>'R９未払消費税計算書'!G31</f>
        <v>-462342</v>
      </c>
      <c r="F13" s="152" t="s">
        <v>102</v>
      </c>
      <c r="I13" s="172"/>
      <c r="J13" s="171"/>
      <c r="K13" s="171"/>
      <c r="L13" s="171"/>
      <c r="M13" s="171"/>
      <c r="N13" s="171"/>
      <c r="O13" s="171"/>
      <c r="P13" s="171"/>
    </row>
    <row r="14" spans="1:16" ht="18" customHeight="1" x14ac:dyDescent="0.45">
      <c r="A14" s="184"/>
      <c r="B14" s="189"/>
      <c r="C14" s="78" t="s">
        <v>14</v>
      </c>
      <c r="D14" s="83"/>
      <c r="E14" s="80"/>
      <c r="F14" s="151"/>
      <c r="I14" s="172"/>
      <c r="J14" s="171"/>
      <c r="K14" s="171"/>
      <c r="L14" s="171"/>
      <c r="M14" s="171"/>
      <c r="N14" s="171"/>
      <c r="O14" s="171"/>
      <c r="P14" s="171"/>
    </row>
    <row r="15" spans="1:16" ht="18" customHeight="1" x14ac:dyDescent="0.45">
      <c r="A15" s="184"/>
      <c r="B15" s="143"/>
      <c r="C15" s="144" t="s">
        <v>15</v>
      </c>
      <c r="D15" s="145"/>
      <c r="E15" s="146">
        <f>SUM(E7:E14)</f>
        <v>-462342</v>
      </c>
      <c r="F15" s="154" t="s">
        <v>100</v>
      </c>
      <c r="I15" s="172"/>
      <c r="J15" s="171"/>
      <c r="K15" s="171"/>
      <c r="L15" s="171"/>
      <c r="M15" s="171"/>
      <c r="N15" s="171"/>
      <c r="O15" s="171"/>
      <c r="P15" s="171"/>
    </row>
    <row r="16" spans="1:16" ht="18" customHeight="1" x14ac:dyDescent="0.45">
      <c r="A16" s="184"/>
      <c r="B16" s="84" t="s">
        <v>16</v>
      </c>
      <c r="C16" s="85"/>
      <c r="D16" s="85"/>
      <c r="E16" s="86"/>
      <c r="F16" s="155"/>
      <c r="I16" s="172"/>
      <c r="J16" s="171"/>
      <c r="K16" s="171"/>
      <c r="L16" s="171"/>
      <c r="M16" s="171"/>
      <c r="N16" s="171"/>
      <c r="O16" s="171"/>
      <c r="P16" s="171"/>
    </row>
    <row r="17" spans="1:16" ht="18" customHeight="1" x14ac:dyDescent="0.45">
      <c r="A17" s="184"/>
      <c r="B17" s="87" t="s">
        <v>17</v>
      </c>
      <c r="C17" s="85"/>
      <c r="D17" s="85"/>
      <c r="E17" s="88">
        <f>'R９未払消費税計算書'!D26</f>
        <v>-4623417</v>
      </c>
      <c r="F17" s="155" t="s">
        <v>102</v>
      </c>
      <c r="I17" s="172"/>
      <c r="J17" s="171"/>
      <c r="K17" s="171"/>
      <c r="L17" s="171"/>
      <c r="M17" s="171"/>
      <c r="N17" s="171"/>
      <c r="O17" s="171"/>
      <c r="P17" s="171"/>
    </row>
    <row r="18" spans="1:16" ht="18" customHeight="1" thickBot="1" x14ac:dyDescent="0.5">
      <c r="A18" s="179"/>
      <c r="B18" s="177" t="s">
        <v>6</v>
      </c>
      <c r="C18" s="177"/>
      <c r="D18" s="114" t="s">
        <v>88</v>
      </c>
      <c r="E18" s="116">
        <f>SUM(E15:E17)</f>
        <v>-5085759</v>
      </c>
      <c r="F18" s="156"/>
      <c r="I18" s="172"/>
      <c r="J18" s="171"/>
      <c r="K18" s="171"/>
      <c r="L18" s="171"/>
      <c r="M18" s="171"/>
      <c r="N18" s="171"/>
      <c r="O18" s="171"/>
      <c r="P18" s="171"/>
    </row>
    <row r="19" spans="1:16" ht="18" customHeight="1" x14ac:dyDescent="0.45">
      <c r="A19" s="187"/>
      <c r="B19" s="187"/>
      <c r="C19" s="187"/>
      <c r="D19" s="187"/>
      <c r="E19" s="187"/>
      <c r="F19" s="157"/>
      <c r="I19" s="172"/>
      <c r="J19" s="171"/>
      <c r="K19" s="171"/>
      <c r="L19" s="171"/>
      <c r="M19" s="171"/>
      <c r="N19" s="171"/>
      <c r="O19" s="171"/>
      <c r="P19" s="171"/>
    </row>
    <row r="20" spans="1:16" ht="20.100000000000001" customHeight="1" thickBot="1" x14ac:dyDescent="0.5">
      <c r="A20" s="66" t="s">
        <v>69</v>
      </c>
      <c r="E20" s="68"/>
      <c r="F20" s="158"/>
      <c r="I20" s="172">
        <v>3</v>
      </c>
      <c r="J20" s="171"/>
      <c r="K20" s="171"/>
      <c r="L20" s="171"/>
      <c r="M20" s="171"/>
      <c r="N20" s="171"/>
      <c r="O20" s="171"/>
      <c r="P20" s="171"/>
    </row>
    <row r="21" spans="1:16" ht="27.75" customHeight="1" thickBot="1" x14ac:dyDescent="0.5">
      <c r="A21" s="173" t="s">
        <v>2</v>
      </c>
      <c r="B21" s="174"/>
      <c r="C21" s="174"/>
      <c r="D21" s="112"/>
      <c r="E21" s="125" t="str">
        <f>+E3</f>
        <v>令和９年度（初年度）</v>
      </c>
      <c r="F21" s="147" t="s">
        <v>3</v>
      </c>
      <c r="I21" s="172"/>
      <c r="J21" s="171"/>
      <c r="K21" s="171"/>
      <c r="L21" s="171"/>
      <c r="M21" s="171"/>
      <c r="N21" s="171"/>
      <c r="O21" s="171"/>
      <c r="P21" s="171"/>
    </row>
    <row r="22" spans="1:16" ht="18" customHeight="1" thickBot="1" x14ac:dyDescent="0.5">
      <c r="A22" s="175" t="s">
        <v>4</v>
      </c>
      <c r="B22" s="89" t="s">
        <v>70</v>
      </c>
      <c r="C22" s="90"/>
      <c r="D22" s="91"/>
      <c r="E22" s="92">
        <f>E49</f>
        <v>3817094</v>
      </c>
      <c r="F22" s="159" t="s">
        <v>103</v>
      </c>
      <c r="I22" s="172"/>
      <c r="J22" s="171"/>
      <c r="K22" s="171"/>
      <c r="L22" s="171"/>
      <c r="M22" s="171"/>
      <c r="N22" s="171"/>
      <c r="O22" s="171"/>
      <c r="P22" s="171"/>
    </row>
    <row r="23" spans="1:16" ht="18" customHeight="1" thickBot="1" x14ac:dyDescent="0.5">
      <c r="A23" s="176"/>
      <c r="B23" s="177" t="s">
        <v>6</v>
      </c>
      <c r="C23" s="177"/>
      <c r="D23" s="117"/>
      <c r="E23" s="115">
        <f>E22</f>
        <v>3817094</v>
      </c>
      <c r="F23" s="160"/>
      <c r="G23" s="136" t="str">
        <f>IF(E23&lt;=E49,"OK","NG")</f>
        <v>OK</v>
      </c>
      <c r="H23" s="209"/>
      <c r="I23" s="172"/>
      <c r="J23" s="171"/>
      <c r="K23" s="171"/>
      <c r="L23" s="171"/>
      <c r="M23" s="171"/>
      <c r="N23" s="171"/>
      <c r="O23" s="171"/>
      <c r="P23" s="171"/>
    </row>
    <row r="24" spans="1:16" ht="18" customHeight="1" x14ac:dyDescent="0.45">
      <c r="A24" s="178" t="s">
        <v>7</v>
      </c>
      <c r="B24" s="93" t="s">
        <v>66</v>
      </c>
      <c r="C24" s="94"/>
      <c r="D24" s="91"/>
      <c r="E24" s="95">
        <f>E22</f>
        <v>3817094</v>
      </c>
      <c r="F24" s="159" t="s">
        <v>103</v>
      </c>
      <c r="I24" s="172"/>
      <c r="J24" s="171"/>
      <c r="K24" s="171"/>
      <c r="L24" s="171"/>
      <c r="M24" s="171"/>
      <c r="N24" s="171"/>
      <c r="O24" s="171"/>
      <c r="P24" s="171"/>
    </row>
    <row r="25" spans="1:16" ht="18" customHeight="1" thickBot="1" x14ac:dyDescent="0.5">
      <c r="A25" s="179"/>
      <c r="B25" s="177" t="s">
        <v>6</v>
      </c>
      <c r="C25" s="177"/>
      <c r="D25" s="114" t="s">
        <v>74</v>
      </c>
      <c r="E25" s="116">
        <f>E24</f>
        <v>3817094</v>
      </c>
      <c r="F25" s="160"/>
      <c r="I25" s="172"/>
      <c r="J25" s="171"/>
      <c r="K25" s="171"/>
      <c r="L25" s="171"/>
      <c r="M25" s="171"/>
      <c r="N25" s="171"/>
      <c r="O25" s="171"/>
      <c r="P25" s="171"/>
    </row>
    <row r="26" spans="1:16" ht="18" customHeight="1" x14ac:dyDescent="0.45">
      <c r="A26" s="110"/>
      <c r="B26" s="110"/>
      <c r="C26" s="110"/>
      <c r="D26" s="110"/>
      <c r="E26" s="110"/>
      <c r="F26" s="157"/>
      <c r="I26" s="172"/>
      <c r="J26" s="171"/>
      <c r="K26" s="171"/>
      <c r="L26" s="171"/>
      <c r="M26" s="171"/>
      <c r="N26" s="171"/>
      <c r="O26" s="171"/>
      <c r="P26" s="171"/>
    </row>
    <row r="27" spans="1:16" ht="20.100000000000001" customHeight="1" thickBot="1" x14ac:dyDescent="0.5">
      <c r="A27" s="66" t="s">
        <v>18</v>
      </c>
      <c r="E27" s="68"/>
      <c r="F27" s="158"/>
      <c r="I27" s="172"/>
      <c r="J27" s="171"/>
      <c r="K27" s="171"/>
      <c r="L27" s="171"/>
      <c r="M27" s="171"/>
      <c r="N27" s="171"/>
      <c r="O27" s="171"/>
      <c r="P27" s="171"/>
    </row>
    <row r="28" spans="1:16" ht="27.75" customHeight="1" thickBot="1" x14ac:dyDescent="0.5">
      <c r="A28" s="173" t="s">
        <v>2</v>
      </c>
      <c r="B28" s="174"/>
      <c r="C28" s="174"/>
      <c r="D28" s="112"/>
      <c r="E28" s="125" t="str">
        <f>+E3</f>
        <v>令和９年度（初年度）</v>
      </c>
      <c r="F28" s="147" t="s">
        <v>3</v>
      </c>
      <c r="I28" s="172">
        <v>4</v>
      </c>
      <c r="J28" s="171"/>
      <c r="K28" s="171"/>
      <c r="L28" s="171"/>
      <c r="M28" s="171"/>
      <c r="N28" s="171"/>
      <c r="O28" s="171"/>
      <c r="P28" s="171"/>
    </row>
    <row r="29" spans="1:16" ht="18" customHeight="1" thickBot="1" x14ac:dyDescent="0.5">
      <c r="A29" s="175" t="s">
        <v>4</v>
      </c>
      <c r="B29" s="89" t="s">
        <v>19</v>
      </c>
      <c r="C29" s="90"/>
      <c r="D29" s="91"/>
      <c r="E29" s="96"/>
      <c r="F29" s="159"/>
      <c r="I29" s="172"/>
      <c r="J29" s="171"/>
      <c r="K29" s="171"/>
      <c r="L29" s="171"/>
      <c r="M29" s="171"/>
      <c r="N29" s="171"/>
      <c r="O29" s="171"/>
      <c r="P29" s="171"/>
    </row>
    <row r="30" spans="1:16" ht="18" customHeight="1" thickBot="1" x14ac:dyDescent="0.5">
      <c r="A30" s="176"/>
      <c r="B30" s="177" t="s">
        <v>6</v>
      </c>
      <c r="C30" s="177"/>
      <c r="D30" s="117"/>
      <c r="E30" s="115">
        <f>E29</f>
        <v>0</v>
      </c>
      <c r="F30" s="150"/>
      <c r="G30" s="136" t="str">
        <f>IF(E30&lt;=E50,"OK","NG")</f>
        <v>OK</v>
      </c>
      <c r="H30" s="209"/>
      <c r="I30" s="172"/>
      <c r="J30" s="171"/>
      <c r="K30" s="171"/>
      <c r="L30" s="171"/>
      <c r="M30" s="171"/>
      <c r="N30" s="171"/>
      <c r="O30" s="171"/>
      <c r="P30" s="171"/>
    </row>
    <row r="31" spans="1:16" ht="18" customHeight="1" x14ac:dyDescent="0.45">
      <c r="A31" s="178" t="s">
        <v>7</v>
      </c>
      <c r="B31" s="97" t="s">
        <v>20</v>
      </c>
      <c r="C31" s="98"/>
      <c r="D31" s="99"/>
      <c r="E31" s="100"/>
      <c r="F31" s="161"/>
      <c r="I31" s="172"/>
      <c r="J31" s="171"/>
      <c r="K31" s="171"/>
      <c r="L31" s="171"/>
      <c r="M31" s="171"/>
      <c r="N31" s="171"/>
      <c r="O31" s="171"/>
      <c r="P31" s="171"/>
    </row>
    <row r="32" spans="1:16" ht="18" customHeight="1" x14ac:dyDescent="0.45">
      <c r="A32" s="184"/>
      <c r="B32" s="101" t="s">
        <v>21</v>
      </c>
      <c r="C32" s="101"/>
      <c r="D32" s="102"/>
      <c r="E32" s="103"/>
      <c r="F32" s="162"/>
      <c r="I32" s="172"/>
      <c r="J32" s="171"/>
      <c r="K32" s="171"/>
      <c r="L32" s="171"/>
      <c r="M32" s="171"/>
      <c r="N32" s="171"/>
      <c r="O32" s="171"/>
      <c r="P32" s="171"/>
    </row>
    <row r="33" spans="1:16" ht="18" customHeight="1" thickBot="1" x14ac:dyDescent="0.5">
      <c r="A33" s="179"/>
      <c r="B33" s="185" t="s">
        <v>6</v>
      </c>
      <c r="C33" s="185"/>
      <c r="D33" s="114" t="s">
        <v>75</v>
      </c>
      <c r="E33" s="115">
        <f>SUM(E31:E32)</f>
        <v>0</v>
      </c>
      <c r="F33" s="156"/>
      <c r="I33" s="172"/>
      <c r="J33" s="171"/>
      <c r="K33" s="171"/>
      <c r="L33" s="171"/>
      <c r="M33" s="171"/>
      <c r="N33" s="171"/>
      <c r="O33" s="171"/>
      <c r="P33" s="171"/>
    </row>
    <row r="34" spans="1:16" ht="18" customHeight="1" x14ac:dyDescent="0.45">
      <c r="A34" s="104"/>
      <c r="B34" s="105"/>
      <c r="C34" s="105"/>
      <c r="D34" s="105"/>
      <c r="E34" s="106"/>
      <c r="F34" s="163"/>
      <c r="I34" s="172"/>
      <c r="J34" s="171"/>
      <c r="K34" s="171"/>
      <c r="L34" s="171"/>
      <c r="M34" s="171"/>
      <c r="N34" s="171"/>
      <c r="O34" s="171"/>
      <c r="P34" s="171"/>
    </row>
    <row r="35" spans="1:16" ht="20.100000000000001" customHeight="1" thickBot="1" x14ac:dyDescent="0.5">
      <c r="A35" s="66" t="s">
        <v>22</v>
      </c>
      <c r="E35" s="68"/>
      <c r="F35" s="158"/>
      <c r="I35" s="172"/>
      <c r="J35" s="171"/>
      <c r="K35" s="171"/>
      <c r="L35" s="171"/>
      <c r="M35" s="171"/>
      <c r="N35" s="171"/>
      <c r="O35" s="171"/>
      <c r="P35" s="171"/>
    </row>
    <row r="36" spans="1:16" ht="27.75" customHeight="1" thickBot="1" x14ac:dyDescent="0.5">
      <c r="A36" s="173" t="s">
        <v>2</v>
      </c>
      <c r="B36" s="174"/>
      <c r="C36" s="174"/>
      <c r="D36" s="112"/>
      <c r="E36" s="125" t="str">
        <f>+E3</f>
        <v>令和９年度（初年度）</v>
      </c>
      <c r="F36" s="147" t="s">
        <v>3</v>
      </c>
      <c r="I36" s="172">
        <v>5</v>
      </c>
      <c r="J36" s="171"/>
      <c r="K36" s="171"/>
      <c r="L36" s="171"/>
      <c r="M36" s="171"/>
      <c r="N36" s="171"/>
      <c r="O36" s="171"/>
      <c r="P36" s="171"/>
    </row>
    <row r="37" spans="1:16" ht="18" customHeight="1" thickBot="1" x14ac:dyDescent="0.5">
      <c r="A37" s="175" t="s">
        <v>4</v>
      </c>
      <c r="B37" s="89" t="s">
        <v>23</v>
      </c>
      <c r="C37" s="90"/>
      <c r="D37" s="91"/>
      <c r="E37" s="92">
        <f>E51</f>
        <v>1268665</v>
      </c>
      <c r="F37" s="159" t="s">
        <v>103</v>
      </c>
      <c r="I37" s="172"/>
      <c r="J37" s="171"/>
      <c r="K37" s="171"/>
      <c r="L37" s="171"/>
      <c r="M37" s="171"/>
      <c r="N37" s="171"/>
      <c r="O37" s="171"/>
      <c r="P37" s="171"/>
    </row>
    <row r="38" spans="1:16" ht="18" customHeight="1" thickBot="1" x14ac:dyDescent="0.5">
      <c r="A38" s="176"/>
      <c r="B38" s="177" t="s">
        <v>6</v>
      </c>
      <c r="C38" s="177"/>
      <c r="D38" s="117"/>
      <c r="E38" s="115">
        <f>E37</f>
        <v>1268665</v>
      </c>
      <c r="F38" s="160"/>
      <c r="G38" s="136" t="str">
        <f>IF(E38&lt;=E51,"OK","NG")</f>
        <v>OK</v>
      </c>
      <c r="H38" s="209"/>
      <c r="I38" s="172"/>
      <c r="J38" s="171"/>
      <c r="K38" s="171"/>
      <c r="L38" s="171"/>
      <c r="M38" s="171"/>
      <c r="N38" s="171"/>
      <c r="O38" s="171"/>
      <c r="P38" s="171"/>
    </row>
    <row r="39" spans="1:16" ht="18" customHeight="1" x14ac:dyDescent="0.45">
      <c r="A39" s="178" t="s">
        <v>7</v>
      </c>
      <c r="B39" s="93" t="s">
        <v>24</v>
      </c>
      <c r="C39" s="94"/>
      <c r="D39" s="91"/>
      <c r="E39" s="95">
        <f>E37</f>
        <v>1268665</v>
      </c>
      <c r="F39" s="159" t="s">
        <v>103</v>
      </c>
      <c r="I39" s="172"/>
      <c r="J39" s="171"/>
      <c r="K39" s="171"/>
      <c r="L39" s="171"/>
      <c r="M39" s="171"/>
      <c r="N39" s="171"/>
      <c r="O39" s="171"/>
      <c r="P39" s="171"/>
    </row>
    <row r="40" spans="1:16" ht="18" customHeight="1" thickBot="1" x14ac:dyDescent="0.5">
      <c r="A40" s="179"/>
      <c r="B40" s="177" t="s">
        <v>6</v>
      </c>
      <c r="C40" s="177"/>
      <c r="D40" s="114" t="s">
        <v>25</v>
      </c>
      <c r="E40" s="116">
        <f>E39</f>
        <v>1268665</v>
      </c>
      <c r="F40" s="160"/>
      <c r="I40" s="172"/>
      <c r="J40" s="171"/>
      <c r="K40" s="171"/>
      <c r="L40" s="171"/>
      <c r="M40" s="171"/>
      <c r="N40" s="171"/>
      <c r="O40" s="171"/>
      <c r="P40" s="171"/>
    </row>
    <row r="41" spans="1:16" ht="15.9" customHeight="1" x14ac:dyDescent="0.45">
      <c r="A41" s="104"/>
      <c r="B41" s="107"/>
      <c r="C41" s="107"/>
      <c r="D41" s="107"/>
      <c r="E41" s="108"/>
      <c r="I41" s="172"/>
      <c r="J41" s="171"/>
      <c r="K41" s="171"/>
      <c r="L41" s="171"/>
      <c r="M41" s="171"/>
      <c r="N41" s="171"/>
      <c r="O41" s="171"/>
      <c r="P41" s="171"/>
    </row>
    <row r="42" spans="1:16" ht="18" customHeight="1" thickBot="1" x14ac:dyDescent="0.5">
      <c r="A42" s="183" t="s">
        <v>77</v>
      </c>
      <c r="B42" s="183"/>
      <c r="C42" s="183"/>
      <c r="D42" s="183"/>
      <c r="E42" s="183"/>
      <c r="F42" s="119"/>
      <c r="I42" s="172"/>
      <c r="J42" s="171"/>
      <c r="K42" s="171"/>
      <c r="L42" s="171"/>
      <c r="M42" s="171"/>
      <c r="N42" s="171"/>
      <c r="O42" s="171"/>
      <c r="P42" s="171"/>
    </row>
    <row r="43" spans="1:16" ht="27.75" customHeight="1" thickBot="1" x14ac:dyDescent="0.2">
      <c r="A43" s="118"/>
      <c r="B43" s="118"/>
      <c r="C43" s="118"/>
      <c r="D43" s="118"/>
      <c r="E43" s="126" t="str">
        <f>+E3</f>
        <v>令和９年度（初年度）</v>
      </c>
      <c r="F43" s="119"/>
    </row>
    <row r="44" spans="1:16" ht="18" customHeight="1" thickTop="1" thickBot="1" x14ac:dyDescent="0.2">
      <c r="A44" s="120"/>
      <c r="B44" s="120"/>
      <c r="C44" s="120"/>
      <c r="D44" s="121" t="s">
        <v>76</v>
      </c>
      <c r="E44" s="129">
        <f>(E18+E25+E33+E40)-E5</f>
        <v>0</v>
      </c>
      <c r="F44" s="122"/>
      <c r="G44" s="136" t="str">
        <f>IF(E44&lt;=E52,"OK","NG")</f>
        <v>OK</v>
      </c>
      <c r="H44" s="209"/>
    </row>
    <row r="45" spans="1:16" ht="15.9" customHeight="1" thickTop="1" x14ac:dyDescent="0.15"/>
    <row r="46" spans="1:16" ht="15.9" customHeight="1" thickBot="1" x14ac:dyDescent="0.2">
      <c r="B46" s="123" t="s">
        <v>65</v>
      </c>
      <c r="C46" s="123"/>
      <c r="D46" s="66"/>
      <c r="E46" s="165"/>
    </row>
    <row r="47" spans="1:16" ht="18" customHeight="1" x14ac:dyDescent="0.15">
      <c r="D47" s="123"/>
      <c r="E47" s="131" t="s">
        <v>99</v>
      </c>
      <c r="F47" s="66"/>
      <c r="G47" s="137"/>
      <c r="H47" s="137"/>
      <c r="I47" s="65"/>
      <c r="J47" s="66"/>
      <c r="K47" s="109"/>
    </row>
    <row r="48" spans="1:16" ht="18" customHeight="1" x14ac:dyDescent="0.15">
      <c r="B48" s="130"/>
      <c r="C48" s="169" t="s">
        <v>78</v>
      </c>
      <c r="D48" s="170"/>
      <c r="E48" s="132">
        <v>18354765</v>
      </c>
      <c r="F48" s="66"/>
      <c r="G48" s="137"/>
      <c r="H48" s="137"/>
      <c r="I48" s="65"/>
      <c r="J48" s="66"/>
      <c r="K48" s="109"/>
    </row>
    <row r="49" spans="2:11" ht="18" customHeight="1" x14ac:dyDescent="0.15">
      <c r="B49" s="130"/>
      <c r="C49" s="169" t="s">
        <v>79</v>
      </c>
      <c r="D49" s="170"/>
      <c r="E49" s="127">
        <v>3817094</v>
      </c>
      <c r="F49" s="66"/>
      <c r="G49" s="137"/>
      <c r="H49" s="137"/>
      <c r="I49" s="65"/>
      <c r="J49" s="66"/>
      <c r="K49" s="109"/>
    </row>
    <row r="50" spans="2:11" ht="18" customHeight="1" x14ac:dyDescent="0.15">
      <c r="B50" s="130"/>
      <c r="C50" s="169" t="s">
        <v>80</v>
      </c>
      <c r="D50" s="170"/>
      <c r="E50" s="127">
        <v>49528866</v>
      </c>
      <c r="F50" s="66"/>
      <c r="G50" s="137"/>
      <c r="H50" s="137"/>
      <c r="I50" s="65"/>
      <c r="J50" s="66"/>
      <c r="K50" s="109"/>
    </row>
    <row r="51" spans="2:11" ht="18" customHeight="1" x14ac:dyDescent="0.15">
      <c r="B51" s="130"/>
      <c r="C51" s="169" t="s">
        <v>81</v>
      </c>
      <c r="D51" s="170"/>
      <c r="E51" s="128">
        <v>1268665</v>
      </c>
      <c r="F51" s="66"/>
      <c r="G51" s="137"/>
      <c r="H51" s="137"/>
      <c r="I51" s="65"/>
      <c r="J51" s="66"/>
      <c r="K51" s="109"/>
    </row>
    <row r="52" spans="2:11" ht="18" customHeight="1" x14ac:dyDescent="0.15">
      <c r="B52" s="130"/>
      <c r="C52" s="169" t="s">
        <v>82</v>
      </c>
      <c r="D52" s="170"/>
      <c r="E52" s="133">
        <f>SUM(E48:E51)</f>
        <v>72969390</v>
      </c>
      <c r="F52" s="66"/>
      <c r="G52" s="137"/>
      <c r="H52" s="137"/>
      <c r="I52" s="65"/>
      <c r="J52" s="66"/>
      <c r="K52" s="109"/>
    </row>
  </sheetData>
  <mergeCells count="58">
    <mergeCell ref="A24:A25"/>
    <mergeCell ref="B25:C25"/>
    <mergeCell ref="C52:D52"/>
    <mergeCell ref="A3:C3"/>
    <mergeCell ref="A4:A6"/>
    <mergeCell ref="B6:C6"/>
    <mergeCell ref="B18:C18"/>
    <mergeCell ref="A19:E19"/>
    <mergeCell ref="A7:A18"/>
    <mergeCell ref="B7:B14"/>
    <mergeCell ref="A21:C21"/>
    <mergeCell ref="A22:A23"/>
    <mergeCell ref="B23:C23"/>
    <mergeCell ref="C48:D48"/>
    <mergeCell ref="C49:D49"/>
    <mergeCell ref="A42:E42"/>
    <mergeCell ref="J28:J35"/>
    <mergeCell ref="A28:C28"/>
    <mergeCell ref="A29:A30"/>
    <mergeCell ref="B30:C30"/>
    <mergeCell ref="A31:A33"/>
    <mergeCell ref="B33:C33"/>
    <mergeCell ref="I28:I35"/>
    <mergeCell ref="J4:J11"/>
    <mergeCell ref="I20:I27"/>
    <mergeCell ref="J20:J27"/>
    <mergeCell ref="K4:L11"/>
    <mergeCell ref="I12:I19"/>
    <mergeCell ref="J12:J19"/>
    <mergeCell ref="K12:L19"/>
    <mergeCell ref="I4:I11"/>
    <mergeCell ref="P2:P3"/>
    <mergeCell ref="K2:L3"/>
    <mergeCell ref="M2:O3"/>
    <mergeCell ref="I2:I3"/>
    <mergeCell ref="J2:J3"/>
    <mergeCell ref="M4:O11"/>
    <mergeCell ref="P4:P11"/>
    <mergeCell ref="K20:L27"/>
    <mergeCell ref="M20:O27"/>
    <mergeCell ref="P20:P27"/>
    <mergeCell ref="M12:O19"/>
    <mergeCell ref="C50:D50"/>
    <mergeCell ref="C51:D51"/>
    <mergeCell ref="P12:P19"/>
    <mergeCell ref="K36:L42"/>
    <mergeCell ref="M36:O42"/>
    <mergeCell ref="P36:P42"/>
    <mergeCell ref="K28:L35"/>
    <mergeCell ref="M28:O35"/>
    <mergeCell ref="P28:P35"/>
    <mergeCell ref="I36:I42"/>
    <mergeCell ref="J36:J42"/>
    <mergeCell ref="A36:C36"/>
    <mergeCell ref="A37:A38"/>
    <mergeCell ref="B38:C38"/>
    <mergeCell ref="A39:A40"/>
    <mergeCell ref="B40:C40"/>
  </mergeCells>
  <phoneticPr fontId="4"/>
  <printOptions horizontalCentered="1"/>
  <pageMargins left="0.59055118110236227" right="0.59055118110236227" top="0.98425196850393704" bottom="0.98425196850393704" header="0.59055118110236227" footer="0.59055118110236227"/>
  <pageSetup paperSize="8" scale="71" pageOrder="overThenDown" orientation="landscape" r:id="rId1"/>
  <headerFooter>
    <oddHeader>&amp;L&amp;"BIZ UDゴシック,標準"〔様式第19号〕収支計画（東日暮里）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I31"/>
  <sheetViews>
    <sheetView view="pageBreakPreview" zoomScale="85" zoomScaleNormal="100" zoomScaleSheetLayoutView="85" workbookViewId="0">
      <selection activeCell="L19" sqref="L19"/>
    </sheetView>
  </sheetViews>
  <sheetFormatPr defaultColWidth="8.8984375" defaultRowHeight="21.9" customHeight="1" x14ac:dyDescent="0.45"/>
  <cols>
    <col min="1" max="1" width="5.69921875" style="1" customWidth="1"/>
    <col min="2" max="2" width="12.3984375" style="1" customWidth="1"/>
    <col min="3" max="3" width="17.09765625" style="1" customWidth="1"/>
    <col min="4" max="8" width="10.59765625" style="1" customWidth="1"/>
    <col min="9" max="9" width="3.19921875" style="1" customWidth="1"/>
    <col min="10" max="16384" width="8.8984375" style="1"/>
  </cols>
  <sheetData>
    <row r="1" spans="1:9" ht="21.9" customHeight="1" x14ac:dyDescent="0.45">
      <c r="A1" s="61" t="s">
        <v>26</v>
      </c>
      <c r="B1" s="54"/>
      <c r="C1" s="62" t="s">
        <v>97</v>
      </c>
    </row>
    <row r="3" spans="1:9" ht="21.9" customHeight="1" x14ac:dyDescent="0.45">
      <c r="A3" s="191" t="s">
        <v>27</v>
      </c>
      <c r="B3" s="191"/>
      <c r="C3" s="191"/>
      <c r="D3" s="191" t="s">
        <v>28</v>
      </c>
      <c r="E3" s="192" t="s">
        <v>29</v>
      </c>
      <c r="F3" s="192"/>
      <c r="G3" s="192" t="s">
        <v>30</v>
      </c>
      <c r="H3" s="192"/>
    </row>
    <row r="4" spans="1:9" ht="21.9" customHeight="1" x14ac:dyDescent="0.45">
      <c r="A4" s="191"/>
      <c r="B4" s="191"/>
      <c r="C4" s="191"/>
      <c r="D4" s="191"/>
      <c r="E4" s="2" t="s">
        <v>31</v>
      </c>
      <c r="F4" s="3" t="s">
        <v>32</v>
      </c>
      <c r="G4" s="2" t="s">
        <v>33</v>
      </c>
      <c r="H4" s="3" t="s">
        <v>34</v>
      </c>
    </row>
    <row r="5" spans="1:9" ht="21.9" customHeight="1" x14ac:dyDescent="0.45">
      <c r="A5" s="4" t="s">
        <v>4</v>
      </c>
      <c r="B5" s="193" t="s">
        <v>1</v>
      </c>
      <c r="C5" s="194"/>
      <c r="D5" s="5"/>
      <c r="E5" s="43"/>
      <c r="F5" s="44">
        <f>D5</f>
        <v>0</v>
      </c>
      <c r="G5" s="43"/>
      <c r="H5" s="44">
        <f>ROUND(F5*10/110,0)</f>
        <v>0</v>
      </c>
    </row>
    <row r="6" spans="1:9" ht="21.9" customHeight="1" x14ac:dyDescent="0.45">
      <c r="A6" s="6"/>
      <c r="B6" s="195" t="s">
        <v>35</v>
      </c>
      <c r="C6" s="196"/>
      <c r="D6" s="58">
        <f>'収支計画(東日暮里)'!E5</f>
        <v>0</v>
      </c>
      <c r="E6" s="45"/>
      <c r="F6" s="46">
        <f t="shared" ref="F6:F7" si="0">D6</f>
        <v>0</v>
      </c>
      <c r="G6" s="45"/>
      <c r="H6" s="46">
        <f>ROUND(F6*10/110,0)</f>
        <v>0</v>
      </c>
    </row>
    <row r="7" spans="1:9" ht="21.9" customHeight="1" x14ac:dyDescent="0.45">
      <c r="A7" s="8"/>
      <c r="B7" s="197" t="s">
        <v>36</v>
      </c>
      <c r="C7" s="198"/>
      <c r="D7" s="24">
        <f>SUM(D5:D6)</f>
        <v>0</v>
      </c>
      <c r="E7" s="25"/>
      <c r="F7" s="26">
        <f t="shared" si="0"/>
        <v>0</v>
      </c>
      <c r="G7" s="25"/>
      <c r="H7" s="26">
        <f>SUM(H5:H6)</f>
        <v>0</v>
      </c>
      <c r="I7" s="1" t="s">
        <v>37</v>
      </c>
    </row>
    <row r="8" spans="1:9" ht="21.9" customHeight="1" x14ac:dyDescent="0.45">
      <c r="A8" s="6" t="s">
        <v>7</v>
      </c>
      <c r="B8" s="9" t="s">
        <v>38</v>
      </c>
      <c r="C8" s="10" t="s">
        <v>39</v>
      </c>
      <c r="D8" s="57">
        <f>'収支計画(東日暮里)'!E31</f>
        <v>0</v>
      </c>
      <c r="E8" s="47">
        <f>D8</f>
        <v>0</v>
      </c>
      <c r="F8" s="48"/>
      <c r="G8" s="47">
        <v>0</v>
      </c>
      <c r="H8" s="48"/>
    </row>
    <row r="9" spans="1:9" ht="21.9" customHeight="1" x14ac:dyDescent="0.45">
      <c r="A9" s="11"/>
      <c r="B9" s="12"/>
      <c r="C9" s="13" t="s">
        <v>40</v>
      </c>
      <c r="D9" s="58">
        <f>'収支計画(東日暮里)'!E32</f>
        <v>0</v>
      </c>
      <c r="E9" s="49">
        <f t="shared" ref="E9" si="1">D9</f>
        <v>0</v>
      </c>
      <c r="F9" s="46"/>
      <c r="G9" s="49">
        <v>0</v>
      </c>
      <c r="H9" s="46"/>
    </row>
    <row r="10" spans="1:9" ht="21.9" customHeight="1" x14ac:dyDescent="0.45">
      <c r="A10" s="11"/>
      <c r="B10" s="15"/>
      <c r="C10" s="27" t="s">
        <v>41</v>
      </c>
      <c r="D10" s="28">
        <f>SUM(D8:D9)</f>
        <v>0</v>
      </c>
      <c r="E10" s="29">
        <f>SUM(E8:E9)</f>
        <v>0</v>
      </c>
      <c r="F10" s="30">
        <f>SUM(F8:F9)</f>
        <v>0</v>
      </c>
      <c r="G10" s="29">
        <f>SUM(G8:G9)</f>
        <v>0</v>
      </c>
      <c r="H10" s="30"/>
    </row>
    <row r="11" spans="1:9" ht="21.9" customHeight="1" x14ac:dyDescent="0.45">
      <c r="A11" s="11"/>
      <c r="B11" s="14" t="s">
        <v>42</v>
      </c>
      <c r="C11" s="16" t="s">
        <v>43</v>
      </c>
      <c r="D11" s="58">
        <f>'収支計画(東日暮里)'!E40</f>
        <v>1268665</v>
      </c>
      <c r="E11" s="49"/>
      <c r="F11" s="46">
        <f>D11</f>
        <v>1268665</v>
      </c>
      <c r="G11" s="49">
        <f>ROUND(F11*10/110,0)</f>
        <v>115333</v>
      </c>
      <c r="H11" s="46"/>
    </row>
    <row r="12" spans="1:9" ht="21.9" customHeight="1" x14ac:dyDescent="0.45">
      <c r="A12" s="11"/>
      <c r="B12" s="12" t="s">
        <v>44</v>
      </c>
      <c r="C12" s="17" t="s">
        <v>66</v>
      </c>
      <c r="D12" s="57">
        <f>'収支計画(東日暮里)'!E25</f>
        <v>3817094</v>
      </c>
      <c r="E12" s="47"/>
      <c r="F12" s="48">
        <f t="shared" ref="F12:F21" si="2">D12</f>
        <v>3817094</v>
      </c>
      <c r="G12" s="47">
        <f t="shared" ref="G12:G21" si="3">ROUND(F12*10/110,0)</f>
        <v>347009</v>
      </c>
      <c r="H12" s="48"/>
    </row>
    <row r="13" spans="1:9" ht="21.9" customHeight="1" x14ac:dyDescent="0.45">
      <c r="A13" s="11"/>
      <c r="B13" s="12"/>
      <c r="C13" s="16" t="s">
        <v>45</v>
      </c>
      <c r="D13" s="58">
        <f>'収支計画(東日暮里)'!E7</f>
        <v>0</v>
      </c>
      <c r="E13" s="49"/>
      <c r="F13" s="46">
        <f t="shared" si="2"/>
        <v>0</v>
      </c>
      <c r="G13" s="49">
        <f t="shared" si="3"/>
        <v>0</v>
      </c>
      <c r="H13" s="46"/>
    </row>
    <row r="14" spans="1:9" ht="21.9" customHeight="1" x14ac:dyDescent="0.45">
      <c r="A14" s="11"/>
      <c r="B14" s="18"/>
      <c r="C14" s="19" t="s">
        <v>46</v>
      </c>
      <c r="D14" s="58">
        <f>'収支計画(東日暮里)'!E8</f>
        <v>0</v>
      </c>
      <c r="E14" s="49"/>
      <c r="F14" s="46">
        <f t="shared" si="2"/>
        <v>0</v>
      </c>
      <c r="G14" s="49">
        <f>ROUND(F14*10/110,0)</f>
        <v>0</v>
      </c>
      <c r="H14" s="52"/>
    </row>
    <row r="15" spans="1:9" ht="21.9" customHeight="1" x14ac:dyDescent="0.45">
      <c r="A15" s="11"/>
      <c r="B15" s="18"/>
      <c r="C15" s="19" t="s">
        <v>47</v>
      </c>
      <c r="D15" s="58">
        <f>'収支計画(東日暮里)'!E9</f>
        <v>0</v>
      </c>
      <c r="E15" s="49"/>
      <c r="F15" s="46">
        <f t="shared" si="2"/>
        <v>0</v>
      </c>
      <c r="G15" s="49">
        <f t="shared" si="3"/>
        <v>0</v>
      </c>
      <c r="H15" s="52"/>
    </row>
    <row r="16" spans="1:9" ht="21.9" customHeight="1" x14ac:dyDescent="0.45">
      <c r="A16" s="11"/>
      <c r="B16" s="18"/>
      <c r="C16" s="16" t="s">
        <v>48</v>
      </c>
      <c r="D16" s="58">
        <f>'収支計画(東日暮里)'!E10</f>
        <v>0</v>
      </c>
      <c r="E16" s="49"/>
      <c r="F16" s="46">
        <f t="shared" si="2"/>
        <v>0</v>
      </c>
      <c r="G16" s="49">
        <f t="shared" si="3"/>
        <v>0</v>
      </c>
      <c r="H16" s="46"/>
    </row>
    <row r="17" spans="1:8" ht="21.9" customHeight="1" x14ac:dyDescent="0.45">
      <c r="A17" s="11"/>
      <c r="B17" s="18"/>
      <c r="C17" s="16" t="s">
        <v>49</v>
      </c>
      <c r="D17" s="58">
        <f>'収支計画(東日暮里)'!E11</f>
        <v>0</v>
      </c>
      <c r="E17" s="49"/>
      <c r="F17" s="46">
        <f t="shared" si="2"/>
        <v>0</v>
      </c>
      <c r="G17" s="49">
        <f t="shared" si="3"/>
        <v>0</v>
      </c>
      <c r="H17" s="52"/>
    </row>
    <row r="18" spans="1:8" ht="21.9" customHeight="1" x14ac:dyDescent="0.45">
      <c r="A18" s="11"/>
      <c r="B18" s="18"/>
      <c r="C18" s="60" t="s">
        <v>60</v>
      </c>
      <c r="D18" s="7"/>
      <c r="E18" s="49"/>
      <c r="F18" s="46">
        <f>D18</f>
        <v>0</v>
      </c>
      <c r="G18" s="49">
        <f t="shared" si="3"/>
        <v>0</v>
      </c>
      <c r="H18" s="52"/>
    </row>
    <row r="19" spans="1:8" ht="21.9" customHeight="1" x14ac:dyDescent="0.45">
      <c r="A19" s="11"/>
      <c r="B19" s="18"/>
      <c r="C19" s="60" t="s">
        <v>61</v>
      </c>
      <c r="D19" s="7"/>
      <c r="E19" s="49">
        <f>D19</f>
        <v>0</v>
      </c>
      <c r="F19" s="46"/>
      <c r="G19" s="49">
        <v>0</v>
      </c>
      <c r="H19" s="52"/>
    </row>
    <row r="20" spans="1:8" ht="21.9" customHeight="1" x14ac:dyDescent="0.45">
      <c r="A20" s="11"/>
      <c r="B20" s="18"/>
      <c r="C20" s="19" t="s">
        <v>50</v>
      </c>
      <c r="D20" s="58">
        <f>'収支計画(東日暮里)'!E14</f>
        <v>0</v>
      </c>
      <c r="E20" s="49"/>
      <c r="F20" s="46">
        <f>+D20</f>
        <v>0</v>
      </c>
      <c r="G20" s="49">
        <f t="shared" si="3"/>
        <v>0</v>
      </c>
      <c r="H20" s="46"/>
    </row>
    <row r="21" spans="1:8" ht="21.9" customHeight="1" thickBot="1" x14ac:dyDescent="0.5">
      <c r="A21" s="11"/>
      <c r="B21" s="20"/>
      <c r="C21" s="21" t="s">
        <v>16</v>
      </c>
      <c r="D21" s="59">
        <f>'収支計画(東日暮里)'!E16</f>
        <v>0</v>
      </c>
      <c r="E21" s="50"/>
      <c r="F21" s="51">
        <f t="shared" si="2"/>
        <v>0</v>
      </c>
      <c r="G21" s="50">
        <f t="shared" si="3"/>
        <v>0</v>
      </c>
      <c r="H21" s="53"/>
    </row>
    <row r="22" spans="1:8" ht="21.9" customHeight="1" thickTop="1" x14ac:dyDescent="0.45">
      <c r="A22" s="11"/>
      <c r="B22" s="199" t="s">
        <v>51</v>
      </c>
      <c r="C22" s="200"/>
      <c r="D22" s="205" t="s">
        <v>59</v>
      </c>
      <c r="E22" s="206"/>
      <c r="F22" s="207"/>
      <c r="G22" s="31">
        <f>SUM(G10:G21)</f>
        <v>462342</v>
      </c>
      <c r="H22" s="32" t="s">
        <v>52</v>
      </c>
    </row>
    <row r="23" spans="1:8" ht="21.9" customHeight="1" x14ac:dyDescent="0.45">
      <c r="A23" s="11"/>
      <c r="B23" s="201" t="s">
        <v>53</v>
      </c>
      <c r="C23" s="202"/>
      <c r="D23" s="33">
        <f>G31</f>
        <v>-462342</v>
      </c>
      <c r="E23" s="34" t="s">
        <v>54</v>
      </c>
      <c r="F23" s="35" t="s">
        <v>54</v>
      </c>
      <c r="G23" s="34" t="s">
        <v>54</v>
      </c>
      <c r="H23" s="36" t="s">
        <v>55</v>
      </c>
    </row>
    <row r="24" spans="1:8" ht="21.9" customHeight="1" x14ac:dyDescent="0.45">
      <c r="A24" s="11"/>
      <c r="B24" s="201" t="s">
        <v>56</v>
      </c>
      <c r="C24" s="202"/>
      <c r="D24" s="33">
        <f>SUM(D12:D23)</f>
        <v>3354752</v>
      </c>
      <c r="E24" s="34" t="s">
        <v>54</v>
      </c>
      <c r="F24" s="35" t="s">
        <v>54</v>
      </c>
      <c r="G24" s="34" t="s">
        <v>54</v>
      </c>
      <c r="H24" s="36"/>
    </row>
    <row r="25" spans="1:8" ht="21.9" customHeight="1" thickBot="1" x14ac:dyDescent="0.5">
      <c r="A25" s="22"/>
      <c r="B25" s="203" t="s">
        <v>57</v>
      </c>
      <c r="C25" s="204"/>
      <c r="D25" s="28">
        <f>ROUND(D10+D11+D24,0)</f>
        <v>4623417</v>
      </c>
      <c r="E25" s="37" t="s">
        <v>54</v>
      </c>
      <c r="F25" s="38" t="s">
        <v>54</v>
      </c>
      <c r="G25" s="37" t="s">
        <v>54</v>
      </c>
      <c r="H25" s="30"/>
    </row>
    <row r="26" spans="1:8" ht="21.9" customHeight="1" thickTop="1" x14ac:dyDescent="0.45">
      <c r="A26" s="190" t="s">
        <v>17</v>
      </c>
      <c r="B26" s="190"/>
      <c r="C26" s="190"/>
      <c r="D26" s="39">
        <f>D7-D25</f>
        <v>-4623417</v>
      </c>
      <c r="E26" s="40" t="s">
        <v>54</v>
      </c>
      <c r="F26" s="41" t="s">
        <v>54</v>
      </c>
      <c r="G26" s="40" t="s">
        <v>54</v>
      </c>
      <c r="H26" s="42"/>
    </row>
    <row r="27" spans="1:8" ht="21.9" customHeight="1" x14ac:dyDescent="0.45">
      <c r="D27" s="1">
        <f>D25+D26</f>
        <v>0</v>
      </c>
    </row>
    <row r="29" spans="1:8" ht="21.9" customHeight="1" x14ac:dyDescent="0.45">
      <c r="F29" s="54" t="s">
        <v>34</v>
      </c>
      <c r="G29" s="54">
        <f>H7</f>
        <v>0</v>
      </c>
      <c r="H29" s="1" t="s">
        <v>37</v>
      </c>
    </row>
    <row r="30" spans="1:8" ht="21.9" customHeight="1" thickBot="1" x14ac:dyDescent="0.5">
      <c r="F30" s="54" t="s">
        <v>33</v>
      </c>
      <c r="G30" s="54">
        <f>G22</f>
        <v>462342</v>
      </c>
      <c r="H30" s="1" t="s">
        <v>52</v>
      </c>
    </row>
    <row r="31" spans="1:8" ht="21.9" customHeight="1" thickBot="1" x14ac:dyDescent="0.5">
      <c r="C31" s="23"/>
      <c r="F31" s="55" t="s">
        <v>53</v>
      </c>
      <c r="G31" s="56">
        <f>G29-G30</f>
        <v>-462342</v>
      </c>
      <c r="H31" s="1" t="s">
        <v>58</v>
      </c>
    </row>
  </sheetData>
  <mergeCells count="13">
    <mergeCell ref="A26:C26"/>
    <mergeCell ref="A3:C4"/>
    <mergeCell ref="D3:D4"/>
    <mergeCell ref="E3:F3"/>
    <mergeCell ref="G3:H3"/>
    <mergeCell ref="B5:C5"/>
    <mergeCell ref="B6:C6"/>
    <mergeCell ref="B7:C7"/>
    <mergeCell ref="B22:C22"/>
    <mergeCell ref="B23:C23"/>
    <mergeCell ref="B24:C24"/>
    <mergeCell ref="B25:C25"/>
    <mergeCell ref="D22:F22"/>
  </mergeCells>
  <phoneticPr fontId="2"/>
  <pageMargins left="0.70866141732283472" right="0.51181102362204722" top="0.74803149606299213" bottom="0.74803149606299213" header="0.31496062992125984" footer="0.31496062992125984"/>
  <pageSetup paperSize="9" scale="9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入力方法</vt:lpstr>
      <vt:lpstr>収支計画(東日暮里)</vt:lpstr>
      <vt:lpstr>R９未払消費税計算書</vt:lpstr>
      <vt:lpstr>'R９未払消費税計算書'!Print_Area</vt:lpstr>
      <vt:lpstr>'収支計画(東日暮里)'!Print_Area</vt:lpstr>
      <vt:lpstr>入力方法!Print_Area</vt:lpstr>
      <vt:lpstr>経費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安部 竜介</dc:creator>
  <cp:lastModifiedBy>水野 貴友</cp:lastModifiedBy>
  <cp:lastPrinted>2026-04-06T08:01:44Z</cp:lastPrinted>
  <dcterms:created xsi:type="dcterms:W3CDTF">2021-09-10T07:34:39Z</dcterms:created>
  <dcterms:modified xsi:type="dcterms:W3CDTF">2026-04-15T08:13:10Z</dcterms:modified>
</cp:coreProperties>
</file>