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8.100.93\荒川01\福祉部(暗号化)\障害者福祉課(暗号化)\02 各事業データ\14 移動支援\11 単価表・様式エクセル\R8単価改正\HP\"/>
    </mc:Choice>
  </mc:AlternateContent>
  <xr:revisionPtr revIDLastSave="0" documentId="13_ncr:1_{E5C2339D-4E2C-4973-84B1-222640A0676D}" xr6:coauthVersionLast="47" xr6:coauthVersionMax="47" xr10:uidLastSave="{00000000-0000-0000-0000-000000000000}"/>
  <bookViews>
    <workbookView xWindow="-120" yWindow="-16320" windowWidth="29040" windowHeight="15720" tabRatio="941" xr2:uid="{00000000-000D-0000-FFFF-FFFF00000000}"/>
  </bookViews>
  <sheets>
    <sheet name="明細書（身体介護を伴う）" sheetId="22" r:id="rId1"/>
    <sheet name="身体介護を伴う移動支援・単一" sheetId="4" r:id="rId2"/>
    <sheet name="身体介護を伴う移動支援・複合（深夜＆夜間早朝）" sheetId="5" r:id="rId3"/>
    <sheet name="身体介護を伴う移動支援・複合（夜間早朝＆日中）" sheetId="6" r:id="rId4"/>
    <sheet name="身体介護を伴う移動支援・複合（日中＆夜間早朝）" sheetId="7" r:id="rId5"/>
    <sheet name="身体介護を伴う移動支援・複合（夜間早朝＆深夜）" sheetId="8" r:id="rId6"/>
    <sheet name="身体介護を伴う移動支援・複合（早朝＆日中＆夜間）" sheetId="16" r:id="rId7"/>
    <sheet name="身体介護を伴う移動支援・複合（日中＆夜間＆深夜）" sheetId="17" r:id="rId8"/>
    <sheet name="基本・単一" sheetId="2" r:id="rId9"/>
    <sheet name="基本・複合" sheetId="3" r:id="rId10"/>
    <sheet name="基本（介護無）・単一" sheetId="9" r:id="rId11"/>
    <sheet name="基本（介護無）・複合" sheetId="10" r:id="rId12"/>
  </sheets>
  <definedNames>
    <definedName name="_1_" localSheetId="10">'基本（介護無）・単一'!$A$1:$N$24</definedName>
    <definedName name="_10_" localSheetId="5">'身体介護を伴う移動支援・複合（夜間早朝＆深夜）'!$B$1:$V$48</definedName>
    <definedName name="_11_" localSheetId="3">'身体介護を伴う移動支援・複合（夜間早朝＆日中）'!$B$1:$V$108</definedName>
    <definedName name="_12_" localSheetId="0">'明細書（身体介護を伴う）'!$B$2:$BW$58</definedName>
    <definedName name="_13_" localSheetId="11">'基本（介護無）・複合'!$1:$3</definedName>
    <definedName name="_14_" localSheetId="8">基本・単一!$1:$3</definedName>
    <definedName name="_15_" localSheetId="9">基本・複合!$1:$3</definedName>
    <definedName name="_16_" localSheetId="1">身体介護を伴う移動支援・単一!$1:$3</definedName>
    <definedName name="_17_" localSheetId="2">'身体介護を伴う移動支援・複合（深夜＆夜間早朝）'!$1:$3</definedName>
    <definedName name="_18_" localSheetId="6">'身体介護を伴う移動支援・複合（早朝＆日中＆夜間）'!$1:$3</definedName>
    <definedName name="_19_" localSheetId="7">'身体介護を伴う移動支援・複合（日中＆夜間＆深夜）'!$1:$3</definedName>
    <definedName name="_2_" localSheetId="11">'基本（介護無）・複合'!$A$1:$O$108</definedName>
    <definedName name="_20_" localSheetId="4">'身体介護を伴う移動支援・複合（日中＆夜間早朝）'!$1:$3</definedName>
    <definedName name="_21_" localSheetId="5">'身体介護を伴う移動支援・複合（夜間早朝＆深夜）'!$1:$3</definedName>
    <definedName name="_22_" localSheetId="3">'身体介護を伴う移動支援・複合（夜間早朝＆日中）'!$1:$3</definedName>
    <definedName name="_3_" localSheetId="8">基本・単一!$A$1:$N$24</definedName>
    <definedName name="_4_" localSheetId="9">基本・複合!$A$1:$O$25</definedName>
    <definedName name="_5_" localSheetId="1">身体介護を伴う移動支援・単一!$B$1:$O$76</definedName>
    <definedName name="_6_" localSheetId="2">'身体介護を伴う移動支援・複合（深夜＆夜間早朝）'!$B$1:$T$69</definedName>
    <definedName name="_7_" localSheetId="6">'身体介護を伴う移動支援・複合（早朝＆日中＆夜間）'!$B$1:$Z$32</definedName>
    <definedName name="_8_" localSheetId="7">'身体介護を伴う移動支援・複合（日中＆夜間＆深夜）'!$B$1:$Z$97</definedName>
    <definedName name="_9_" localSheetId="4">'身体介護を伴う移動支援・複合（日中＆夜間早朝）'!$B$1:$V$192</definedName>
    <definedName name="_xlnm.Print_Area" localSheetId="10">'基本（介護無）・単一'!$A$1:$N$24</definedName>
    <definedName name="_xlnm.Print_Area" localSheetId="11">'基本（介護無）・複合'!$A$1:$O$108</definedName>
    <definedName name="_xlnm.Print_Area" localSheetId="8">基本・単一!$A$1:$N$24</definedName>
    <definedName name="_xlnm.Print_Area" localSheetId="9">基本・複合!$A$1:$O$25</definedName>
    <definedName name="_xlnm.Print_Area" localSheetId="1">身体介護を伴う移動支援・単一!$B$1:$O$89</definedName>
    <definedName name="_xlnm.Print_Area" localSheetId="2">'身体介護を伴う移動支援・複合（深夜＆夜間早朝）'!$B$1:$T$135</definedName>
    <definedName name="_xlnm.Print_Area" localSheetId="6">'身体介護を伴う移動支援・複合（早朝＆日中＆夜間）'!$B$1:$X$61</definedName>
    <definedName name="_xlnm.Print_Area" localSheetId="7">'身体介護を伴う移動支援・複合（日中＆夜間＆深夜）'!$B$1:$X$191</definedName>
    <definedName name="_xlnm.Print_Area" localSheetId="4">'身体介護を伴う移動支援・複合（日中＆夜間早朝）'!$B$1:$T$381</definedName>
    <definedName name="_xlnm.Print_Area" localSheetId="5">'身体介護を伴う移動支援・複合（夜間早朝＆深夜）'!$B$1:$T$93</definedName>
    <definedName name="_xlnm.Print_Area" localSheetId="3">'身体介護を伴う移動支援・複合（夜間早朝＆日中）'!$B$1:$T$213</definedName>
    <definedName name="_xlnm.Print_Area" localSheetId="0">'明細書（身体介護を伴う）'!$A$1:$BW$58</definedName>
    <definedName name="_xlnm.Print_Titles" localSheetId="1">身体介護を伴う移動支援・単一!$1:$3</definedName>
    <definedName name="_xlnm.Print_Titles" localSheetId="2">'身体介護を伴う移動支援・複合（深夜＆夜間早朝）'!$1:$3</definedName>
    <definedName name="_xlnm.Print_Titles" localSheetId="4">'身体介護を伴う移動支援・複合（日中＆夜間早朝）'!$1:$3</definedName>
    <definedName name="_xlnm.Print_Titles" localSheetId="5">'身体介護を伴う移動支援・複合（夜間早朝＆深夜）'!$1:$3</definedName>
    <definedName name="_xlnm.Print_Titles" localSheetId="3">'身体介護を伴う移動支援・複合（夜間早朝＆日中）'!$1:$3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9" i="17" l="1"/>
  <c r="R99" i="17"/>
  <c r="S99" i="17"/>
  <c r="T99" i="17"/>
  <c r="U99" i="17"/>
  <c r="V99" i="17"/>
  <c r="W99" i="17"/>
  <c r="X99" i="17"/>
  <c r="Q100" i="17"/>
  <c r="R100" i="17"/>
  <c r="S100" i="17"/>
  <c r="T100" i="17"/>
  <c r="U100" i="17"/>
  <c r="V100" i="17"/>
  <c r="W100" i="17"/>
  <c r="X100" i="17"/>
  <c r="Q101" i="17"/>
  <c r="R101" i="17"/>
  <c r="S101" i="17"/>
  <c r="T101" i="17"/>
  <c r="U101" i="17"/>
  <c r="V101" i="17"/>
  <c r="W101" i="17"/>
  <c r="X101" i="17"/>
  <c r="Q102" i="17"/>
  <c r="R102" i="17"/>
  <c r="S102" i="17"/>
  <c r="T102" i="17"/>
  <c r="U102" i="17"/>
  <c r="V102" i="17"/>
  <c r="W102" i="17"/>
  <c r="X102" i="17"/>
  <c r="Q103" i="17"/>
  <c r="R103" i="17"/>
  <c r="S103" i="17"/>
  <c r="T103" i="17"/>
  <c r="U103" i="17"/>
  <c r="V103" i="17"/>
  <c r="W103" i="17"/>
  <c r="X103" i="17"/>
  <c r="Q104" i="17"/>
  <c r="R104" i="17"/>
  <c r="S104" i="17"/>
  <c r="T104" i="17"/>
  <c r="U104" i="17"/>
  <c r="V104" i="17"/>
  <c r="W104" i="17"/>
  <c r="X104" i="17"/>
  <c r="Q105" i="17"/>
  <c r="R105" i="17"/>
  <c r="S105" i="17"/>
  <c r="T105" i="17"/>
  <c r="U105" i="17"/>
  <c r="V105" i="17"/>
  <c r="W105" i="17"/>
  <c r="X105" i="17"/>
  <c r="Q106" i="17"/>
  <c r="R106" i="17"/>
  <c r="S106" i="17"/>
  <c r="T106" i="17"/>
  <c r="U106" i="17"/>
  <c r="V106" i="17"/>
  <c r="W106" i="17"/>
  <c r="X106" i="17"/>
  <c r="Q107" i="17"/>
  <c r="R107" i="17"/>
  <c r="S107" i="17"/>
  <c r="T107" i="17"/>
  <c r="U107" i="17"/>
  <c r="V107" i="17"/>
  <c r="W107" i="17"/>
  <c r="X107" i="17"/>
  <c r="Q108" i="17"/>
  <c r="R108" i="17"/>
  <c r="S108" i="17"/>
  <c r="T108" i="17"/>
  <c r="U108" i="17"/>
  <c r="V108" i="17"/>
  <c r="W108" i="17"/>
  <c r="X108" i="17"/>
  <c r="Q109" i="17"/>
  <c r="R109" i="17"/>
  <c r="S109" i="17"/>
  <c r="T109" i="17"/>
  <c r="U109" i="17"/>
  <c r="V109" i="17"/>
  <c r="W109" i="17"/>
  <c r="X109" i="17"/>
  <c r="Q110" i="17"/>
  <c r="R110" i="17"/>
  <c r="S110" i="17"/>
  <c r="T110" i="17"/>
  <c r="U110" i="17"/>
  <c r="V110" i="17"/>
  <c r="W110" i="17"/>
  <c r="X110" i="17"/>
  <c r="Q111" i="17"/>
  <c r="R111" i="17"/>
  <c r="S111" i="17"/>
  <c r="T111" i="17"/>
  <c r="U111" i="17"/>
  <c r="V111" i="17"/>
  <c r="W111" i="17"/>
  <c r="X111" i="17"/>
  <c r="Q112" i="17"/>
  <c r="R112" i="17"/>
  <c r="S112" i="17"/>
  <c r="T112" i="17"/>
  <c r="U112" i="17"/>
  <c r="V112" i="17"/>
  <c r="W112" i="17"/>
  <c r="X112" i="17"/>
  <c r="Q113" i="17"/>
  <c r="R113" i="17"/>
  <c r="S113" i="17"/>
  <c r="T113" i="17"/>
  <c r="U113" i="17"/>
  <c r="V113" i="17"/>
  <c r="W113" i="17"/>
  <c r="X113" i="17"/>
  <c r="Q114" i="17"/>
  <c r="R114" i="17"/>
  <c r="S114" i="17"/>
  <c r="T114" i="17"/>
  <c r="U114" i="17"/>
  <c r="V114" i="17"/>
  <c r="W114" i="17"/>
  <c r="X114" i="17"/>
  <c r="Q115" i="17"/>
  <c r="R115" i="17"/>
  <c r="S115" i="17"/>
  <c r="T115" i="17"/>
  <c r="U115" i="17"/>
  <c r="V115" i="17"/>
  <c r="W115" i="17"/>
  <c r="X115" i="17"/>
  <c r="Q116" i="17"/>
  <c r="R116" i="17"/>
  <c r="S116" i="17"/>
  <c r="T116" i="17"/>
  <c r="U116" i="17"/>
  <c r="V116" i="17"/>
  <c r="W116" i="17"/>
  <c r="X116" i="17"/>
  <c r="Q117" i="17"/>
  <c r="R117" i="17"/>
  <c r="S117" i="17"/>
  <c r="T117" i="17"/>
  <c r="U117" i="17"/>
  <c r="V117" i="17"/>
  <c r="W117" i="17"/>
  <c r="X117" i="17"/>
  <c r="Q118" i="17"/>
  <c r="R118" i="17"/>
  <c r="S118" i="17"/>
  <c r="T118" i="17"/>
  <c r="U118" i="17"/>
  <c r="V118" i="17"/>
  <c r="W118" i="17"/>
  <c r="X118" i="17"/>
  <c r="Q119" i="17"/>
  <c r="R119" i="17"/>
  <c r="S119" i="17"/>
  <c r="T119" i="17"/>
  <c r="U119" i="17"/>
  <c r="V119" i="17"/>
  <c r="W119" i="17"/>
  <c r="X119" i="17"/>
  <c r="Q120" i="17"/>
  <c r="R120" i="17"/>
  <c r="S120" i="17"/>
  <c r="T120" i="17"/>
  <c r="U120" i="17"/>
  <c r="V120" i="17"/>
  <c r="W120" i="17"/>
  <c r="X120" i="17"/>
  <c r="Q121" i="17"/>
  <c r="R121" i="17"/>
  <c r="S121" i="17"/>
  <c r="T121" i="17"/>
  <c r="U121" i="17"/>
  <c r="V121" i="17"/>
  <c r="W121" i="17"/>
  <c r="X121" i="17"/>
  <c r="Q122" i="17"/>
  <c r="R122" i="17"/>
  <c r="S122" i="17"/>
  <c r="T122" i="17"/>
  <c r="U122" i="17"/>
  <c r="V122" i="17"/>
  <c r="W122" i="17"/>
  <c r="X122" i="17"/>
  <c r="Q123" i="17"/>
  <c r="R123" i="17"/>
  <c r="S123" i="17"/>
  <c r="T123" i="17"/>
  <c r="U123" i="17"/>
  <c r="V123" i="17"/>
  <c r="W123" i="17"/>
  <c r="X123" i="17"/>
  <c r="Q124" i="17"/>
  <c r="R124" i="17"/>
  <c r="S124" i="17"/>
  <c r="T124" i="17"/>
  <c r="U124" i="17"/>
  <c r="V124" i="17"/>
  <c r="W124" i="17"/>
  <c r="X124" i="17"/>
  <c r="Q125" i="17"/>
  <c r="R125" i="17"/>
  <c r="S125" i="17"/>
  <c r="T125" i="17"/>
  <c r="U125" i="17"/>
  <c r="V125" i="17"/>
  <c r="W125" i="17"/>
  <c r="X125" i="17"/>
  <c r="Q126" i="17"/>
  <c r="R126" i="17"/>
  <c r="S126" i="17"/>
  <c r="T126" i="17"/>
  <c r="U126" i="17"/>
  <c r="V126" i="17"/>
  <c r="W126" i="17"/>
  <c r="X126" i="17"/>
  <c r="Q127" i="17"/>
  <c r="R127" i="17"/>
  <c r="S127" i="17"/>
  <c r="T127" i="17"/>
  <c r="U127" i="17"/>
  <c r="V127" i="17"/>
  <c r="W127" i="17"/>
  <c r="X127" i="17"/>
  <c r="Q128" i="17"/>
  <c r="R128" i="17"/>
  <c r="S128" i="17"/>
  <c r="T128" i="17"/>
  <c r="U128" i="17"/>
  <c r="V128" i="17"/>
  <c r="W128" i="17"/>
  <c r="X128" i="17"/>
  <c r="Q129" i="17"/>
  <c r="R129" i="17"/>
  <c r="S129" i="17"/>
  <c r="T129" i="17"/>
  <c r="U129" i="17"/>
  <c r="V129" i="17"/>
  <c r="W129" i="17"/>
  <c r="X129" i="17"/>
  <c r="Q130" i="17"/>
  <c r="R130" i="17"/>
  <c r="S130" i="17"/>
  <c r="T130" i="17"/>
  <c r="U130" i="17"/>
  <c r="V130" i="17"/>
  <c r="W130" i="17"/>
  <c r="X130" i="17"/>
  <c r="Q131" i="17"/>
  <c r="R131" i="17"/>
  <c r="S131" i="17"/>
  <c r="T131" i="17"/>
  <c r="U131" i="17"/>
  <c r="V131" i="17"/>
  <c r="W131" i="17"/>
  <c r="X131" i="17"/>
  <c r="Q132" i="17"/>
  <c r="R132" i="17"/>
  <c r="S132" i="17"/>
  <c r="T132" i="17"/>
  <c r="U132" i="17"/>
  <c r="V132" i="17"/>
  <c r="W132" i="17"/>
  <c r="X132" i="17"/>
  <c r="Q133" i="17"/>
  <c r="R133" i="17"/>
  <c r="S133" i="17"/>
  <c r="T133" i="17"/>
  <c r="U133" i="17"/>
  <c r="V133" i="17"/>
  <c r="W133" i="17"/>
  <c r="X133" i="17"/>
  <c r="Q134" i="17"/>
  <c r="R134" i="17"/>
  <c r="S134" i="17"/>
  <c r="T134" i="17"/>
  <c r="U134" i="17"/>
  <c r="V134" i="17"/>
  <c r="W134" i="17"/>
  <c r="X134" i="17"/>
  <c r="Q135" i="17"/>
  <c r="R135" i="17"/>
  <c r="S135" i="17"/>
  <c r="T135" i="17"/>
  <c r="U135" i="17"/>
  <c r="V135" i="17"/>
  <c r="W135" i="17"/>
  <c r="X135" i="17"/>
  <c r="Q136" i="17"/>
  <c r="R136" i="17"/>
  <c r="S136" i="17"/>
  <c r="T136" i="17"/>
  <c r="U136" i="17"/>
  <c r="V136" i="17"/>
  <c r="W136" i="17"/>
  <c r="X136" i="17"/>
  <c r="Q137" i="17"/>
  <c r="R137" i="17"/>
  <c r="S137" i="17"/>
  <c r="T137" i="17"/>
  <c r="U137" i="17"/>
  <c r="V137" i="17"/>
  <c r="W137" i="17"/>
  <c r="X137" i="17"/>
  <c r="Q138" i="17"/>
  <c r="R138" i="17"/>
  <c r="S138" i="17"/>
  <c r="T138" i="17"/>
  <c r="U138" i="17"/>
  <c r="V138" i="17"/>
  <c r="W138" i="17"/>
  <c r="X138" i="17"/>
  <c r="Q139" i="17"/>
  <c r="R139" i="17"/>
  <c r="S139" i="17"/>
  <c r="T139" i="17"/>
  <c r="U139" i="17"/>
  <c r="V139" i="17"/>
  <c r="W139" i="17"/>
  <c r="X139" i="17"/>
  <c r="Q140" i="17"/>
  <c r="R140" i="17"/>
  <c r="S140" i="17"/>
  <c r="T140" i="17"/>
  <c r="U140" i="17"/>
  <c r="V140" i="17"/>
  <c r="W140" i="17"/>
  <c r="X140" i="17"/>
  <c r="Q141" i="17"/>
  <c r="R141" i="17"/>
  <c r="S141" i="17"/>
  <c r="T141" i="17"/>
  <c r="U141" i="17"/>
  <c r="V141" i="17"/>
  <c r="W141" i="17"/>
  <c r="X141" i="17"/>
  <c r="Q142" i="17"/>
  <c r="R142" i="17"/>
  <c r="S142" i="17"/>
  <c r="T142" i="17"/>
  <c r="U142" i="17"/>
  <c r="V142" i="17"/>
  <c r="W142" i="17"/>
  <c r="X142" i="17"/>
  <c r="Q143" i="17"/>
  <c r="R143" i="17"/>
  <c r="S143" i="17"/>
  <c r="T143" i="17"/>
  <c r="U143" i="17"/>
  <c r="V143" i="17"/>
  <c r="W143" i="17"/>
  <c r="X143" i="17"/>
  <c r="Q144" i="17"/>
  <c r="R144" i="17"/>
  <c r="S144" i="17"/>
  <c r="T144" i="17"/>
  <c r="U144" i="17"/>
  <c r="V144" i="17"/>
  <c r="W144" i="17"/>
  <c r="X144" i="17"/>
  <c r="Q145" i="17"/>
  <c r="R145" i="17"/>
  <c r="S145" i="17"/>
  <c r="T145" i="17"/>
  <c r="U145" i="17"/>
  <c r="V145" i="17"/>
  <c r="W145" i="17"/>
  <c r="X145" i="17"/>
  <c r="Q146" i="17"/>
  <c r="R146" i="17"/>
  <c r="S146" i="17"/>
  <c r="T146" i="17"/>
  <c r="U146" i="17"/>
  <c r="V146" i="17"/>
  <c r="W146" i="17"/>
  <c r="X146" i="17"/>
  <c r="Q147" i="17"/>
  <c r="R147" i="17"/>
  <c r="S147" i="17"/>
  <c r="T147" i="17"/>
  <c r="U147" i="17"/>
  <c r="V147" i="17"/>
  <c r="W147" i="17"/>
  <c r="X147" i="17"/>
  <c r="Q148" i="17"/>
  <c r="R148" i="17"/>
  <c r="S148" i="17"/>
  <c r="T148" i="17"/>
  <c r="U148" i="17"/>
  <c r="V148" i="17"/>
  <c r="W148" i="17"/>
  <c r="X148" i="17"/>
  <c r="Q149" i="17"/>
  <c r="R149" i="17"/>
  <c r="S149" i="17"/>
  <c r="T149" i="17"/>
  <c r="U149" i="17"/>
  <c r="V149" i="17"/>
  <c r="W149" i="17"/>
  <c r="X149" i="17"/>
  <c r="Q150" i="17"/>
  <c r="R150" i="17"/>
  <c r="S150" i="17"/>
  <c r="T150" i="17"/>
  <c r="U150" i="17"/>
  <c r="V150" i="17"/>
  <c r="W150" i="17"/>
  <c r="X150" i="17"/>
  <c r="Q151" i="17"/>
  <c r="R151" i="17"/>
  <c r="S151" i="17"/>
  <c r="T151" i="17"/>
  <c r="U151" i="17"/>
  <c r="V151" i="17"/>
  <c r="W151" i="17"/>
  <c r="X151" i="17"/>
  <c r="Q152" i="17"/>
  <c r="R152" i="17"/>
  <c r="S152" i="17"/>
  <c r="T152" i="17"/>
  <c r="U152" i="17"/>
  <c r="V152" i="17"/>
  <c r="W152" i="17"/>
  <c r="X152" i="17"/>
  <c r="Q153" i="17"/>
  <c r="R153" i="17"/>
  <c r="S153" i="17"/>
  <c r="T153" i="17"/>
  <c r="U153" i="17"/>
  <c r="V153" i="17"/>
  <c r="W153" i="17"/>
  <c r="X153" i="17"/>
  <c r="Q154" i="17"/>
  <c r="R154" i="17"/>
  <c r="S154" i="17"/>
  <c r="T154" i="17"/>
  <c r="U154" i="17"/>
  <c r="V154" i="17"/>
  <c r="W154" i="17"/>
  <c r="X154" i="17"/>
  <c r="Q155" i="17"/>
  <c r="R155" i="17"/>
  <c r="S155" i="17"/>
  <c r="T155" i="17"/>
  <c r="U155" i="17"/>
  <c r="V155" i="17"/>
  <c r="W155" i="17"/>
  <c r="X155" i="17"/>
  <c r="Q156" i="17"/>
  <c r="R156" i="17"/>
  <c r="S156" i="17"/>
  <c r="T156" i="17"/>
  <c r="U156" i="17"/>
  <c r="V156" i="17"/>
  <c r="W156" i="17"/>
  <c r="X156" i="17"/>
  <c r="Q157" i="17"/>
  <c r="R157" i="17"/>
  <c r="S157" i="17"/>
  <c r="T157" i="17"/>
  <c r="U157" i="17"/>
  <c r="V157" i="17"/>
  <c r="W157" i="17"/>
  <c r="X157" i="17"/>
  <c r="Q158" i="17"/>
  <c r="R158" i="17"/>
  <c r="S158" i="17"/>
  <c r="T158" i="17"/>
  <c r="U158" i="17"/>
  <c r="V158" i="17"/>
  <c r="W158" i="17"/>
  <c r="X158" i="17"/>
  <c r="Q159" i="17"/>
  <c r="R159" i="17"/>
  <c r="S159" i="17"/>
  <c r="T159" i="17"/>
  <c r="U159" i="17"/>
  <c r="V159" i="17"/>
  <c r="W159" i="17"/>
  <c r="X159" i="17"/>
  <c r="Q160" i="17"/>
  <c r="R160" i="17"/>
  <c r="S160" i="17"/>
  <c r="T160" i="17"/>
  <c r="U160" i="17"/>
  <c r="V160" i="17"/>
  <c r="W160" i="17"/>
  <c r="X160" i="17"/>
  <c r="Q161" i="17"/>
  <c r="R161" i="17"/>
  <c r="S161" i="17"/>
  <c r="T161" i="17"/>
  <c r="U161" i="17"/>
  <c r="V161" i="17"/>
  <c r="W161" i="17"/>
  <c r="X161" i="17"/>
  <c r="Q162" i="17"/>
  <c r="R162" i="17"/>
  <c r="S162" i="17"/>
  <c r="T162" i="17"/>
  <c r="U162" i="17"/>
  <c r="V162" i="17"/>
  <c r="W162" i="17"/>
  <c r="X162" i="17"/>
  <c r="Q163" i="17"/>
  <c r="R163" i="17"/>
  <c r="S163" i="17"/>
  <c r="T163" i="17"/>
  <c r="U163" i="17"/>
  <c r="V163" i="17"/>
  <c r="W163" i="17"/>
  <c r="X163" i="17"/>
  <c r="Q164" i="17"/>
  <c r="R164" i="17"/>
  <c r="S164" i="17"/>
  <c r="T164" i="17"/>
  <c r="U164" i="17"/>
  <c r="V164" i="17"/>
  <c r="W164" i="17"/>
  <c r="X164" i="17"/>
  <c r="Q165" i="17"/>
  <c r="R165" i="17"/>
  <c r="S165" i="17"/>
  <c r="T165" i="17"/>
  <c r="U165" i="17"/>
  <c r="V165" i="17"/>
  <c r="W165" i="17"/>
  <c r="X165" i="17"/>
  <c r="Q166" i="17"/>
  <c r="R166" i="17"/>
  <c r="S166" i="17"/>
  <c r="T166" i="17"/>
  <c r="U166" i="17"/>
  <c r="V166" i="17"/>
  <c r="W166" i="17"/>
  <c r="X166" i="17"/>
  <c r="Q167" i="17"/>
  <c r="R167" i="17"/>
  <c r="S167" i="17"/>
  <c r="T167" i="17"/>
  <c r="U167" i="17"/>
  <c r="V167" i="17"/>
  <c r="W167" i="17"/>
  <c r="X167" i="17"/>
  <c r="Q168" i="17"/>
  <c r="R168" i="17"/>
  <c r="S168" i="17"/>
  <c r="T168" i="17"/>
  <c r="U168" i="17"/>
  <c r="V168" i="17"/>
  <c r="W168" i="17"/>
  <c r="X168" i="17"/>
  <c r="Q169" i="17"/>
  <c r="R169" i="17"/>
  <c r="S169" i="17"/>
  <c r="T169" i="17"/>
  <c r="U169" i="17"/>
  <c r="V169" i="17"/>
  <c r="W169" i="17"/>
  <c r="X169" i="17"/>
  <c r="Q170" i="17"/>
  <c r="R170" i="17"/>
  <c r="S170" i="17"/>
  <c r="T170" i="17"/>
  <c r="U170" i="17"/>
  <c r="V170" i="17"/>
  <c r="W170" i="17"/>
  <c r="X170" i="17"/>
  <c r="Q171" i="17"/>
  <c r="R171" i="17"/>
  <c r="S171" i="17"/>
  <c r="T171" i="17"/>
  <c r="U171" i="17"/>
  <c r="V171" i="17"/>
  <c r="W171" i="17"/>
  <c r="X171" i="17"/>
  <c r="Q172" i="17"/>
  <c r="R172" i="17"/>
  <c r="S172" i="17"/>
  <c r="T172" i="17"/>
  <c r="U172" i="17"/>
  <c r="V172" i="17"/>
  <c r="W172" i="17"/>
  <c r="X172" i="17"/>
  <c r="Q173" i="17"/>
  <c r="R173" i="17"/>
  <c r="S173" i="17"/>
  <c r="T173" i="17"/>
  <c r="U173" i="17"/>
  <c r="V173" i="17"/>
  <c r="W173" i="17"/>
  <c r="X173" i="17"/>
  <c r="Q174" i="17"/>
  <c r="R174" i="17"/>
  <c r="S174" i="17"/>
  <c r="T174" i="17"/>
  <c r="U174" i="17"/>
  <c r="V174" i="17"/>
  <c r="W174" i="17"/>
  <c r="X174" i="17"/>
  <c r="Q175" i="17"/>
  <c r="R175" i="17"/>
  <c r="S175" i="17"/>
  <c r="T175" i="17"/>
  <c r="U175" i="17"/>
  <c r="V175" i="17"/>
  <c r="W175" i="17"/>
  <c r="X175" i="17"/>
  <c r="Q176" i="17"/>
  <c r="R176" i="17"/>
  <c r="S176" i="17"/>
  <c r="T176" i="17"/>
  <c r="U176" i="17"/>
  <c r="V176" i="17"/>
  <c r="W176" i="17"/>
  <c r="X176" i="17"/>
  <c r="Q177" i="17"/>
  <c r="R177" i="17"/>
  <c r="S177" i="17"/>
  <c r="T177" i="17"/>
  <c r="U177" i="17"/>
  <c r="V177" i="17"/>
  <c r="W177" i="17"/>
  <c r="X177" i="17"/>
  <c r="Q178" i="17"/>
  <c r="R178" i="17"/>
  <c r="S178" i="17"/>
  <c r="T178" i="17"/>
  <c r="U178" i="17"/>
  <c r="V178" i="17"/>
  <c r="W178" i="17"/>
  <c r="X178" i="17"/>
  <c r="Q179" i="17"/>
  <c r="R179" i="17"/>
  <c r="S179" i="17"/>
  <c r="T179" i="17"/>
  <c r="U179" i="17"/>
  <c r="V179" i="17"/>
  <c r="W179" i="17"/>
  <c r="X179" i="17"/>
  <c r="Q180" i="17"/>
  <c r="R180" i="17"/>
  <c r="S180" i="17"/>
  <c r="T180" i="17"/>
  <c r="U180" i="17"/>
  <c r="V180" i="17"/>
  <c r="W180" i="17"/>
  <c r="X180" i="17"/>
  <c r="Q181" i="17"/>
  <c r="R181" i="17"/>
  <c r="S181" i="17"/>
  <c r="T181" i="17"/>
  <c r="U181" i="17"/>
  <c r="V181" i="17"/>
  <c r="W181" i="17"/>
  <c r="X181" i="17"/>
  <c r="Q182" i="17"/>
  <c r="R182" i="17"/>
  <c r="S182" i="17"/>
  <c r="T182" i="17"/>
  <c r="U182" i="17"/>
  <c r="V182" i="17"/>
  <c r="W182" i="17"/>
  <c r="X182" i="17"/>
  <c r="Q183" i="17"/>
  <c r="R183" i="17"/>
  <c r="S183" i="17"/>
  <c r="T183" i="17"/>
  <c r="U183" i="17"/>
  <c r="V183" i="17"/>
  <c r="W183" i="17"/>
  <c r="X183" i="17"/>
  <c r="Q184" i="17"/>
  <c r="R184" i="17"/>
  <c r="S184" i="17"/>
  <c r="T184" i="17"/>
  <c r="U184" i="17"/>
  <c r="V184" i="17"/>
  <c r="W184" i="17"/>
  <c r="X184" i="17"/>
  <c r="Q185" i="17"/>
  <c r="R185" i="17"/>
  <c r="S185" i="17"/>
  <c r="T185" i="17"/>
  <c r="U185" i="17"/>
  <c r="V185" i="17"/>
  <c r="W185" i="17"/>
  <c r="X185" i="17"/>
  <c r="Q186" i="17"/>
  <c r="R186" i="17"/>
  <c r="S186" i="17"/>
  <c r="T186" i="17"/>
  <c r="U186" i="17"/>
  <c r="V186" i="17"/>
  <c r="W186" i="17"/>
  <c r="X186" i="17"/>
  <c r="Q187" i="17"/>
  <c r="R187" i="17"/>
  <c r="S187" i="17"/>
  <c r="T187" i="17"/>
  <c r="U187" i="17"/>
  <c r="V187" i="17"/>
  <c r="W187" i="17"/>
  <c r="X187" i="17"/>
  <c r="Q188" i="17"/>
  <c r="R188" i="17"/>
  <c r="S188" i="17"/>
  <c r="T188" i="17"/>
  <c r="U188" i="17"/>
  <c r="V188" i="17"/>
  <c r="W188" i="17"/>
  <c r="X188" i="17"/>
  <c r="Q189" i="17"/>
  <c r="R189" i="17"/>
  <c r="S189" i="17"/>
  <c r="T189" i="17"/>
  <c r="U189" i="17"/>
  <c r="V189" i="17"/>
  <c r="W189" i="17"/>
  <c r="X189" i="17"/>
  <c r="Q190" i="17"/>
  <c r="R190" i="17"/>
  <c r="S190" i="17"/>
  <c r="T190" i="17"/>
  <c r="U190" i="17"/>
  <c r="V190" i="17"/>
  <c r="W190" i="17"/>
  <c r="X190" i="17"/>
  <c r="Q191" i="17"/>
  <c r="R191" i="17"/>
  <c r="S191" i="17"/>
  <c r="T191" i="17"/>
  <c r="U191" i="17"/>
  <c r="V191" i="17"/>
  <c r="W191" i="17"/>
  <c r="X191" i="17"/>
  <c r="R98" i="17"/>
  <c r="S98" i="17"/>
  <c r="T98" i="17"/>
  <c r="U98" i="17"/>
  <c r="V98" i="17"/>
  <c r="W98" i="17"/>
  <c r="X98" i="17"/>
  <c r="Q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98" i="17"/>
  <c r="P33" i="16"/>
  <c r="Q34" i="16"/>
  <c r="R34" i="16"/>
  <c r="S34" i="16"/>
  <c r="T34" i="16"/>
  <c r="U34" i="16"/>
  <c r="V34" i="16"/>
  <c r="W34" i="16"/>
  <c r="X34" i="16"/>
  <c r="Q35" i="16"/>
  <c r="R35" i="16"/>
  <c r="S35" i="16"/>
  <c r="T35" i="16"/>
  <c r="U35" i="16"/>
  <c r="V35" i="16"/>
  <c r="W35" i="16"/>
  <c r="X35" i="16"/>
  <c r="Q36" i="16"/>
  <c r="R36" i="16"/>
  <c r="S36" i="16"/>
  <c r="T36" i="16"/>
  <c r="U36" i="16"/>
  <c r="V36" i="16"/>
  <c r="W36" i="16"/>
  <c r="X36" i="16"/>
  <c r="Q37" i="16"/>
  <c r="R37" i="16"/>
  <c r="S37" i="16"/>
  <c r="T37" i="16"/>
  <c r="U37" i="16"/>
  <c r="V37" i="16"/>
  <c r="W37" i="16"/>
  <c r="X37" i="16"/>
  <c r="Q38" i="16"/>
  <c r="R38" i="16"/>
  <c r="S38" i="16"/>
  <c r="T38" i="16"/>
  <c r="U38" i="16"/>
  <c r="V38" i="16"/>
  <c r="W38" i="16"/>
  <c r="X38" i="16"/>
  <c r="Q39" i="16"/>
  <c r="R39" i="16"/>
  <c r="S39" i="16"/>
  <c r="T39" i="16"/>
  <c r="U39" i="16"/>
  <c r="V39" i="16"/>
  <c r="W39" i="16"/>
  <c r="X39" i="16"/>
  <c r="Q40" i="16"/>
  <c r="R40" i="16"/>
  <c r="S40" i="16"/>
  <c r="T40" i="16"/>
  <c r="U40" i="16"/>
  <c r="V40" i="16"/>
  <c r="W40" i="16"/>
  <c r="X40" i="16"/>
  <c r="Q41" i="16"/>
  <c r="R41" i="16"/>
  <c r="S41" i="16"/>
  <c r="T41" i="16"/>
  <c r="U41" i="16"/>
  <c r="V41" i="16"/>
  <c r="W41" i="16"/>
  <c r="X41" i="16"/>
  <c r="Q42" i="16"/>
  <c r="R42" i="16"/>
  <c r="S42" i="16"/>
  <c r="T42" i="16"/>
  <c r="U42" i="16"/>
  <c r="V42" i="16"/>
  <c r="W42" i="16"/>
  <c r="X42" i="16"/>
  <c r="Q43" i="16"/>
  <c r="R43" i="16"/>
  <c r="S43" i="16"/>
  <c r="T43" i="16"/>
  <c r="U43" i="16"/>
  <c r="V43" i="16"/>
  <c r="W43" i="16"/>
  <c r="X43" i="16"/>
  <c r="Q44" i="16"/>
  <c r="R44" i="16"/>
  <c r="S44" i="16"/>
  <c r="T44" i="16"/>
  <c r="U44" i="16"/>
  <c r="V44" i="16"/>
  <c r="W44" i="16"/>
  <c r="X44" i="16"/>
  <c r="Q45" i="16"/>
  <c r="R45" i="16"/>
  <c r="S45" i="16"/>
  <c r="T45" i="16"/>
  <c r="U45" i="16"/>
  <c r="V45" i="16"/>
  <c r="W45" i="16"/>
  <c r="X45" i="16"/>
  <c r="Q46" i="16"/>
  <c r="R46" i="16"/>
  <c r="S46" i="16"/>
  <c r="T46" i="16"/>
  <c r="U46" i="16"/>
  <c r="V46" i="16"/>
  <c r="W46" i="16"/>
  <c r="X46" i="16"/>
  <c r="Q47" i="16"/>
  <c r="R47" i="16"/>
  <c r="S47" i="16"/>
  <c r="T47" i="16"/>
  <c r="U47" i="16"/>
  <c r="V47" i="16"/>
  <c r="W47" i="16"/>
  <c r="X47" i="16"/>
  <c r="Q48" i="16"/>
  <c r="R48" i="16"/>
  <c r="S48" i="16"/>
  <c r="T48" i="16"/>
  <c r="U48" i="16"/>
  <c r="V48" i="16"/>
  <c r="W48" i="16"/>
  <c r="X48" i="16"/>
  <c r="Q49" i="16"/>
  <c r="R49" i="16"/>
  <c r="S49" i="16"/>
  <c r="T49" i="16"/>
  <c r="U49" i="16"/>
  <c r="V49" i="16"/>
  <c r="W49" i="16"/>
  <c r="X49" i="16"/>
  <c r="Q50" i="16"/>
  <c r="R50" i="16"/>
  <c r="S50" i="16"/>
  <c r="T50" i="16"/>
  <c r="U50" i="16"/>
  <c r="V50" i="16"/>
  <c r="W50" i="16"/>
  <c r="X50" i="16"/>
  <c r="Q51" i="16"/>
  <c r="R51" i="16"/>
  <c r="S51" i="16"/>
  <c r="T51" i="16"/>
  <c r="U51" i="16"/>
  <c r="V51" i="16"/>
  <c r="W51" i="16"/>
  <c r="X51" i="16"/>
  <c r="Q52" i="16"/>
  <c r="R52" i="16"/>
  <c r="S52" i="16"/>
  <c r="T52" i="16"/>
  <c r="U52" i="16"/>
  <c r="V52" i="16"/>
  <c r="W52" i="16"/>
  <c r="X52" i="16"/>
  <c r="Q53" i="16"/>
  <c r="R53" i="16"/>
  <c r="S53" i="16"/>
  <c r="T53" i="16"/>
  <c r="U53" i="16"/>
  <c r="V53" i="16"/>
  <c r="W53" i="16"/>
  <c r="X53" i="16"/>
  <c r="Q54" i="16"/>
  <c r="R54" i="16"/>
  <c r="S54" i="16"/>
  <c r="T54" i="16"/>
  <c r="U54" i="16"/>
  <c r="V54" i="16"/>
  <c r="W54" i="16"/>
  <c r="X54" i="16"/>
  <c r="Q55" i="16"/>
  <c r="R55" i="16"/>
  <c r="S55" i="16"/>
  <c r="T55" i="16"/>
  <c r="U55" i="16"/>
  <c r="V55" i="16"/>
  <c r="W55" i="16"/>
  <c r="X55" i="16"/>
  <c r="Q56" i="16"/>
  <c r="R56" i="16"/>
  <c r="S56" i="16"/>
  <c r="T56" i="16"/>
  <c r="U56" i="16"/>
  <c r="V56" i="16"/>
  <c r="W56" i="16"/>
  <c r="X56" i="16"/>
  <c r="Q57" i="16"/>
  <c r="R57" i="16"/>
  <c r="S57" i="16"/>
  <c r="T57" i="16"/>
  <c r="U57" i="16"/>
  <c r="V57" i="16"/>
  <c r="W57" i="16"/>
  <c r="X57" i="16"/>
  <c r="Q58" i="16"/>
  <c r="R58" i="16"/>
  <c r="S58" i="16"/>
  <c r="T58" i="16"/>
  <c r="U58" i="16"/>
  <c r="V58" i="16"/>
  <c r="W58" i="16"/>
  <c r="X58" i="16"/>
  <c r="Q59" i="16"/>
  <c r="R59" i="16"/>
  <c r="S59" i="16"/>
  <c r="T59" i="16"/>
  <c r="U59" i="16"/>
  <c r="V59" i="16"/>
  <c r="W59" i="16"/>
  <c r="X59" i="16"/>
  <c r="Q60" i="16"/>
  <c r="R60" i="16"/>
  <c r="S60" i="16"/>
  <c r="T60" i="16"/>
  <c r="U60" i="16"/>
  <c r="V60" i="16"/>
  <c r="W60" i="16"/>
  <c r="X60" i="16"/>
  <c r="Q61" i="16"/>
  <c r="R61" i="16"/>
  <c r="S61" i="16"/>
  <c r="T61" i="16"/>
  <c r="U61" i="16"/>
  <c r="V61" i="16"/>
  <c r="W61" i="16"/>
  <c r="X61" i="16"/>
  <c r="R33" i="16"/>
  <c r="S33" i="16"/>
  <c r="T33" i="16"/>
  <c r="U33" i="16"/>
  <c r="V33" i="16"/>
  <c r="W33" i="16"/>
  <c r="X33" i="16"/>
  <c r="Q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N49" i="8"/>
  <c r="M49" i="8"/>
  <c r="M50" i="8"/>
  <c r="N50" i="8"/>
  <c r="O50" i="8"/>
  <c r="P50" i="8"/>
  <c r="Q50" i="8"/>
  <c r="R50" i="8"/>
  <c r="S50" i="8"/>
  <c r="T50" i="8"/>
  <c r="M51" i="8"/>
  <c r="N51" i="8"/>
  <c r="O51" i="8"/>
  <c r="P51" i="8"/>
  <c r="Q51" i="8"/>
  <c r="R51" i="8"/>
  <c r="S51" i="8"/>
  <c r="T51" i="8"/>
  <c r="M52" i="8"/>
  <c r="N52" i="8"/>
  <c r="O52" i="8"/>
  <c r="P52" i="8"/>
  <c r="Q52" i="8"/>
  <c r="R52" i="8"/>
  <c r="S52" i="8"/>
  <c r="T52" i="8"/>
  <c r="M53" i="8"/>
  <c r="N53" i="8"/>
  <c r="O53" i="8"/>
  <c r="P53" i="8"/>
  <c r="Q53" i="8"/>
  <c r="R53" i="8"/>
  <c r="S53" i="8"/>
  <c r="T53" i="8"/>
  <c r="M54" i="8"/>
  <c r="N54" i="8"/>
  <c r="O54" i="8"/>
  <c r="P54" i="8"/>
  <c r="Q54" i="8"/>
  <c r="R54" i="8"/>
  <c r="S54" i="8"/>
  <c r="T54" i="8"/>
  <c r="M55" i="8"/>
  <c r="N55" i="8"/>
  <c r="O55" i="8"/>
  <c r="P55" i="8"/>
  <c r="Q55" i="8"/>
  <c r="R55" i="8"/>
  <c r="S55" i="8"/>
  <c r="T55" i="8"/>
  <c r="M56" i="8"/>
  <c r="N56" i="8"/>
  <c r="O56" i="8"/>
  <c r="P56" i="8"/>
  <c r="Q56" i="8"/>
  <c r="R56" i="8"/>
  <c r="S56" i="8"/>
  <c r="T56" i="8"/>
  <c r="M57" i="8"/>
  <c r="N57" i="8"/>
  <c r="O57" i="8"/>
  <c r="P57" i="8"/>
  <c r="Q57" i="8"/>
  <c r="R57" i="8"/>
  <c r="S57" i="8"/>
  <c r="T57" i="8"/>
  <c r="M58" i="8"/>
  <c r="N58" i="8"/>
  <c r="O58" i="8"/>
  <c r="P58" i="8"/>
  <c r="Q58" i="8"/>
  <c r="R58" i="8"/>
  <c r="S58" i="8"/>
  <c r="T58" i="8"/>
  <c r="M59" i="8"/>
  <c r="N59" i="8"/>
  <c r="O59" i="8"/>
  <c r="P59" i="8"/>
  <c r="Q59" i="8"/>
  <c r="R59" i="8"/>
  <c r="S59" i="8"/>
  <c r="T59" i="8"/>
  <c r="M60" i="8"/>
  <c r="N60" i="8"/>
  <c r="O60" i="8"/>
  <c r="P60" i="8"/>
  <c r="Q60" i="8"/>
  <c r="R60" i="8"/>
  <c r="S60" i="8"/>
  <c r="T60" i="8"/>
  <c r="M61" i="8"/>
  <c r="N61" i="8"/>
  <c r="O61" i="8"/>
  <c r="P61" i="8"/>
  <c r="Q61" i="8"/>
  <c r="R61" i="8"/>
  <c r="S61" i="8"/>
  <c r="T61" i="8"/>
  <c r="M62" i="8"/>
  <c r="N62" i="8"/>
  <c r="O62" i="8"/>
  <c r="P62" i="8"/>
  <c r="Q62" i="8"/>
  <c r="R62" i="8"/>
  <c r="S62" i="8"/>
  <c r="T62" i="8"/>
  <c r="M63" i="8"/>
  <c r="N63" i="8"/>
  <c r="O63" i="8"/>
  <c r="P63" i="8"/>
  <c r="Q63" i="8"/>
  <c r="R63" i="8"/>
  <c r="S63" i="8"/>
  <c r="T63" i="8"/>
  <c r="M64" i="8"/>
  <c r="N64" i="8"/>
  <c r="O64" i="8"/>
  <c r="P64" i="8"/>
  <c r="Q64" i="8"/>
  <c r="R64" i="8"/>
  <c r="S64" i="8"/>
  <c r="T64" i="8"/>
  <c r="M65" i="8"/>
  <c r="N65" i="8"/>
  <c r="O65" i="8"/>
  <c r="P65" i="8"/>
  <c r="Q65" i="8"/>
  <c r="R65" i="8"/>
  <c r="S65" i="8"/>
  <c r="T65" i="8"/>
  <c r="M66" i="8"/>
  <c r="N66" i="8"/>
  <c r="O66" i="8"/>
  <c r="P66" i="8"/>
  <c r="Q66" i="8"/>
  <c r="R66" i="8"/>
  <c r="S66" i="8"/>
  <c r="T66" i="8"/>
  <c r="M67" i="8"/>
  <c r="N67" i="8"/>
  <c r="O67" i="8"/>
  <c r="P67" i="8"/>
  <c r="Q67" i="8"/>
  <c r="R67" i="8"/>
  <c r="S67" i="8"/>
  <c r="T67" i="8"/>
  <c r="M68" i="8"/>
  <c r="N68" i="8"/>
  <c r="O68" i="8"/>
  <c r="P68" i="8"/>
  <c r="Q68" i="8"/>
  <c r="R68" i="8"/>
  <c r="S68" i="8"/>
  <c r="T68" i="8"/>
  <c r="M69" i="8"/>
  <c r="N69" i="8"/>
  <c r="O69" i="8"/>
  <c r="P69" i="8"/>
  <c r="Q69" i="8"/>
  <c r="R69" i="8"/>
  <c r="S69" i="8"/>
  <c r="T69" i="8"/>
  <c r="M70" i="8"/>
  <c r="N70" i="8"/>
  <c r="O70" i="8"/>
  <c r="P70" i="8"/>
  <c r="Q70" i="8"/>
  <c r="R70" i="8"/>
  <c r="S70" i="8"/>
  <c r="T70" i="8"/>
  <c r="M71" i="8"/>
  <c r="N71" i="8"/>
  <c r="O71" i="8"/>
  <c r="P71" i="8"/>
  <c r="Q71" i="8"/>
  <c r="R71" i="8"/>
  <c r="S71" i="8"/>
  <c r="T71" i="8"/>
  <c r="M72" i="8"/>
  <c r="N72" i="8"/>
  <c r="O72" i="8"/>
  <c r="P72" i="8"/>
  <c r="Q72" i="8"/>
  <c r="R72" i="8"/>
  <c r="S72" i="8"/>
  <c r="T72" i="8"/>
  <c r="M73" i="8"/>
  <c r="N73" i="8"/>
  <c r="O73" i="8"/>
  <c r="P73" i="8"/>
  <c r="Q73" i="8"/>
  <c r="R73" i="8"/>
  <c r="S73" i="8"/>
  <c r="T73" i="8"/>
  <c r="M74" i="8"/>
  <c r="N74" i="8"/>
  <c r="O74" i="8"/>
  <c r="P74" i="8"/>
  <c r="Q74" i="8"/>
  <c r="R74" i="8"/>
  <c r="S74" i="8"/>
  <c r="T74" i="8"/>
  <c r="M75" i="8"/>
  <c r="N75" i="8"/>
  <c r="O75" i="8"/>
  <c r="P75" i="8"/>
  <c r="Q75" i="8"/>
  <c r="R75" i="8"/>
  <c r="S75" i="8"/>
  <c r="T75" i="8"/>
  <c r="M76" i="8"/>
  <c r="N76" i="8"/>
  <c r="O76" i="8"/>
  <c r="P76" i="8"/>
  <c r="Q76" i="8"/>
  <c r="R76" i="8"/>
  <c r="S76" i="8"/>
  <c r="T76" i="8"/>
  <c r="M77" i="8"/>
  <c r="N77" i="8"/>
  <c r="O77" i="8"/>
  <c r="P77" i="8"/>
  <c r="Q77" i="8"/>
  <c r="R77" i="8"/>
  <c r="S77" i="8"/>
  <c r="T77" i="8"/>
  <c r="M78" i="8"/>
  <c r="N78" i="8"/>
  <c r="O78" i="8"/>
  <c r="P78" i="8"/>
  <c r="Q78" i="8"/>
  <c r="R78" i="8"/>
  <c r="S78" i="8"/>
  <c r="T78" i="8"/>
  <c r="M79" i="8"/>
  <c r="N79" i="8"/>
  <c r="O79" i="8"/>
  <c r="P79" i="8"/>
  <c r="Q79" i="8"/>
  <c r="R79" i="8"/>
  <c r="S79" i="8"/>
  <c r="T79" i="8"/>
  <c r="M80" i="8"/>
  <c r="N80" i="8"/>
  <c r="O80" i="8"/>
  <c r="P80" i="8"/>
  <c r="Q80" i="8"/>
  <c r="R80" i="8"/>
  <c r="S80" i="8"/>
  <c r="T80" i="8"/>
  <c r="M81" i="8"/>
  <c r="N81" i="8"/>
  <c r="O81" i="8"/>
  <c r="P81" i="8"/>
  <c r="Q81" i="8"/>
  <c r="R81" i="8"/>
  <c r="S81" i="8"/>
  <c r="T81" i="8"/>
  <c r="M82" i="8"/>
  <c r="N82" i="8"/>
  <c r="O82" i="8"/>
  <c r="P82" i="8"/>
  <c r="Q82" i="8"/>
  <c r="R82" i="8"/>
  <c r="S82" i="8"/>
  <c r="T82" i="8"/>
  <c r="M83" i="8"/>
  <c r="N83" i="8"/>
  <c r="O83" i="8"/>
  <c r="P83" i="8"/>
  <c r="Q83" i="8"/>
  <c r="R83" i="8"/>
  <c r="S83" i="8"/>
  <c r="T83" i="8"/>
  <c r="M84" i="8"/>
  <c r="N84" i="8"/>
  <c r="O84" i="8"/>
  <c r="P84" i="8"/>
  <c r="Q84" i="8"/>
  <c r="R84" i="8"/>
  <c r="S84" i="8"/>
  <c r="T84" i="8"/>
  <c r="M85" i="8"/>
  <c r="N85" i="8"/>
  <c r="O85" i="8"/>
  <c r="P85" i="8"/>
  <c r="Q85" i="8"/>
  <c r="R85" i="8"/>
  <c r="S85" i="8"/>
  <c r="T85" i="8"/>
  <c r="M86" i="8"/>
  <c r="N86" i="8"/>
  <c r="O86" i="8"/>
  <c r="P86" i="8"/>
  <c r="Q86" i="8"/>
  <c r="R86" i="8"/>
  <c r="S86" i="8"/>
  <c r="T86" i="8"/>
  <c r="M87" i="8"/>
  <c r="N87" i="8"/>
  <c r="O87" i="8"/>
  <c r="P87" i="8"/>
  <c r="Q87" i="8"/>
  <c r="R87" i="8"/>
  <c r="S87" i="8"/>
  <c r="T87" i="8"/>
  <c r="M88" i="8"/>
  <c r="N88" i="8"/>
  <c r="O88" i="8"/>
  <c r="P88" i="8"/>
  <c r="Q88" i="8"/>
  <c r="R88" i="8"/>
  <c r="S88" i="8"/>
  <c r="T88" i="8"/>
  <c r="M89" i="8"/>
  <c r="N89" i="8"/>
  <c r="O89" i="8"/>
  <c r="P89" i="8"/>
  <c r="Q89" i="8"/>
  <c r="R89" i="8"/>
  <c r="S89" i="8"/>
  <c r="T89" i="8"/>
  <c r="M90" i="8"/>
  <c r="N90" i="8"/>
  <c r="O90" i="8"/>
  <c r="P90" i="8"/>
  <c r="Q90" i="8"/>
  <c r="R90" i="8"/>
  <c r="S90" i="8"/>
  <c r="T90" i="8"/>
  <c r="M91" i="8"/>
  <c r="N91" i="8"/>
  <c r="O91" i="8"/>
  <c r="P91" i="8"/>
  <c r="Q91" i="8"/>
  <c r="R91" i="8"/>
  <c r="S91" i="8"/>
  <c r="T91" i="8"/>
  <c r="M92" i="8"/>
  <c r="N92" i="8"/>
  <c r="O92" i="8"/>
  <c r="P92" i="8"/>
  <c r="Q92" i="8"/>
  <c r="R92" i="8"/>
  <c r="S92" i="8"/>
  <c r="T92" i="8"/>
  <c r="M93" i="8"/>
  <c r="N93" i="8"/>
  <c r="O93" i="8"/>
  <c r="P93" i="8"/>
  <c r="Q93" i="8"/>
  <c r="R93" i="8"/>
  <c r="S93" i="8"/>
  <c r="T93" i="8"/>
  <c r="O49" i="8"/>
  <c r="P49" i="8"/>
  <c r="Q49" i="8"/>
  <c r="R49" i="8"/>
  <c r="S49" i="8"/>
  <c r="T49" i="8"/>
  <c r="L49" i="8"/>
  <c r="M194" i="7"/>
  <c r="N194" i="7"/>
  <c r="O194" i="7"/>
  <c r="P194" i="7"/>
  <c r="Q194" i="7"/>
  <c r="R194" i="7"/>
  <c r="S194" i="7"/>
  <c r="T194" i="7"/>
  <c r="M195" i="7"/>
  <c r="N195" i="7"/>
  <c r="O195" i="7"/>
  <c r="P195" i="7"/>
  <c r="Q195" i="7"/>
  <c r="R195" i="7"/>
  <c r="S195" i="7"/>
  <c r="T195" i="7"/>
  <c r="M196" i="7"/>
  <c r="N196" i="7"/>
  <c r="O196" i="7"/>
  <c r="P196" i="7"/>
  <c r="Q196" i="7"/>
  <c r="R196" i="7"/>
  <c r="S196" i="7"/>
  <c r="T196" i="7"/>
  <c r="M197" i="7"/>
  <c r="N197" i="7"/>
  <c r="O197" i="7"/>
  <c r="P197" i="7"/>
  <c r="Q197" i="7"/>
  <c r="R197" i="7"/>
  <c r="S197" i="7"/>
  <c r="T197" i="7"/>
  <c r="M198" i="7"/>
  <c r="N198" i="7"/>
  <c r="O198" i="7"/>
  <c r="P198" i="7"/>
  <c r="Q198" i="7"/>
  <c r="R198" i="7"/>
  <c r="S198" i="7"/>
  <c r="T198" i="7"/>
  <c r="M199" i="7"/>
  <c r="N199" i="7"/>
  <c r="O199" i="7"/>
  <c r="P199" i="7"/>
  <c r="Q199" i="7"/>
  <c r="R199" i="7"/>
  <c r="S199" i="7"/>
  <c r="T199" i="7"/>
  <c r="M200" i="7"/>
  <c r="N200" i="7"/>
  <c r="O200" i="7"/>
  <c r="P200" i="7"/>
  <c r="Q200" i="7"/>
  <c r="R200" i="7"/>
  <c r="S200" i="7"/>
  <c r="T200" i="7"/>
  <c r="M201" i="7"/>
  <c r="N201" i="7"/>
  <c r="O201" i="7"/>
  <c r="P201" i="7"/>
  <c r="Q201" i="7"/>
  <c r="R201" i="7"/>
  <c r="S201" i="7"/>
  <c r="T201" i="7"/>
  <c r="M202" i="7"/>
  <c r="N202" i="7"/>
  <c r="O202" i="7"/>
  <c r="P202" i="7"/>
  <c r="Q202" i="7"/>
  <c r="R202" i="7"/>
  <c r="S202" i="7"/>
  <c r="T202" i="7"/>
  <c r="M203" i="7"/>
  <c r="N203" i="7"/>
  <c r="O203" i="7"/>
  <c r="P203" i="7"/>
  <c r="Q203" i="7"/>
  <c r="R203" i="7"/>
  <c r="S203" i="7"/>
  <c r="T203" i="7"/>
  <c r="M204" i="7"/>
  <c r="N204" i="7"/>
  <c r="O204" i="7"/>
  <c r="P204" i="7"/>
  <c r="Q204" i="7"/>
  <c r="R204" i="7"/>
  <c r="S204" i="7"/>
  <c r="T204" i="7"/>
  <c r="M205" i="7"/>
  <c r="N205" i="7"/>
  <c r="O205" i="7"/>
  <c r="P205" i="7"/>
  <c r="Q205" i="7"/>
  <c r="R205" i="7"/>
  <c r="S205" i="7"/>
  <c r="T205" i="7"/>
  <c r="M206" i="7"/>
  <c r="N206" i="7"/>
  <c r="O206" i="7"/>
  <c r="P206" i="7"/>
  <c r="Q206" i="7"/>
  <c r="R206" i="7"/>
  <c r="S206" i="7"/>
  <c r="T206" i="7"/>
  <c r="M207" i="7"/>
  <c r="N207" i="7"/>
  <c r="O207" i="7"/>
  <c r="P207" i="7"/>
  <c r="Q207" i="7"/>
  <c r="R207" i="7"/>
  <c r="S207" i="7"/>
  <c r="T207" i="7"/>
  <c r="M208" i="7"/>
  <c r="N208" i="7"/>
  <c r="O208" i="7"/>
  <c r="P208" i="7"/>
  <c r="Q208" i="7"/>
  <c r="R208" i="7"/>
  <c r="S208" i="7"/>
  <c r="T208" i="7"/>
  <c r="M209" i="7"/>
  <c r="N209" i="7"/>
  <c r="O209" i="7"/>
  <c r="P209" i="7"/>
  <c r="Q209" i="7"/>
  <c r="R209" i="7"/>
  <c r="S209" i="7"/>
  <c r="T209" i="7"/>
  <c r="M210" i="7"/>
  <c r="N210" i="7"/>
  <c r="O210" i="7"/>
  <c r="P210" i="7"/>
  <c r="Q210" i="7"/>
  <c r="R210" i="7"/>
  <c r="S210" i="7"/>
  <c r="T210" i="7"/>
  <c r="M211" i="7"/>
  <c r="N211" i="7"/>
  <c r="O211" i="7"/>
  <c r="P211" i="7"/>
  <c r="Q211" i="7"/>
  <c r="R211" i="7"/>
  <c r="S211" i="7"/>
  <c r="T211" i="7"/>
  <c r="M212" i="7"/>
  <c r="N212" i="7"/>
  <c r="O212" i="7"/>
  <c r="P212" i="7"/>
  <c r="Q212" i="7"/>
  <c r="R212" i="7"/>
  <c r="S212" i="7"/>
  <c r="T212" i="7"/>
  <c r="M213" i="7"/>
  <c r="N213" i="7"/>
  <c r="O213" i="7"/>
  <c r="P213" i="7"/>
  <c r="Q213" i="7"/>
  <c r="R213" i="7"/>
  <c r="S213" i="7"/>
  <c r="T213" i="7"/>
  <c r="M214" i="7"/>
  <c r="N214" i="7"/>
  <c r="O214" i="7"/>
  <c r="P214" i="7"/>
  <c r="Q214" i="7"/>
  <c r="R214" i="7"/>
  <c r="S214" i="7"/>
  <c r="T214" i="7"/>
  <c r="M215" i="7"/>
  <c r="N215" i="7"/>
  <c r="O215" i="7"/>
  <c r="P215" i="7"/>
  <c r="Q215" i="7"/>
  <c r="R215" i="7"/>
  <c r="S215" i="7"/>
  <c r="T215" i="7"/>
  <c r="M216" i="7"/>
  <c r="N216" i="7"/>
  <c r="O216" i="7"/>
  <c r="P216" i="7"/>
  <c r="Q216" i="7"/>
  <c r="R216" i="7"/>
  <c r="S216" i="7"/>
  <c r="T216" i="7"/>
  <c r="M217" i="7"/>
  <c r="N217" i="7"/>
  <c r="O217" i="7"/>
  <c r="P217" i="7"/>
  <c r="Q217" i="7"/>
  <c r="R217" i="7"/>
  <c r="S217" i="7"/>
  <c r="T217" i="7"/>
  <c r="M218" i="7"/>
  <c r="N218" i="7"/>
  <c r="O218" i="7"/>
  <c r="P218" i="7"/>
  <c r="Q218" i="7"/>
  <c r="R218" i="7"/>
  <c r="S218" i="7"/>
  <c r="T218" i="7"/>
  <c r="M219" i="7"/>
  <c r="N219" i="7"/>
  <c r="O219" i="7"/>
  <c r="P219" i="7"/>
  <c r="Q219" i="7"/>
  <c r="R219" i="7"/>
  <c r="S219" i="7"/>
  <c r="T219" i="7"/>
  <c r="M220" i="7"/>
  <c r="N220" i="7"/>
  <c r="O220" i="7"/>
  <c r="P220" i="7"/>
  <c r="Q220" i="7"/>
  <c r="R220" i="7"/>
  <c r="S220" i="7"/>
  <c r="T220" i="7"/>
  <c r="M221" i="7"/>
  <c r="N221" i="7"/>
  <c r="O221" i="7"/>
  <c r="P221" i="7"/>
  <c r="Q221" i="7"/>
  <c r="R221" i="7"/>
  <c r="S221" i="7"/>
  <c r="T221" i="7"/>
  <c r="M222" i="7"/>
  <c r="N222" i="7"/>
  <c r="O222" i="7"/>
  <c r="P222" i="7"/>
  <c r="Q222" i="7"/>
  <c r="R222" i="7"/>
  <c r="S222" i="7"/>
  <c r="T222" i="7"/>
  <c r="M223" i="7"/>
  <c r="N223" i="7"/>
  <c r="O223" i="7"/>
  <c r="P223" i="7"/>
  <c r="Q223" i="7"/>
  <c r="R223" i="7"/>
  <c r="S223" i="7"/>
  <c r="T223" i="7"/>
  <c r="M224" i="7"/>
  <c r="N224" i="7"/>
  <c r="O224" i="7"/>
  <c r="P224" i="7"/>
  <c r="Q224" i="7"/>
  <c r="R224" i="7"/>
  <c r="S224" i="7"/>
  <c r="T224" i="7"/>
  <c r="M225" i="7"/>
  <c r="N225" i="7"/>
  <c r="O225" i="7"/>
  <c r="P225" i="7"/>
  <c r="Q225" i="7"/>
  <c r="R225" i="7"/>
  <c r="S225" i="7"/>
  <c r="T225" i="7"/>
  <c r="M226" i="7"/>
  <c r="N226" i="7"/>
  <c r="O226" i="7"/>
  <c r="P226" i="7"/>
  <c r="Q226" i="7"/>
  <c r="R226" i="7"/>
  <c r="S226" i="7"/>
  <c r="T226" i="7"/>
  <c r="M227" i="7"/>
  <c r="N227" i="7"/>
  <c r="O227" i="7"/>
  <c r="P227" i="7"/>
  <c r="Q227" i="7"/>
  <c r="R227" i="7"/>
  <c r="S227" i="7"/>
  <c r="T227" i="7"/>
  <c r="M228" i="7"/>
  <c r="N228" i="7"/>
  <c r="O228" i="7"/>
  <c r="P228" i="7"/>
  <c r="Q228" i="7"/>
  <c r="R228" i="7"/>
  <c r="S228" i="7"/>
  <c r="T228" i="7"/>
  <c r="M229" i="7"/>
  <c r="N229" i="7"/>
  <c r="O229" i="7"/>
  <c r="P229" i="7"/>
  <c r="Q229" i="7"/>
  <c r="R229" i="7"/>
  <c r="S229" i="7"/>
  <c r="T229" i="7"/>
  <c r="M230" i="7"/>
  <c r="N230" i="7"/>
  <c r="O230" i="7"/>
  <c r="P230" i="7"/>
  <c r="Q230" i="7"/>
  <c r="R230" i="7"/>
  <c r="S230" i="7"/>
  <c r="T230" i="7"/>
  <c r="M231" i="7"/>
  <c r="N231" i="7"/>
  <c r="O231" i="7"/>
  <c r="P231" i="7"/>
  <c r="Q231" i="7"/>
  <c r="R231" i="7"/>
  <c r="S231" i="7"/>
  <c r="T231" i="7"/>
  <c r="M232" i="7"/>
  <c r="N232" i="7"/>
  <c r="O232" i="7"/>
  <c r="P232" i="7"/>
  <c r="Q232" i="7"/>
  <c r="R232" i="7"/>
  <c r="S232" i="7"/>
  <c r="T232" i="7"/>
  <c r="M233" i="7"/>
  <c r="N233" i="7"/>
  <c r="O233" i="7"/>
  <c r="P233" i="7"/>
  <c r="Q233" i="7"/>
  <c r="R233" i="7"/>
  <c r="S233" i="7"/>
  <c r="T233" i="7"/>
  <c r="M234" i="7"/>
  <c r="N234" i="7"/>
  <c r="O234" i="7"/>
  <c r="P234" i="7"/>
  <c r="Q234" i="7"/>
  <c r="R234" i="7"/>
  <c r="S234" i="7"/>
  <c r="T234" i="7"/>
  <c r="M235" i="7"/>
  <c r="N235" i="7"/>
  <c r="O235" i="7"/>
  <c r="P235" i="7"/>
  <c r="Q235" i="7"/>
  <c r="R235" i="7"/>
  <c r="S235" i="7"/>
  <c r="T235" i="7"/>
  <c r="M236" i="7"/>
  <c r="N236" i="7"/>
  <c r="O236" i="7"/>
  <c r="P236" i="7"/>
  <c r="Q236" i="7"/>
  <c r="R236" i="7"/>
  <c r="S236" i="7"/>
  <c r="T236" i="7"/>
  <c r="M237" i="7"/>
  <c r="N237" i="7"/>
  <c r="O237" i="7"/>
  <c r="P237" i="7"/>
  <c r="Q237" i="7"/>
  <c r="R237" i="7"/>
  <c r="S237" i="7"/>
  <c r="T237" i="7"/>
  <c r="M238" i="7"/>
  <c r="N238" i="7"/>
  <c r="O238" i="7"/>
  <c r="P238" i="7"/>
  <c r="Q238" i="7"/>
  <c r="R238" i="7"/>
  <c r="S238" i="7"/>
  <c r="T238" i="7"/>
  <c r="M239" i="7"/>
  <c r="N239" i="7"/>
  <c r="O239" i="7"/>
  <c r="P239" i="7"/>
  <c r="Q239" i="7"/>
  <c r="R239" i="7"/>
  <c r="S239" i="7"/>
  <c r="T239" i="7"/>
  <c r="M240" i="7"/>
  <c r="N240" i="7"/>
  <c r="O240" i="7"/>
  <c r="P240" i="7"/>
  <c r="Q240" i="7"/>
  <c r="R240" i="7"/>
  <c r="S240" i="7"/>
  <c r="T240" i="7"/>
  <c r="M241" i="7"/>
  <c r="N241" i="7"/>
  <c r="O241" i="7"/>
  <c r="P241" i="7"/>
  <c r="Q241" i="7"/>
  <c r="R241" i="7"/>
  <c r="S241" i="7"/>
  <c r="T241" i="7"/>
  <c r="M242" i="7"/>
  <c r="N242" i="7"/>
  <c r="O242" i="7"/>
  <c r="P242" i="7"/>
  <c r="Q242" i="7"/>
  <c r="R242" i="7"/>
  <c r="S242" i="7"/>
  <c r="T242" i="7"/>
  <c r="M243" i="7"/>
  <c r="N243" i="7"/>
  <c r="O243" i="7"/>
  <c r="P243" i="7"/>
  <c r="Q243" i="7"/>
  <c r="R243" i="7"/>
  <c r="S243" i="7"/>
  <c r="T243" i="7"/>
  <c r="M244" i="7"/>
  <c r="N244" i="7"/>
  <c r="O244" i="7"/>
  <c r="P244" i="7"/>
  <c r="Q244" i="7"/>
  <c r="R244" i="7"/>
  <c r="S244" i="7"/>
  <c r="T244" i="7"/>
  <c r="M245" i="7"/>
  <c r="N245" i="7"/>
  <c r="O245" i="7"/>
  <c r="P245" i="7"/>
  <c r="Q245" i="7"/>
  <c r="R245" i="7"/>
  <c r="S245" i="7"/>
  <c r="T245" i="7"/>
  <c r="M246" i="7"/>
  <c r="N246" i="7"/>
  <c r="O246" i="7"/>
  <c r="P246" i="7"/>
  <c r="Q246" i="7"/>
  <c r="R246" i="7"/>
  <c r="S246" i="7"/>
  <c r="T246" i="7"/>
  <c r="M247" i="7"/>
  <c r="N247" i="7"/>
  <c r="O247" i="7"/>
  <c r="P247" i="7"/>
  <c r="Q247" i="7"/>
  <c r="R247" i="7"/>
  <c r="S247" i="7"/>
  <c r="T247" i="7"/>
  <c r="M248" i="7"/>
  <c r="N248" i="7"/>
  <c r="O248" i="7"/>
  <c r="P248" i="7"/>
  <c r="Q248" i="7"/>
  <c r="R248" i="7"/>
  <c r="S248" i="7"/>
  <c r="T248" i="7"/>
  <c r="M249" i="7"/>
  <c r="N249" i="7"/>
  <c r="O249" i="7"/>
  <c r="P249" i="7"/>
  <c r="Q249" i="7"/>
  <c r="R249" i="7"/>
  <c r="S249" i="7"/>
  <c r="T249" i="7"/>
  <c r="M250" i="7"/>
  <c r="N250" i="7"/>
  <c r="O250" i="7"/>
  <c r="P250" i="7"/>
  <c r="Q250" i="7"/>
  <c r="R250" i="7"/>
  <c r="S250" i="7"/>
  <c r="T250" i="7"/>
  <c r="M251" i="7"/>
  <c r="N251" i="7"/>
  <c r="O251" i="7"/>
  <c r="P251" i="7"/>
  <c r="Q251" i="7"/>
  <c r="R251" i="7"/>
  <c r="S251" i="7"/>
  <c r="T251" i="7"/>
  <c r="M252" i="7"/>
  <c r="N252" i="7"/>
  <c r="O252" i="7"/>
  <c r="P252" i="7"/>
  <c r="Q252" i="7"/>
  <c r="R252" i="7"/>
  <c r="S252" i="7"/>
  <c r="T252" i="7"/>
  <c r="M253" i="7"/>
  <c r="N253" i="7"/>
  <c r="O253" i="7"/>
  <c r="P253" i="7"/>
  <c r="Q253" i="7"/>
  <c r="R253" i="7"/>
  <c r="S253" i="7"/>
  <c r="T253" i="7"/>
  <c r="M254" i="7"/>
  <c r="N254" i="7"/>
  <c r="O254" i="7"/>
  <c r="P254" i="7"/>
  <c r="Q254" i="7"/>
  <c r="R254" i="7"/>
  <c r="S254" i="7"/>
  <c r="T254" i="7"/>
  <c r="M255" i="7"/>
  <c r="N255" i="7"/>
  <c r="O255" i="7"/>
  <c r="P255" i="7"/>
  <c r="Q255" i="7"/>
  <c r="R255" i="7"/>
  <c r="S255" i="7"/>
  <c r="T255" i="7"/>
  <c r="M256" i="7"/>
  <c r="N256" i="7"/>
  <c r="O256" i="7"/>
  <c r="P256" i="7"/>
  <c r="Q256" i="7"/>
  <c r="R256" i="7"/>
  <c r="S256" i="7"/>
  <c r="T256" i="7"/>
  <c r="M257" i="7"/>
  <c r="N257" i="7"/>
  <c r="O257" i="7"/>
  <c r="P257" i="7"/>
  <c r="Q257" i="7"/>
  <c r="R257" i="7"/>
  <c r="S257" i="7"/>
  <c r="T257" i="7"/>
  <c r="M258" i="7"/>
  <c r="N258" i="7"/>
  <c r="O258" i="7"/>
  <c r="P258" i="7"/>
  <c r="Q258" i="7"/>
  <c r="R258" i="7"/>
  <c r="S258" i="7"/>
  <c r="T258" i="7"/>
  <c r="M259" i="7"/>
  <c r="N259" i="7"/>
  <c r="O259" i="7"/>
  <c r="P259" i="7"/>
  <c r="Q259" i="7"/>
  <c r="R259" i="7"/>
  <c r="S259" i="7"/>
  <c r="T259" i="7"/>
  <c r="M260" i="7"/>
  <c r="N260" i="7"/>
  <c r="O260" i="7"/>
  <c r="P260" i="7"/>
  <c r="Q260" i="7"/>
  <c r="R260" i="7"/>
  <c r="S260" i="7"/>
  <c r="T260" i="7"/>
  <c r="M261" i="7"/>
  <c r="N261" i="7"/>
  <c r="O261" i="7"/>
  <c r="P261" i="7"/>
  <c r="Q261" i="7"/>
  <c r="R261" i="7"/>
  <c r="S261" i="7"/>
  <c r="T261" i="7"/>
  <c r="M262" i="7"/>
  <c r="N262" i="7"/>
  <c r="O262" i="7"/>
  <c r="P262" i="7"/>
  <c r="Q262" i="7"/>
  <c r="R262" i="7"/>
  <c r="S262" i="7"/>
  <c r="T262" i="7"/>
  <c r="M263" i="7"/>
  <c r="N263" i="7"/>
  <c r="O263" i="7"/>
  <c r="P263" i="7"/>
  <c r="Q263" i="7"/>
  <c r="R263" i="7"/>
  <c r="S263" i="7"/>
  <c r="T263" i="7"/>
  <c r="M264" i="7"/>
  <c r="N264" i="7"/>
  <c r="O264" i="7"/>
  <c r="P264" i="7"/>
  <c r="Q264" i="7"/>
  <c r="R264" i="7"/>
  <c r="S264" i="7"/>
  <c r="T264" i="7"/>
  <c r="M265" i="7"/>
  <c r="N265" i="7"/>
  <c r="O265" i="7"/>
  <c r="P265" i="7"/>
  <c r="Q265" i="7"/>
  <c r="R265" i="7"/>
  <c r="S265" i="7"/>
  <c r="T265" i="7"/>
  <c r="M266" i="7"/>
  <c r="N266" i="7"/>
  <c r="O266" i="7"/>
  <c r="P266" i="7"/>
  <c r="Q266" i="7"/>
  <c r="R266" i="7"/>
  <c r="S266" i="7"/>
  <c r="T266" i="7"/>
  <c r="M267" i="7"/>
  <c r="N267" i="7"/>
  <c r="O267" i="7"/>
  <c r="P267" i="7"/>
  <c r="Q267" i="7"/>
  <c r="R267" i="7"/>
  <c r="S267" i="7"/>
  <c r="T267" i="7"/>
  <c r="M268" i="7"/>
  <c r="N268" i="7"/>
  <c r="O268" i="7"/>
  <c r="P268" i="7"/>
  <c r="Q268" i="7"/>
  <c r="R268" i="7"/>
  <c r="S268" i="7"/>
  <c r="T268" i="7"/>
  <c r="M269" i="7"/>
  <c r="N269" i="7"/>
  <c r="O269" i="7"/>
  <c r="P269" i="7"/>
  <c r="Q269" i="7"/>
  <c r="R269" i="7"/>
  <c r="S269" i="7"/>
  <c r="T269" i="7"/>
  <c r="M270" i="7"/>
  <c r="N270" i="7"/>
  <c r="O270" i="7"/>
  <c r="P270" i="7"/>
  <c r="Q270" i="7"/>
  <c r="R270" i="7"/>
  <c r="S270" i="7"/>
  <c r="T270" i="7"/>
  <c r="M271" i="7"/>
  <c r="N271" i="7"/>
  <c r="O271" i="7"/>
  <c r="P271" i="7"/>
  <c r="Q271" i="7"/>
  <c r="R271" i="7"/>
  <c r="S271" i="7"/>
  <c r="T271" i="7"/>
  <c r="M272" i="7"/>
  <c r="N272" i="7"/>
  <c r="O272" i="7"/>
  <c r="P272" i="7"/>
  <c r="Q272" i="7"/>
  <c r="R272" i="7"/>
  <c r="S272" i="7"/>
  <c r="T272" i="7"/>
  <c r="M273" i="7"/>
  <c r="N273" i="7"/>
  <c r="O273" i="7"/>
  <c r="P273" i="7"/>
  <c r="Q273" i="7"/>
  <c r="R273" i="7"/>
  <c r="S273" i="7"/>
  <c r="T273" i="7"/>
  <c r="M274" i="7"/>
  <c r="N274" i="7"/>
  <c r="O274" i="7"/>
  <c r="P274" i="7"/>
  <c r="Q274" i="7"/>
  <c r="R274" i="7"/>
  <c r="S274" i="7"/>
  <c r="T274" i="7"/>
  <c r="M275" i="7"/>
  <c r="N275" i="7"/>
  <c r="O275" i="7"/>
  <c r="P275" i="7"/>
  <c r="Q275" i="7"/>
  <c r="R275" i="7"/>
  <c r="S275" i="7"/>
  <c r="T275" i="7"/>
  <c r="M276" i="7"/>
  <c r="N276" i="7"/>
  <c r="O276" i="7"/>
  <c r="P276" i="7"/>
  <c r="Q276" i="7"/>
  <c r="R276" i="7"/>
  <c r="S276" i="7"/>
  <c r="T276" i="7"/>
  <c r="M277" i="7"/>
  <c r="N277" i="7"/>
  <c r="O277" i="7"/>
  <c r="P277" i="7"/>
  <c r="Q277" i="7"/>
  <c r="R277" i="7"/>
  <c r="S277" i="7"/>
  <c r="T277" i="7"/>
  <c r="M278" i="7"/>
  <c r="N278" i="7"/>
  <c r="O278" i="7"/>
  <c r="P278" i="7"/>
  <c r="Q278" i="7"/>
  <c r="R278" i="7"/>
  <c r="S278" i="7"/>
  <c r="T278" i="7"/>
  <c r="M279" i="7"/>
  <c r="N279" i="7"/>
  <c r="O279" i="7"/>
  <c r="P279" i="7"/>
  <c r="Q279" i="7"/>
  <c r="R279" i="7"/>
  <c r="S279" i="7"/>
  <c r="T279" i="7"/>
  <c r="M280" i="7"/>
  <c r="N280" i="7"/>
  <c r="O280" i="7"/>
  <c r="P280" i="7"/>
  <c r="Q280" i="7"/>
  <c r="R280" i="7"/>
  <c r="S280" i="7"/>
  <c r="T280" i="7"/>
  <c r="M281" i="7"/>
  <c r="N281" i="7"/>
  <c r="O281" i="7"/>
  <c r="P281" i="7"/>
  <c r="Q281" i="7"/>
  <c r="R281" i="7"/>
  <c r="S281" i="7"/>
  <c r="T281" i="7"/>
  <c r="M282" i="7"/>
  <c r="N282" i="7"/>
  <c r="O282" i="7"/>
  <c r="P282" i="7"/>
  <c r="Q282" i="7"/>
  <c r="R282" i="7"/>
  <c r="S282" i="7"/>
  <c r="T282" i="7"/>
  <c r="M283" i="7"/>
  <c r="N283" i="7"/>
  <c r="O283" i="7"/>
  <c r="P283" i="7"/>
  <c r="Q283" i="7"/>
  <c r="R283" i="7"/>
  <c r="S283" i="7"/>
  <c r="T283" i="7"/>
  <c r="M284" i="7"/>
  <c r="N284" i="7"/>
  <c r="O284" i="7"/>
  <c r="P284" i="7"/>
  <c r="Q284" i="7"/>
  <c r="R284" i="7"/>
  <c r="S284" i="7"/>
  <c r="T284" i="7"/>
  <c r="M285" i="7"/>
  <c r="N285" i="7"/>
  <c r="O285" i="7"/>
  <c r="P285" i="7"/>
  <c r="Q285" i="7"/>
  <c r="R285" i="7"/>
  <c r="S285" i="7"/>
  <c r="T285" i="7"/>
  <c r="M286" i="7"/>
  <c r="N286" i="7"/>
  <c r="O286" i="7"/>
  <c r="P286" i="7"/>
  <c r="Q286" i="7"/>
  <c r="R286" i="7"/>
  <c r="S286" i="7"/>
  <c r="T286" i="7"/>
  <c r="M287" i="7"/>
  <c r="N287" i="7"/>
  <c r="O287" i="7"/>
  <c r="P287" i="7"/>
  <c r="Q287" i="7"/>
  <c r="R287" i="7"/>
  <c r="S287" i="7"/>
  <c r="T287" i="7"/>
  <c r="M288" i="7"/>
  <c r="N288" i="7"/>
  <c r="O288" i="7"/>
  <c r="P288" i="7"/>
  <c r="Q288" i="7"/>
  <c r="R288" i="7"/>
  <c r="S288" i="7"/>
  <c r="T288" i="7"/>
  <c r="M289" i="7"/>
  <c r="N289" i="7"/>
  <c r="O289" i="7"/>
  <c r="P289" i="7"/>
  <c r="Q289" i="7"/>
  <c r="R289" i="7"/>
  <c r="S289" i="7"/>
  <c r="T289" i="7"/>
  <c r="M290" i="7"/>
  <c r="N290" i="7"/>
  <c r="O290" i="7"/>
  <c r="P290" i="7"/>
  <c r="Q290" i="7"/>
  <c r="R290" i="7"/>
  <c r="S290" i="7"/>
  <c r="T290" i="7"/>
  <c r="M291" i="7"/>
  <c r="N291" i="7"/>
  <c r="O291" i="7"/>
  <c r="P291" i="7"/>
  <c r="Q291" i="7"/>
  <c r="R291" i="7"/>
  <c r="S291" i="7"/>
  <c r="T291" i="7"/>
  <c r="M292" i="7"/>
  <c r="N292" i="7"/>
  <c r="O292" i="7"/>
  <c r="P292" i="7"/>
  <c r="Q292" i="7"/>
  <c r="R292" i="7"/>
  <c r="S292" i="7"/>
  <c r="T292" i="7"/>
  <c r="M293" i="7"/>
  <c r="N293" i="7"/>
  <c r="O293" i="7"/>
  <c r="P293" i="7"/>
  <c r="Q293" i="7"/>
  <c r="R293" i="7"/>
  <c r="S293" i="7"/>
  <c r="T293" i="7"/>
  <c r="M294" i="7"/>
  <c r="N294" i="7"/>
  <c r="O294" i="7"/>
  <c r="P294" i="7"/>
  <c r="Q294" i="7"/>
  <c r="R294" i="7"/>
  <c r="S294" i="7"/>
  <c r="T294" i="7"/>
  <c r="M295" i="7"/>
  <c r="N295" i="7"/>
  <c r="O295" i="7"/>
  <c r="P295" i="7"/>
  <c r="Q295" i="7"/>
  <c r="R295" i="7"/>
  <c r="S295" i="7"/>
  <c r="T295" i="7"/>
  <c r="M296" i="7"/>
  <c r="N296" i="7"/>
  <c r="O296" i="7"/>
  <c r="P296" i="7"/>
  <c r="Q296" i="7"/>
  <c r="R296" i="7"/>
  <c r="S296" i="7"/>
  <c r="T296" i="7"/>
  <c r="M297" i="7"/>
  <c r="N297" i="7"/>
  <c r="O297" i="7"/>
  <c r="P297" i="7"/>
  <c r="Q297" i="7"/>
  <c r="R297" i="7"/>
  <c r="S297" i="7"/>
  <c r="T297" i="7"/>
  <c r="M298" i="7"/>
  <c r="N298" i="7"/>
  <c r="O298" i="7"/>
  <c r="P298" i="7"/>
  <c r="Q298" i="7"/>
  <c r="R298" i="7"/>
  <c r="S298" i="7"/>
  <c r="T298" i="7"/>
  <c r="M299" i="7"/>
  <c r="N299" i="7"/>
  <c r="O299" i="7"/>
  <c r="P299" i="7"/>
  <c r="Q299" i="7"/>
  <c r="R299" i="7"/>
  <c r="S299" i="7"/>
  <c r="T299" i="7"/>
  <c r="M300" i="7"/>
  <c r="N300" i="7"/>
  <c r="O300" i="7"/>
  <c r="P300" i="7"/>
  <c r="Q300" i="7"/>
  <c r="R300" i="7"/>
  <c r="S300" i="7"/>
  <c r="T300" i="7"/>
  <c r="M301" i="7"/>
  <c r="N301" i="7"/>
  <c r="O301" i="7"/>
  <c r="P301" i="7"/>
  <c r="Q301" i="7"/>
  <c r="R301" i="7"/>
  <c r="S301" i="7"/>
  <c r="T301" i="7"/>
  <c r="M302" i="7"/>
  <c r="N302" i="7"/>
  <c r="O302" i="7"/>
  <c r="P302" i="7"/>
  <c r="Q302" i="7"/>
  <c r="R302" i="7"/>
  <c r="S302" i="7"/>
  <c r="T302" i="7"/>
  <c r="M303" i="7"/>
  <c r="N303" i="7"/>
  <c r="O303" i="7"/>
  <c r="P303" i="7"/>
  <c r="Q303" i="7"/>
  <c r="R303" i="7"/>
  <c r="S303" i="7"/>
  <c r="T303" i="7"/>
  <c r="M304" i="7"/>
  <c r="N304" i="7"/>
  <c r="O304" i="7"/>
  <c r="P304" i="7"/>
  <c r="Q304" i="7"/>
  <c r="R304" i="7"/>
  <c r="S304" i="7"/>
  <c r="T304" i="7"/>
  <c r="M305" i="7"/>
  <c r="N305" i="7"/>
  <c r="O305" i="7"/>
  <c r="P305" i="7"/>
  <c r="Q305" i="7"/>
  <c r="R305" i="7"/>
  <c r="S305" i="7"/>
  <c r="T305" i="7"/>
  <c r="M306" i="7"/>
  <c r="N306" i="7"/>
  <c r="O306" i="7"/>
  <c r="P306" i="7"/>
  <c r="Q306" i="7"/>
  <c r="R306" i="7"/>
  <c r="S306" i="7"/>
  <c r="T306" i="7"/>
  <c r="M307" i="7"/>
  <c r="N307" i="7"/>
  <c r="O307" i="7"/>
  <c r="P307" i="7"/>
  <c r="Q307" i="7"/>
  <c r="R307" i="7"/>
  <c r="S307" i="7"/>
  <c r="T307" i="7"/>
  <c r="M308" i="7"/>
  <c r="N308" i="7"/>
  <c r="O308" i="7"/>
  <c r="P308" i="7"/>
  <c r="Q308" i="7"/>
  <c r="R308" i="7"/>
  <c r="S308" i="7"/>
  <c r="T308" i="7"/>
  <c r="M309" i="7"/>
  <c r="N309" i="7"/>
  <c r="O309" i="7"/>
  <c r="P309" i="7"/>
  <c r="Q309" i="7"/>
  <c r="R309" i="7"/>
  <c r="S309" i="7"/>
  <c r="T309" i="7"/>
  <c r="M310" i="7"/>
  <c r="N310" i="7"/>
  <c r="O310" i="7"/>
  <c r="P310" i="7"/>
  <c r="Q310" i="7"/>
  <c r="R310" i="7"/>
  <c r="S310" i="7"/>
  <c r="T310" i="7"/>
  <c r="M311" i="7"/>
  <c r="N311" i="7"/>
  <c r="O311" i="7"/>
  <c r="P311" i="7"/>
  <c r="Q311" i="7"/>
  <c r="R311" i="7"/>
  <c r="S311" i="7"/>
  <c r="T311" i="7"/>
  <c r="M312" i="7"/>
  <c r="N312" i="7"/>
  <c r="O312" i="7"/>
  <c r="P312" i="7"/>
  <c r="Q312" i="7"/>
  <c r="R312" i="7"/>
  <c r="S312" i="7"/>
  <c r="T312" i="7"/>
  <c r="M313" i="7"/>
  <c r="N313" i="7"/>
  <c r="O313" i="7"/>
  <c r="P313" i="7"/>
  <c r="Q313" i="7"/>
  <c r="R313" i="7"/>
  <c r="S313" i="7"/>
  <c r="T313" i="7"/>
  <c r="M314" i="7"/>
  <c r="N314" i="7"/>
  <c r="O314" i="7"/>
  <c r="P314" i="7"/>
  <c r="Q314" i="7"/>
  <c r="R314" i="7"/>
  <c r="S314" i="7"/>
  <c r="T314" i="7"/>
  <c r="M315" i="7"/>
  <c r="N315" i="7"/>
  <c r="O315" i="7"/>
  <c r="P315" i="7"/>
  <c r="Q315" i="7"/>
  <c r="R315" i="7"/>
  <c r="S315" i="7"/>
  <c r="T315" i="7"/>
  <c r="M316" i="7"/>
  <c r="N316" i="7"/>
  <c r="O316" i="7"/>
  <c r="P316" i="7"/>
  <c r="Q316" i="7"/>
  <c r="R316" i="7"/>
  <c r="S316" i="7"/>
  <c r="T316" i="7"/>
  <c r="M317" i="7"/>
  <c r="N317" i="7"/>
  <c r="O317" i="7"/>
  <c r="P317" i="7"/>
  <c r="Q317" i="7"/>
  <c r="R317" i="7"/>
  <c r="S317" i="7"/>
  <c r="T317" i="7"/>
  <c r="M318" i="7"/>
  <c r="N318" i="7"/>
  <c r="O318" i="7"/>
  <c r="P318" i="7"/>
  <c r="Q318" i="7"/>
  <c r="R318" i="7"/>
  <c r="S318" i="7"/>
  <c r="T318" i="7"/>
  <c r="M319" i="7"/>
  <c r="N319" i="7"/>
  <c r="O319" i="7"/>
  <c r="P319" i="7"/>
  <c r="Q319" i="7"/>
  <c r="R319" i="7"/>
  <c r="S319" i="7"/>
  <c r="T319" i="7"/>
  <c r="M320" i="7"/>
  <c r="N320" i="7"/>
  <c r="O320" i="7"/>
  <c r="P320" i="7"/>
  <c r="Q320" i="7"/>
  <c r="R320" i="7"/>
  <c r="S320" i="7"/>
  <c r="T320" i="7"/>
  <c r="M321" i="7"/>
  <c r="N321" i="7"/>
  <c r="O321" i="7"/>
  <c r="P321" i="7"/>
  <c r="Q321" i="7"/>
  <c r="R321" i="7"/>
  <c r="S321" i="7"/>
  <c r="T321" i="7"/>
  <c r="M322" i="7"/>
  <c r="N322" i="7"/>
  <c r="O322" i="7"/>
  <c r="P322" i="7"/>
  <c r="Q322" i="7"/>
  <c r="R322" i="7"/>
  <c r="S322" i="7"/>
  <c r="T322" i="7"/>
  <c r="M323" i="7"/>
  <c r="N323" i="7"/>
  <c r="O323" i="7"/>
  <c r="P323" i="7"/>
  <c r="Q323" i="7"/>
  <c r="R323" i="7"/>
  <c r="S323" i="7"/>
  <c r="T323" i="7"/>
  <c r="M324" i="7"/>
  <c r="N324" i="7"/>
  <c r="O324" i="7"/>
  <c r="P324" i="7"/>
  <c r="Q324" i="7"/>
  <c r="R324" i="7"/>
  <c r="S324" i="7"/>
  <c r="T324" i="7"/>
  <c r="M325" i="7"/>
  <c r="N325" i="7"/>
  <c r="O325" i="7"/>
  <c r="P325" i="7"/>
  <c r="Q325" i="7"/>
  <c r="R325" i="7"/>
  <c r="S325" i="7"/>
  <c r="T325" i="7"/>
  <c r="M326" i="7"/>
  <c r="N326" i="7"/>
  <c r="O326" i="7"/>
  <c r="P326" i="7"/>
  <c r="Q326" i="7"/>
  <c r="R326" i="7"/>
  <c r="S326" i="7"/>
  <c r="T326" i="7"/>
  <c r="M327" i="7"/>
  <c r="N327" i="7"/>
  <c r="O327" i="7"/>
  <c r="P327" i="7"/>
  <c r="Q327" i="7"/>
  <c r="R327" i="7"/>
  <c r="S327" i="7"/>
  <c r="T327" i="7"/>
  <c r="M328" i="7"/>
  <c r="N328" i="7"/>
  <c r="O328" i="7"/>
  <c r="P328" i="7"/>
  <c r="Q328" i="7"/>
  <c r="R328" i="7"/>
  <c r="S328" i="7"/>
  <c r="T328" i="7"/>
  <c r="M329" i="7"/>
  <c r="N329" i="7"/>
  <c r="O329" i="7"/>
  <c r="P329" i="7"/>
  <c r="Q329" i="7"/>
  <c r="R329" i="7"/>
  <c r="S329" i="7"/>
  <c r="T329" i="7"/>
  <c r="M330" i="7"/>
  <c r="N330" i="7"/>
  <c r="O330" i="7"/>
  <c r="P330" i="7"/>
  <c r="Q330" i="7"/>
  <c r="R330" i="7"/>
  <c r="S330" i="7"/>
  <c r="T330" i="7"/>
  <c r="M331" i="7"/>
  <c r="N331" i="7"/>
  <c r="O331" i="7"/>
  <c r="P331" i="7"/>
  <c r="Q331" i="7"/>
  <c r="R331" i="7"/>
  <c r="S331" i="7"/>
  <c r="T331" i="7"/>
  <c r="M332" i="7"/>
  <c r="N332" i="7"/>
  <c r="O332" i="7"/>
  <c r="P332" i="7"/>
  <c r="Q332" i="7"/>
  <c r="R332" i="7"/>
  <c r="S332" i="7"/>
  <c r="T332" i="7"/>
  <c r="M333" i="7"/>
  <c r="N333" i="7"/>
  <c r="O333" i="7"/>
  <c r="P333" i="7"/>
  <c r="Q333" i="7"/>
  <c r="R333" i="7"/>
  <c r="S333" i="7"/>
  <c r="T333" i="7"/>
  <c r="M334" i="7"/>
  <c r="N334" i="7"/>
  <c r="O334" i="7"/>
  <c r="P334" i="7"/>
  <c r="Q334" i="7"/>
  <c r="R334" i="7"/>
  <c r="S334" i="7"/>
  <c r="T334" i="7"/>
  <c r="M335" i="7"/>
  <c r="N335" i="7"/>
  <c r="O335" i="7"/>
  <c r="P335" i="7"/>
  <c r="Q335" i="7"/>
  <c r="R335" i="7"/>
  <c r="S335" i="7"/>
  <c r="T335" i="7"/>
  <c r="M336" i="7"/>
  <c r="N336" i="7"/>
  <c r="O336" i="7"/>
  <c r="P336" i="7"/>
  <c r="Q336" i="7"/>
  <c r="R336" i="7"/>
  <c r="S336" i="7"/>
  <c r="T336" i="7"/>
  <c r="M337" i="7"/>
  <c r="N337" i="7"/>
  <c r="O337" i="7"/>
  <c r="P337" i="7"/>
  <c r="Q337" i="7"/>
  <c r="R337" i="7"/>
  <c r="S337" i="7"/>
  <c r="T337" i="7"/>
  <c r="M338" i="7"/>
  <c r="N338" i="7"/>
  <c r="O338" i="7"/>
  <c r="P338" i="7"/>
  <c r="Q338" i="7"/>
  <c r="R338" i="7"/>
  <c r="S338" i="7"/>
  <c r="T338" i="7"/>
  <c r="M339" i="7"/>
  <c r="N339" i="7"/>
  <c r="O339" i="7"/>
  <c r="P339" i="7"/>
  <c r="Q339" i="7"/>
  <c r="R339" i="7"/>
  <c r="S339" i="7"/>
  <c r="T339" i="7"/>
  <c r="M340" i="7"/>
  <c r="N340" i="7"/>
  <c r="O340" i="7"/>
  <c r="P340" i="7"/>
  <c r="Q340" i="7"/>
  <c r="R340" i="7"/>
  <c r="S340" i="7"/>
  <c r="T340" i="7"/>
  <c r="M341" i="7"/>
  <c r="N341" i="7"/>
  <c r="O341" i="7"/>
  <c r="P341" i="7"/>
  <c r="Q341" i="7"/>
  <c r="R341" i="7"/>
  <c r="S341" i="7"/>
  <c r="T341" i="7"/>
  <c r="M342" i="7"/>
  <c r="N342" i="7"/>
  <c r="O342" i="7"/>
  <c r="P342" i="7"/>
  <c r="Q342" i="7"/>
  <c r="R342" i="7"/>
  <c r="S342" i="7"/>
  <c r="T342" i="7"/>
  <c r="M343" i="7"/>
  <c r="N343" i="7"/>
  <c r="O343" i="7"/>
  <c r="P343" i="7"/>
  <c r="Q343" i="7"/>
  <c r="R343" i="7"/>
  <c r="S343" i="7"/>
  <c r="T343" i="7"/>
  <c r="M344" i="7"/>
  <c r="N344" i="7"/>
  <c r="O344" i="7"/>
  <c r="P344" i="7"/>
  <c r="Q344" i="7"/>
  <c r="R344" i="7"/>
  <c r="S344" i="7"/>
  <c r="T344" i="7"/>
  <c r="M345" i="7"/>
  <c r="N345" i="7"/>
  <c r="O345" i="7"/>
  <c r="P345" i="7"/>
  <c r="Q345" i="7"/>
  <c r="R345" i="7"/>
  <c r="S345" i="7"/>
  <c r="T345" i="7"/>
  <c r="M346" i="7"/>
  <c r="N346" i="7"/>
  <c r="O346" i="7"/>
  <c r="P346" i="7"/>
  <c r="Q346" i="7"/>
  <c r="R346" i="7"/>
  <c r="S346" i="7"/>
  <c r="T346" i="7"/>
  <c r="M347" i="7"/>
  <c r="N347" i="7"/>
  <c r="O347" i="7"/>
  <c r="P347" i="7"/>
  <c r="Q347" i="7"/>
  <c r="R347" i="7"/>
  <c r="S347" i="7"/>
  <c r="T347" i="7"/>
  <c r="M348" i="7"/>
  <c r="N348" i="7"/>
  <c r="O348" i="7"/>
  <c r="P348" i="7"/>
  <c r="Q348" i="7"/>
  <c r="R348" i="7"/>
  <c r="S348" i="7"/>
  <c r="T348" i="7"/>
  <c r="M349" i="7"/>
  <c r="N349" i="7"/>
  <c r="O349" i="7"/>
  <c r="P349" i="7"/>
  <c r="Q349" i="7"/>
  <c r="R349" i="7"/>
  <c r="S349" i="7"/>
  <c r="T349" i="7"/>
  <c r="M350" i="7"/>
  <c r="N350" i="7"/>
  <c r="O350" i="7"/>
  <c r="P350" i="7"/>
  <c r="Q350" i="7"/>
  <c r="R350" i="7"/>
  <c r="S350" i="7"/>
  <c r="T350" i="7"/>
  <c r="M351" i="7"/>
  <c r="N351" i="7"/>
  <c r="O351" i="7"/>
  <c r="P351" i="7"/>
  <c r="Q351" i="7"/>
  <c r="R351" i="7"/>
  <c r="S351" i="7"/>
  <c r="T351" i="7"/>
  <c r="M352" i="7"/>
  <c r="N352" i="7"/>
  <c r="O352" i="7"/>
  <c r="P352" i="7"/>
  <c r="Q352" i="7"/>
  <c r="R352" i="7"/>
  <c r="S352" i="7"/>
  <c r="T352" i="7"/>
  <c r="M353" i="7"/>
  <c r="N353" i="7"/>
  <c r="O353" i="7"/>
  <c r="P353" i="7"/>
  <c r="Q353" i="7"/>
  <c r="R353" i="7"/>
  <c r="S353" i="7"/>
  <c r="T353" i="7"/>
  <c r="M354" i="7"/>
  <c r="N354" i="7"/>
  <c r="O354" i="7"/>
  <c r="P354" i="7"/>
  <c r="Q354" i="7"/>
  <c r="R354" i="7"/>
  <c r="S354" i="7"/>
  <c r="T354" i="7"/>
  <c r="M355" i="7"/>
  <c r="N355" i="7"/>
  <c r="O355" i="7"/>
  <c r="P355" i="7"/>
  <c r="Q355" i="7"/>
  <c r="R355" i="7"/>
  <c r="S355" i="7"/>
  <c r="T355" i="7"/>
  <c r="M356" i="7"/>
  <c r="N356" i="7"/>
  <c r="O356" i="7"/>
  <c r="P356" i="7"/>
  <c r="Q356" i="7"/>
  <c r="R356" i="7"/>
  <c r="S356" i="7"/>
  <c r="T356" i="7"/>
  <c r="M357" i="7"/>
  <c r="N357" i="7"/>
  <c r="O357" i="7"/>
  <c r="P357" i="7"/>
  <c r="Q357" i="7"/>
  <c r="R357" i="7"/>
  <c r="S357" i="7"/>
  <c r="T357" i="7"/>
  <c r="M358" i="7"/>
  <c r="N358" i="7"/>
  <c r="O358" i="7"/>
  <c r="P358" i="7"/>
  <c r="Q358" i="7"/>
  <c r="R358" i="7"/>
  <c r="S358" i="7"/>
  <c r="T358" i="7"/>
  <c r="M359" i="7"/>
  <c r="N359" i="7"/>
  <c r="O359" i="7"/>
  <c r="P359" i="7"/>
  <c r="Q359" i="7"/>
  <c r="R359" i="7"/>
  <c r="S359" i="7"/>
  <c r="T359" i="7"/>
  <c r="M360" i="7"/>
  <c r="N360" i="7"/>
  <c r="O360" i="7"/>
  <c r="P360" i="7"/>
  <c r="Q360" i="7"/>
  <c r="R360" i="7"/>
  <c r="S360" i="7"/>
  <c r="T360" i="7"/>
  <c r="M361" i="7"/>
  <c r="N361" i="7"/>
  <c r="O361" i="7"/>
  <c r="P361" i="7"/>
  <c r="Q361" i="7"/>
  <c r="R361" i="7"/>
  <c r="S361" i="7"/>
  <c r="T361" i="7"/>
  <c r="M362" i="7"/>
  <c r="N362" i="7"/>
  <c r="O362" i="7"/>
  <c r="P362" i="7"/>
  <c r="Q362" i="7"/>
  <c r="R362" i="7"/>
  <c r="S362" i="7"/>
  <c r="T362" i="7"/>
  <c r="M363" i="7"/>
  <c r="N363" i="7"/>
  <c r="O363" i="7"/>
  <c r="P363" i="7"/>
  <c r="Q363" i="7"/>
  <c r="R363" i="7"/>
  <c r="S363" i="7"/>
  <c r="T363" i="7"/>
  <c r="M364" i="7"/>
  <c r="N364" i="7"/>
  <c r="O364" i="7"/>
  <c r="P364" i="7"/>
  <c r="Q364" i="7"/>
  <c r="R364" i="7"/>
  <c r="S364" i="7"/>
  <c r="T364" i="7"/>
  <c r="M365" i="7"/>
  <c r="N365" i="7"/>
  <c r="O365" i="7"/>
  <c r="P365" i="7"/>
  <c r="Q365" i="7"/>
  <c r="R365" i="7"/>
  <c r="S365" i="7"/>
  <c r="T365" i="7"/>
  <c r="M366" i="7"/>
  <c r="N366" i="7"/>
  <c r="O366" i="7"/>
  <c r="P366" i="7"/>
  <c r="Q366" i="7"/>
  <c r="R366" i="7"/>
  <c r="S366" i="7"/>
  <c r="T366" i="7"/>
  <c r="M367" i="7"/>
  <c r="N367" i="7"/>
  <c r="O367" i="7"/>
  <c r="P367" i="7"/>
  <c r="Q367" i="7"/>
  <c r="R367" i="7"/>
  <c r="S367" i="7"/>
  <c r="T367" i="7"/>
  <c r="M368" i="7"/>
  <c r="N368" i="7"/>
  <c r="O368" i="7"/>
  <c r="P368" i="7"/>
  <c r="Q368" i="7"/>
  <c r="R368" i="7"/>
  <c r="S368" i="7"/>
  <c r="T368" i="7"/>
  <c r="M369" i="7"/>
  <c r="N369" i="7"/>
  <c r="O369" i="7"/>
  <c r="P369" i="7"/>
  <c r="Q369" i="7"/>
  <c r="R369" i="7"/>
  <c r="S369" i="7"/>
  <c r="T369" i="7"/>
  <c r="M370" i="7"/>
  <c r="N370" i="7"/>
  <c r="O370" i="7"/>
  <c r="P370" i="7"/>
  <c r="Q370" i="7"/>
  <c r="R370" i="7"/>
  <c r="S370" i="7"/>
  <c r="T370" i="7"/>
  <c r="M371" i="7"/>
  <c r="N371" i="7"/>
  <c r="O371" i="7"/>
  <c r="P371" i="7"/>
  <c r="Q371" i="7"/>
  <c r="R371" i="7"/>
  <c r="S371" i="7"/>
  <c r="T371" i="7"/>
  <c r="M372" i="7"/>
  <c r="N372" i="7"/>
  <c r="O372" i="7"/>
  <c r="P372" i="7"/>
  <c r="Q372" i="7"/>
  <c r="R372" i="7"/>
  <c r="S372" i="7"/>
  <c r="T372" i="7"/>
  <c r="M373" i="7"/>
  <c r="N373" i="7"/>
  <c r="O373" i="7"/>
  <c r="P373" i="7"/>
  <c r="Q373" i="7"/>
  <c r="R373" i="7"/>
  <c r="S373" i="7"/>
  <c r="T373" i="7"/>
  <c r="M374" i="7"/>
  <c r="N374" i="7"/>
  <c r="O374" i="7"/>
  <c r="P374" i="7"/>
  <c r="Q374" i="7"/>
  <c r="R374" i="7"/>
  <c r="S374" i="7"/>
  <c r="T374" i="7"/>
  <c r="M375" i="7"/>
  <c r="N375" i="7"/>
  <c r="O375" i="7"/>
  <c r="P375" i="7"/>
  <c r="Q375" i="7"/>
  <c r="R375" i="7"/>
  <c r="S375" i="7"/>
  <c r="T375" i="7"/>
  <c r="M376" i="7"/>
  <c r="N376" i="7"/>
  <c r="O376" i="7"/>
  <c r="P376" i="7"/>
  <c r="Q376" i="7"/>
  <c r="R376" i="7"/>
  <c r="S376" i="7"/>
  <c r="T376" i="7"/>
  <c r="M377" i="7"/>
  <c r="N377" i="7"/>
  <c r="O377" i="7"/>
  <c r="P377" i="7"/>
  <c r="Q377" i="7"/>
  <c r="R377" i="7"/>
  <c r="S377" i="7"/>
  <c r="T377" i="7"/>
  <c r="M378" i="7"/>
  <c r="N378" i="7"/>
  <c r="O378" i="7"/>
  <c r="P378" i="7"/>
  <c r="Q378" i="7"/>
  <c r="R378" i="7"/>
  <c r="S378" i="7"/>
  <c r="T378" i="7"/>
  <c r="M379" i="7"/>
  <c r="N379" i="7"/>
  <c r="O379" i="7"/>
  <c r="P379" i="7"/>
  <c r="Q379" i="7"/>
  <c r="R379" i="7"/>
  <c r="S379" i="7"/>
  <c r="T379" i="7"/>
  <c r="M380" i="7"/>
  <c r="N380" i="7"/>
  <c r="O380" i="7"/>
  <c r="P380" i="7"/>
  <c r="Q380" i="7"/>
  <c r="R380" i="7"/>
  <c r="S380" i="7"/>
  <c r="T380" i="7"/>
  <c r="M381" i="7"/>
  <c r="N381" i="7"/>
  <c r="O381" i="7"/>
  <c r="P381" i="7"/>
  <c r="Q381" i="7"/>
  <c r="R381" i="7"/>
  <c r="S381" i="7"/>
  <c r="T381" i="7"/>
  <c r="N193" i="7"/>
  <c r="O193" i="7"/>
  <c r="P193" i="7"/>
  <c r="Q193" i="7"/>
  <c r="R193" i="7"/>
  <c r="S193" i="7"/>
  <c r="T193" i="7"/>
  <c r="M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193" i="7"/>
  <c r="M110" i="6"/>
  <c r="N110" i="6"/>
  <c r="O110" i="6"/>
  <c r="P110" i="6"/>
  <c r="Q110" i="6"/>
  <c r="R110" i="6"/>
  <c r="S110" i="6"/>
  <c r="T110" i="6"/>
  <c r="M111" i="6"/>
  <c r="N111" i="6"/>
  <c r="O111" i="6"/>
  <c r="P111" i="6"/>
  <c r="Q111" i="6"/>
  <c r="R111" i="6"/>
  <c r="S111" i="6"/>
  <c r="T111" i="6"/>
  <c r="M112" i="6"/>
  <c r="N112" i="6"/>
  <c r="O112" i="6"/>
  <c r="P112" i="6"/>
  <c r="Q112" i="6"/>
  <c r="R112" i="6"/>
  <c r="S112" i="6"/>
  <c r="T112" i="6"/>
  <c r="M113" i="6"/>
  <c r="N113" i="6"/>
  <c r="O113" i="6"/>
  <c r="P113" i="6"/>
  <c r="Q113" i="6"/>
  <c r="R113" i="6"/>
  <c r="S113" i="6"/>
  <c r="T113" i="6"/>
  <c r="M114" i="6"/>
  <c r="N114" i="6"/>
  <c r="O114" i="6"/>
  <c r="P114" i="6"/>
  <c r="Q114" i="6"/>
  <c r="R114" i="6"/>
  <c r="S114" i="6"/>
  <c r="T114" i="6"/>
  <c r="M115" i="6"/>
  <c r="N115" i="6"/>
  <c r="O115" i="6"/>
  <c r="P115" i="6"/>
  <c r="Q115" i="6"/>
  <c r="R115" i="6"/>
  <c r="S115" i="6"/>
  <c r="T115" i="6"/>
  <c r="M116" i="6"/>
  <c r="N116" i="6"/>
  <c r="O116" i="6"/>
  <c r="P116" i="6"/>
  <c r="Q116" i="6"/>
  <c r="R116" i="6"/>
  <c r="S116" i="6"/>
  <c r="T116" i="6"/>
  <c r="M117" i="6"/>
  <c r="N117" i="6"/>
  <c r="O117" i="6"/>
  <c r="P117" i="6"/>
  <c r="Q117" i="6"/>
  <c r="R117" i="6"/>
  <c r="S117" i="6"/>
  <c r="T117" i="6"/>
  <c r="M118" i="6"/>
  <c r="N118" i="6"/>
  <c r="O118" i="6"/>
  <c r="P118" i="6"/>
  <c r="Q118" i="6"/>
  <c r="R118" i="6"/>
  <c r="S118" i="6"/>
  <c r="T118" i="6"/>
  <c r="M119" i="6"/>
  <c r="N119" i="6"/>
  <c r="O119" i="6"/>
  <c r="P119" i="6"/>
  <c r="Q119" i="6"/>
  <c r="R119" i="6"/>
  <c r="S119" i="6"/>
  <c r="T119" i="6"/>
  <c r="M120" i="6"/>
  <c r="N120" i="6"/>
  <c r="O120" i="6"/>
  <c r="P120" i="6"/>
  <c r="Q120" i="6"/>
  <c r="R120" i="6"/>
  <c r="S120" i="6"/>
  <c r="T120" i="6"/>
  <c r="M121" i="6"/>
  <c r="N121" i="6"/>
  <c r="O121" i="6"/>
  <c r="P121" i="6"/>
  <c r="Q121" i="6"/>
  <c r="R121" i="6"/>
  <c r="S121" i="6"/>
  <c r="T121" i="6"/>
  <c r="M122" i="6"/>
  <c r="N122" i="6"/>
  <c r="O122" i="6"/>
  <c r="P122" i="6"/>
  <c r="Q122" i="6"/>
  <c r="R122" i="6"/>
  <c r="S122" i="6"/>
  <c r="T122" i="6"/>
  <c r="M123" i="6"/>
  <c r="N123" i="6"/>
  <c r="O123" i="6"/>
  <c r="P123" i="6"/>
  <c r="Q123" i="6"/>
  <c r="R123" i="6"/>
  <c r="S123" i="6"/>
  <c r="T123" i="6"/>
  <c r="M124" i="6"/>
  <c r="N124" i="6"/>
  <c r="O124" i="6"/>
  <c r="P124" i="6"/>
  <c r="Q124" i="6"/>
  <c r="R124" i="6"/>
  <c r="S124" i="6"/>
  <c r="T124" i="6"/>
  <c r="M125" i="6"/>
  <c r="N125" i="6"/>
  <c r="O125" i="6"/>
  <c r="P125" i="6"/>
  <c r="Q125" i="6"/>
  <c r="R125" i="6"/>
  <c r="S125" i="6"/>
  <c r="T125" i="6"/>
  <c r="M126" i="6"/>
  <c r="N126" i="6"/>
  <c r="O126" i="6"/>
  <c r="P126" i="6"/>
  <c r="Q126" i="6"/>
  <c r="R126" i="6"/>
  <c r="S126" i="6"/>
  <c r="T126" i="6"/>
  <c r="M127" i="6"/>
  <c r="N127" i="6"/>
  <c r="O127" i="6"/>
  <c r="P127" i="6"/>
  <c r="Q127" i="6"/>
  <c r="R127" i="6"/>
  <c r="S127" i="6"/>
  <c r="T127" i="6"/>
  <c r="M128" i="6"/>
  <c r="N128" i="6"/>
  <c r="O128" i="6"/>
  <c r="P128" i="6"/>
  <c r="Q128" i="6"/>
  <c r="R128" i="6"/>
  <c r="S128" i="6"/>
  <c r="T128" i="6"/>
  <c r="M129" i="6"/>
  <c r="N129" i="6"/>
  <c r="O129" i="6"/>
  <c r="P129" i="6"/>
  <c r="Q129" i="6"/>
  <c r="R129" i="6"/>
  <c r="S129" i="6"/>
  <c r="T129" i="6"/>
  <c r="M130" i="6"/>
  <c r="N130" i="6"/>
  <c r="O130" i="6"/>
  <c r="P130" i="6"/>
  <c r="Q130" i="6"/>
  <c r="R130" i="6"/>
  <c r="S130" i="6"/>
  <c r="T130" i="6"/>
  <c r="M131" i="6"/>
  <c r="N131" i="6"/>
  <c r="O131" i="6"/>
  <c r="P131" i="6"/>
  <c r="Q131" i="6"/>
  <c r="R131" i="6"/>
  <c r="S131" i="6"/>
  <c r="T131" i="6"/>
  <c r="M132" i="6"/>
  <c r="N132" i="6"/>
  <c r="O132" i="6"/>
  <c r="P132" i="6"/>
  <c r="Q132" i="6"/>
  <c r="R132" i="6"/>
  <c r="S132" i="6"/>
  <c r="T132" i="6"/>
  <c r="M133" i="6"/>
  <c r="N133" i="6"/>
  <c r="O133" i="6"/>
  <c r="P133" i="6"/>
  <c r="Q133" i="6"/>
  <c r="R133" i="6"/>
  <c r="S133" i="6"/>
  <c r="T133" i="6"/>
  <c r="M134" i="6"/>
  <c r="N134" i="6"/>
  <c r="O134" i="6"/>
  <c r="P134" i="6"/>
  <c r="Q134" i="6"/>
  <c r="R134" i="6"/>
  <c r="S134" i="6"/>
  <c r="T134" i="6"/>
  <c r="M135" i="6"/>
  <c r="N135" i="6"/>
  <c r="O135" i="6"/>
  <c r="P135" i="6"/>
  <c r="Q135" i="6"/>
  <c r="R135" i="6"/>
  <c r="S135" i="6"/>
  <c r="T135" i="6"/>
  <c r="M136" i="6"/>
  <c r="N136" i="6"/>
  <c r="O136" i="6"/>
  <c r="P136" i="6"/>
  <c r="Q136" i="6"/>
  <c r="R136" i="6"/>
  <c r="S136" i="6"/>
  <c r="T136" i="6"/>
  <c r="M137" i="6"/>
  <c r="N137" i="6"/>
  <c r="O137" i="6"/>
  <c r="P137" i="6"/>
  <c r="Q137" i="6"/>
  <c r="R137" i="6"/>
  <c r="S137" i="6"/>
  <c r="T137" i="6"/>
  <c r="M138" i="6"/>
  <c r="N138" i="6"/>
  <c r="O138" i="6"/>
  <c r="P138" i="6"/>
  <c r="Q138" i="6"/>
  <c r="R138" i="6"/>
  <c r="S138" i="6"/>
  <c r="T138" i="6"/>
  <c r="M139" i="6"/>
  <c r="N139" i="6"/>
  <c r="O139" i="6"/>
  <c r="P139" i="6"/>
  <c r="Q139" i="6"/>
  <c r="R139" i="6"/>
  <c r="S139" i="6"/>
  <c r="T139" i="6"/>
  <c r="M140" i="6"/>
  <c r="N140" i="6"/>
  <c r="O140" i="6"/>
  <c r="P140" i="6"/>
  <c r="Q140" i="6"/>
  <c r="R140" i="6"/>
  <c r="S140" i="6"/>
  <c r="T140" i="6"/>
  <c r="M141" i="6"/>
  <c r="N141" i="6"/>
  <c r="O141" i="6"/>
  <c r="P141" i="6"/>
  <c r="Q141" i="6"/>
  <c r="R141" i="6"/>
  <c r="S141" i="6"/>
  <c r="T141" i="6"/>
  <c r="M142" i="6"/>
  <c r="N142" i="6"/>
  <c r="O142" i="6"/>
  <c r="P142" i="6"/>
  <c r="Q142" i="6"/>
  <c r="R142" i="6"/>
  <c r="S142" i="6"/>
  <c r="T142" i="6"/>
  <c r="M143" i="6"/>
  <c r="N143" i="6"/>
  <c r="O143" i="6"/>
  <c r="P143" i="6"/>
  <c r="Q143" i="6"/>
  <c r="R143" i="6"/>
  <c r="S143" i="6"/>
  <c r="T143" i="6"/>
  <c r="M144" i="6"/>
  <c r="N144" i="6"/>
  <c r="O144" i="6"/>
  <c r="P144" i="6"/>
  <c r="Q144" i="6"/>
  <c r="R144" i="6"/>
  <c r="S144" i="6"/>
  <c r="T144" i="6"/>
  <c r="M145" i="6"/>
  <c r="N145" i="6"/>
  <c r="O145" i="6"/>
  <c r="P145" i="6"/>
  <c r="Q145" i="6"/>
  <c r="R145" i="6"/>
  <c r="S145" i="6"/>
  <c r="T145" i="6"/>
  <c r="M146" i="6"/>
  <c r="N146" i="6"/>
  <c r="O146" i="6"/>
  <c r="P146" i="6"/>
  <c r="Q146" i="6"/>
  <c r="R146" i="6"/>
  <c r="S146" i="6"/>
  <c r="T146" i="6"/>
  <c r="M147" i="6"/>
  <c r="N147" i="6"/>
  <c r="O147" i="6"/>
  <c r="P147" i="6"/>
  <c r="Q147" i="6"/>
  <c r="R147" i="6"/>
  <c r="S147" i="6"/>
  <c r="T147" i="6"/>
  <c r="M148" i="6"/>
  <c r="N148" i="6"/>
  <c r="O148" i="6"/>
  <c r="P148" i="6"/>
  <c r="Q148" i="6"/>
  <c r="R148" i="6"/>
  <c r="S148" i="6"/>
  <c r="T148" i="6"/>
  <c r="M149" i="6"/>
  <c r="N149" i="6"/>
  <c r="O149" i="6"/>
  <c r="P149" i="6"/>
  <c r="Q149" i="6"/>
  <c r="R149" i="6"/>
  <c r="S149" i="6"/>
  <c r="T149" i="6"/>
  <c r="M150" i="6"/>
  <c r="N150" i="6"/>
  <c r="O150" i="6"/>
  <c r="P150" i="6"/>
  <c r="Q150" i="6"/>
  <c r="R150" i="6"/>
  <c r="S150" i="6"/>
  <c r="T150" i="6"/>
  <c r="M151" i="6"/>
  <c r="N151" i="6"/>
  <c r="O151" i="6"/>
  <c r="P151" i="6"/>
  <c r="Q151" i="6"/>
  <c r="R151" i="6"/>
  <c r="S151" i="6"/>
  <c r="T151" i="6"/>
  <c r="M152" i="6"/>
  <c r="N152" i="6"/>
  <c r="O152" i="6"/>
  <c r="P152" i="6"/>
  <c r="Q152" i="6"/>
  <c r="R152" i="6"/>
  <c r="S152" i="6"/>
  <c r="T152" i="6"/>
  <c r="M153" i="6"/>
  <c r="N153" i="6"/>
  <c r="O153" i="6"/>
  <c r="P153" i="6"/>
  <c r="Q153" i="6"/>
  <c r="R153" i="6"/>
  <c r="S153" i="6"/>
  <c r="T153" i="6"/>
  <c r="M154" i="6"/>
  <c r="N154" i="6"/>
  <c r="O154" i="6"/>
  <c r="P154" i="6"/>
  <c r="Q154" i="6"/>
  <c r="R154" i="6"/>
  <c r="S154" i="6"/>
  <c r="T154" i="6"/>
  <c r="M155" i="6"/>
  <c r="N155" i="6"/>
  <c r="O155" i="6"/>
  <c r="P155" i="6"/>
  <c r="Q155" i="6"/>
  <c r="R155" i="6"/>
  <c r="S155" i="6"/>
  <c r="T155" i="6"/>
  <c r="M156" i="6"/>
  <c r="N156" i="6"/>
  <c r="O156" i="6"/>
  <c r="P156" i="6"/>
  <c r="Q156" i="6"/>
  <c r="R156" i="6"/>
  <c r="S156" i="6"/>
  <c r="T156" i="6"/>
  <c r="M157" i="6"/>
  <c r="N157" i="6"/>
  <c r="O157" i="6"/>
  <c r="P157" i="6"/>
  <c r="Q157" i="6"/>
  <c r="R157" i="6"/>
  <c r="S157" i="6"/>
  <c r="T157" i="6"/>
  <c r="M158" i="6"/>
  <c r="N158" i="6"/>
  <c r="O158" i="6"/>
  <c r="P158" i="6"/>
  <c r="Q158" i="6"/>
  <c r="R158" i="6"/>
  <c r="S158" i="6"/>
  <c r="T158" i="6"/>
  <c r="M159" i="6"/>
  <c r="N159" i="6"/>
  <c r="O159" i="6"/>
  <c r="P159" i="6"/>
  <c r="Q159" i="6"/>
  <c r="R159" i="6"/>
  <c r="S159" i="6"/>
  <c r="T159" i="6"/>
  <c r="M160" i="6"/>
  <c r="N160" i="6"/>
  <c r="O160" i="6"/>
  <c r="P160" i="6"/>
  <c r="Q160" i="6"/>
  <c r="R160" i="6"/>
  <c r="S160" i="6"/>
  <c r="T160" i="6"/>
  <c r="M161" i="6"/>
  <c r="N161" i="6"/>
  <c r="O161" i="6"/>
  <c r="P161" i="6"/>
  <c r="Q161" i="6"/>
  <c r="R161" i="6"/>
  <c r="S161" i="6"/>
  <c r="T161" i="6"/>
  <c r="M162" i="6"/>
  <c r="N162" i="6"/>
  <c r="O162" i="6"/>
  <c r="P162" i="6"/>
  <c r="Q162" i="6"/>
  <c r="R162" i="6"/>
  <c r="S162" i="6"/>
  <c r="T162" i="6"/>
  <c r="M163" i="6"/>
  <c r="N163" i="6"/>
  <c r="O163" i="6"/>
  <c r="P163" i="6"/>
  <c r="Q163" i="6"/>
  <c r="R163" i="6"/>
  <c r="S163" i="6"/>
  <c r="T163" i="6"/>
  <c r="M164" i="6"/>
  <c r="N164" i="6"/>
  <c r="O164" i="6"/>
  <c r="P164" i="6"/>
  <c r="Q164" i="6"/>
  <c r="R164" i="6"/>
  <c r="S164" i="6"/>
  <c r="T164" i="6"/>
  <c r="M165" i="6"/>
  <c r="N165" i="6"/>
  <c r="O165" i="6"/>
  <c r="P165" i="6"/>
  <c r="Q165" i="6"/>
  <c r="R165" i="6"/>
  <c r="S165" i="6"/>
  <c r="T165" i="6"/>
  <c r="M166" i="6"/>
  <c r="N166" i="6"/>
  <c r="O166" i="6"/>
  <c r="P166" i="6"/>
  <c r="Q166" i="6"/>
  <c r="R166" i="6"/>
  <c r="S166" i="6"/>
  <c r="T166" i="6"/>
  <c r="M167" i="6"/>
  <c r="N167" i="6"/>
  <c r="O167" i="6"/>
  <c r="P167" i="6"/>
  <c r="Q167" i="6"/>
  <c r="R167" i="6"/>
  <c r="S167" i="6"/>
  <c r="T167" i="6"/>
  <c r="M168" i="6"/>
  <c r="N168" i="6"/>
  <c r="O168" i="6"/>
  <c r="P168" i="6"/>
  <c r="Q168" i="6"/>
  <c r="R168" i="6"/>
  <c r="S168" i="6"/>
  <c r="T168" i="6"/>
  <c r="M169" i="6"/>
  <c r="N169" i="6"/>
  <c r="O169" i="6"/>
  <c r="P169" i="6"/>
  <c r="Q169" i="6"/>
  <c r="R169" i="6"/>
  <c r="S169" i="6"/>
  <c r="T169" i="6"/>
  <c r="M170" i="6"/>
  <c r="N170" i="6"/>
  <c r="O170" i="6"/>
  <c r="P170" i="6"/>
  <c r="Q170" i="6"/>
  <c r="R170" i="6"/>
  <c r="S170" i="6"/>
  <c r="T170" i="6"/>
  <c r="M171" i="6"/>
  <c r="N171" i="6"/>
  <c r="O171" i="6"/>
  <c r="P171" i="6"/>
  <c r="Q171" i="6"/>
  <c r="R171" i="6"/>
  <c r="S171" i="6"/>
  <c r="T171" i="6"/>
  <c r="M172" i="6"/>
  <c r="N172" i="6"/>
  <c r="O172" i="6"/>
  <c r="P172" i="6"/>
  <c r="Q172" i="6"/>
  <c r="R172" i="6"/>
  <c r="S172" i="6"/>
  <c r="T172" i="6"/>
  <c r="M173" i="6"/>
  <c r="N173" i="6"/>
  <c r="O173" i="6"/>
  <c r="P173" i="6"/>
  <c r="Q173" i="6"/>
  <c r="R173" i="6"/>
  <c r="S173" i="6"/>
  <c r="T173" i="6"/>
  <c r="M174" i="6"/>
  <c r="N174" i="6"/>
  <c r="O174" i="6"/>
  <c r="P174" i="6"/>
  <c r="Q174" i="6"/>
  <c r="R174" i="6"/>
  <c r="S174" i="6"/>
  <c r="T174" i="6"/>
  <c r="M175" i="6"/>
  <c r="N175" i="6"/>
  <c r="O175" i="6"/>
  <c r="P175" i="6"/>
  <c r="Q175" i="6"/>
  <c r="R175" i="6"/>
  <c r="S175" i="6"/>
  <c r="T175" i="6"/>
  <c r="M176" i="6"/>
  <c r="N176" i="6"/>
  <c r="O176" i="6"/>
  <c r="P176" i="6"/>
  <c r="Q176" i="6"/>
  <c r="R176" i="6"/>
  <c r="S176" i="6"/>
  <c r="T176" i="6"/>
  <c r="M177" i="6"/>
  <c r="N177" i="6"/>
  <c r="O177" i="6"/>
  <c r="P177" i="6"/>
  <c r="Q177" i="6"/>
  <c r="R177" i="6"/>
  <c r="S177" i="6"/>
  <c r="T177" i="6"/>
  <c r="M178" i="6"/>
  <c r="N178" i="6"/>
  <c r="O178" i="6"/>
  <c r="P178" i="6"/>
  <c r="Q178" i="6"/>
  <c r="R178" i="6"/>
  <c r="S178" i="6"/>
  <c r="T178" i="6"/>
  <c r="M179" i="6"/>
  <c r="N179" i="6"/>
  <c r="O179" i="6"/>
  <c r="P179" i="6"/>
  <c r="Q179" i="6"/>
  <c r="R179" i="6"/>
  <c r="S179" i="6"/>
  <c r="T179" i="6"/>
  <c r="M180" i="6"/>
  <c r="N180" i="6"/>
  <c r="O180" i="6"/>
  <c r="P180" i="6"/>
  <c r="Q180" i="6"/>
  <c r="R180" i="6"/>
  <c r="S180" i="6"/>
  <c r="T180" i="6"/>
  <c r="M181" i="6"/>
  <c r="N181" i="6"/>
  <c r="O181" i="6"/>
  <c r="P181" i="6"/>
  <c r="Q181" i="6"/>
  <c r="R181" i="6"/>
  <c r="S181" i="6"/>
  <c r="T181" i="6"/>
  <c r="M182" i="6"/>
  <c r="N182" i="6"/>
  <c r="O182" i="6"/>
  <c r="P182" i="6"/>
  <c r="Q182" i="6"/>
  <c r="R182" i="6"/>
  <c r="S182" i="6"/>
  <c r="T182" i="6"/>
  <c r="M183" i="6"/>
  <c r="N183" i="6"/>
  <c r="O183" i="6"/>
  <c r="P183" i="6"/>
  <c r="Q183" i="6"/>
  <c r="R183" i="6"/>
  <c r="S183" i="6"/>
  <c r="T183" i="6"/>
  <c r="M184" i="6"/>
  <c r="N184" i="6"/>
  <c r="O184" i="6"/>
  <c r="P184" i="6"/>
  <c r="Q184" i="6"/>
  <c r="R184" i="6"/>
  <c r="S184" i="6"/>
  <c r="T184" i="6"/>
  <c r="M185" i="6"/>
  <c r="N185" i="6"/>
  <c r="O185" i="6"/>
  <c r="P185" i="6"/>
  <c r="Q185" i="6"/>
  <c r="R185" i="6"/>
  <c r="S185" i="6"/>
  <c r="T185" i="6"/>
  <c r="M186" i="6"/>
  <c r="N186" i="6"/>
  <c r="O186" i="6"/>
  <c r="P186" i="6"/>
  <c r="Q186" i="6"/>
  <c r="R186" i="6"/>
  <c r="S186" i="6"/>
  <c r="T186" i="6"/>
  <c r="M187" i="6"/>
  <c r="N187" i="6"/>
  <c r="O187" i="6"/>
  <c r="P187" i="6"/>
  <c r="Q187" i="6"/>
  <c r="R187" i="6"/>
  <c r="S187" i="6"/>
  <c r="T187" i="6"/>
  <c r="M188" i="6"/>
  <c r="N188" i="6"/>
  <c r="O188" i="6"/>
  <c r="P188" i="6"/>
  <c r="Q188" i="6"/>
  <c r="R188" i="6"/>
  <c r="S188" i="6"/>
  <c r="T188" i="6"/>
  <c r="M189" i="6"/>
  <c r="N189" i="6"/>
  <c r="O189" i="6"/>
  <c r="P189" i="6"/>
  <c r="Q189" i="6"/>
  <c r="R189" i="6"/>
  <c r="S189" i="6"/>
  <c r="T189" i="6"/>
  <c r="M190" i="6"/>
  <c r="N190" i="6"/>
  <c r="O190" i="6"/>
  <c r="P190" i="6"/>
  <c r="Q190" i="6"/>
  <c r="R190" i="6"/>
  <c r="S190" i="6"/>
  <c r="T190" i="6"/>
  <c r="M191" i="6"/>
  <c r="N191" i="6"/>
  <c r="O191" i="6"/>
  <c r="P191" i="6"/>
  <c r="Q191" i="6"/>
  <c r="R191" i="6"/>
  <c r="S191" i="6"/>
  <c r="T191" i="6"/>
  <c r="M192" i="6"/>
  <c r="N192" i="6"/>
  <c r="O192" i="6"/>
  <c r="P192" i="6"/>
  <c r="Q192" i="6"/>
  <c r="R192" i="6"/>
  <c r="S192" i="6"/>
  <c r="T192" i="6"/>
  <c r="M193" i="6"/>
  <c r="N193" i="6"/>
  <c r="O193" i="6"/>
  <c r="P193" i="6"/>
  <c r="Q193" i="6"/>
  <c r="R193" i="6"/>
  <c r="S193" i="6"/>
  <c r="T193" i="6"/>
  <c r="M194" i="6"/>
  <c r="N194" i="6"/>
  <c r="O194" i="6"/>
  <c r="P194" i="6"/>
  <c r="Q194" i="6"/>
  <c r="R194" i="6"/>
  <c r="S194" i="6"/>
  <c r="T194" i="6"/>
  <c r="M195" i="6"/>
  <c r="N195" i="6"/>
  <c r="O195" i="6"/>
  <c r="P195" i="6"/>
  <c r="Q195" i="6"/>
  <c r="R195" i="6"/>
  <c r="S195" i="6"/>
  <c r="T195" i="6"/>
  <c r="M196" i="6"/>
  <c r="N196" i="6"/>
  <c r="O196" i="6"/>
  <c r="P196" i="6"/>
  <c r="Q196" i="6"/>
  <c r="R196" i="6"/>
  <c r="S196" i="6"/>
  <c r="T196" i="6"/>
  <c r="M197" i="6"/>
  <c r="N197" i="6"/>
  <c r="O197" i="6"/>
  <c r="P197" i="6"/>
  <c r="Q197" i="6"/>
  <c r="R197" i="6"/>
  <c r="S197" i="6"/>
  <c r="T197" i="6"/>
  <c r="M198" i="6"/>
  <c r="N198" i="6"/>
  <c r="O198" i="6"/>
  <c r="P198" i="6"/>
  <c r="Q198" i="6"/>
  <c r="R198" i="6"/>
  <c r="S198" i="6"/>
  <c r="T198" i="6"/>
  <c r="M199" i="6"/>
  <c r="N199" i="6"/>
  <c r="O199" i="6"/>
  <c r="P199" i="6"/>
  <c r="Q199" i="6"/>
  <c r="R199" i="6"/>
  <c r="S199" i="6"/>
  <c r="T199" i="6"/>
  <c r="M200" i="6"/>
  <c r="N200" i="6"/>
  <c r="O200" i="6"/>
  <c r="P200" i="6"/>
  <c r="Q200" i="6"/>
  <c r="R200" i="6"/>
  <c r="S200" i="6"/>
  <c r="T200" i="6"/>
  <c r="M201" i="6"/>
  <c r="N201" i="6"/>
  <c r="O201" i="6"/>
  <c r="P201" i="6"/>
  <c r="Q201" i="6"/>
  <c r="R201" i="6"/>
  <c r="S201" i="6"/>
  <c r="T201" i="6"/>
  <c r="M202" i="6"/>
  <c r="N202" i="6"/>
  <c r="O202" i="6"/>
  <c r="P202" i="6"/>
  <c r="Q202" i="6"/>
  <c r="R202" i="6"/>
  <c r="S202" i="6"/>
  <c r="T202" i="6"/>
  <c r="M203" i="6"/>
  <c r="N203" i="6"/>
  <c r="O203" i="6"/>
  <c r="P203" i="6"/>
  <c r="Q203" i="6"/>
  <c r="R203" i="6"/>
  <c r="S203" i="6"/>
  <c r="T203" i="6"/>
  <c r="M204" i="6"/>
  <c r="N204" i="6"/>
  <c r="O204" i="6"/>
  <c r="P204" i="6"/>
  <c r="Q204" i="6"/>
  <c r="R204" i="6"/>
  <c r="S204" i="6"/>
  <c r="T204" i="6"/>
  <c r="M205" i="6"/>
  <c r="N205" i="6"/>
  <c r="O205" i="6"/>
  <c r="P205" i="6"/>
  <c r="Q205" i="6"/>
  <c r="R205" i="6"/>
  <c r="S205" i="6"/>
  <c r="T205" i="6"/>
  <c r="M206" i="6"/>
  <c r="N206" i="6"/>
  <c r="O206" i="6"/>
  <c r="P206" i="6"/>
  <c r="Q206" i="6"/>
  <c r="R206" i="6"/>
  <c r="S206" i="6"/>
  <c r="T206" i="6"/>
  <c r="M207" i="6"/>
  <c r="N207" i="6"/>
  <c r="O207" i="6"/>
  <c r="P207" i="6"/>
  <c r="Q207" i="6"/>
  <c r="R207" i="6"/>
  <c r="S207" i="6"/>
  <c r="T207" i="6"/>
  <c r="M208" i="6"/>
  <c r="N208" i="6"/>
  <c r="O208" i="6"/>
  <c r="P208" i="6"/>
  <c r="Q208" i="6"/>
  <c r="R208" i="6"/>
  <c r="S208" i="6"/>
  <c r="T208" i="6"/>
  <c r="M209" i="6"/>
  <c r="N209" i="6"/>
  <c r="O209" i="6"/>
  <c r="P209" i="6"/>
  <c r="Q209" i="6"/>
  <c r="R209" i="6"/>
  <c r="S209" i="6"/>
  <c r="T209" i="6"/>
  <c r="M210" i="6"/>
  <c r="N210" i="6"/>
  <c r="O210" i="6"/>
  <c r="P210" i="6"/>
  <c r="Q210" i="6"/>
  <c r="R210" i="6"/>
  <c r="S210" i="6"/>
  <c r="T210" i="6"/>
  <c r="M211" i="6"/>
  <c r="N211" i="6"/>
  <c r="O211" i="6"/>
  <c r="P211" i="6"/>
  <c r="Q211" i="6"/>
  <c r="R211" i="6"/>
  <c r="S211" i="6"/>
  <c r="T211" i="6"/>
  <c r="M212" i="6"/>
  <c r="N212" i="6"/>
  <c r="O212" i="6"/>
  <c r="P212" i="6"/>
  <c r="Q212" i="6"/>
  <c r="R212" i="6"/>
  <c r="S212" i="6"/>
  <c r="T212" i="6"/>
  <c r="M213" i="6"/>
  <c r="N213" i="6"/>
  <c r="O213" i="6"/>
  <c r="P213" i="6"/>
  <c r="Q213" i="6"/>
  <c r="R213" i="6"/>
  <c r="S213" i="6"/>
  <c r="T213" i="6"/>
  <c r="N109" i="6"/>
  <c r="O109" i="6"/>
  <c r="P109" i="6"/>
  <c r="Q109" i="6"/>
  <c r="R109" i="6"/>
  <c r="S109" i="6"/>
  <c r="T109" i="6"/>
  <c r="M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109" i="6"/>
  <c r="L71" i="5"/>
  <c r="L72" i="5"/>
  <c r="N72" i="5" s="1"/>
  <c r="L73" i="5"/>
  <c r="L74" i="5"/>
  <c r="L75" i="5"/>
  <c r="L76" i="5"/>
  <c r="P76" i="5" s="1"/>
  <c r="L77" i="5"/>
  <c r="T77" i="5" s="1"/>
  <c r="L78" i="5"/>
  <c r="M78" i="5" s="1"/>
  <c r="L79" i="5"/>
  <c r="P79" i="5" s="1"/>
  <c r="L80" i="5"/>
  <c r="T80" i="5" s="1"/>
  <c r="L81" i="5"/>
  <c r="M81" i="5" s="1"/>
  <c r="L82" i="5"/>
  <c r="P82" i="5" s="1"/>
  <c r="L83" i="5"/>
  <c r="L84" i="5"/>
  <c r="N84" i="5" s="1"/>
  <c r="L85" i="5"/>
  <c r="L86" i="5"/>
  <c r="L87" i="5"/>
  <c r="L88" i="5"/>
  <c r="R88" i="5" s="1"/>
  <c r="L89" i="5"/>
  <c r="T89" i="5" s="1"/>
  <c r="L90" i="5"/>
  <c r="M90" i="5" s="1"/>
  <c r="L91" i="5"/>
  <c r="S91" i="5" s="1"/>
  <c r="L92" i="5"/>
  <c r="T92" i="5" s="1"/>
  <c r="L93" i="5"/>
  <c r="M93" i="5" s="1"/>
  <c r="L94" i="5"/>
  <c r="P94" i="5" s="1"/>
  <c r="L95" i="5"/>
  <c r="L96" i="5"/>
  <c r="N96" i="5" s="1"/>
  <c r="L97" i="5"/>
  <c r="L98" i="5"/>
  <c r="L99" i="5"/>
  <c r="L100" i="5"/>
  <c r="T100" i="5" s="1"/>
  <c r="L101" i="5"/>
  <c r="T101" i="5" s="1"/>
  <c r="L102" i="5"/>
  <c r="M102" i="5" s="1"/>
  <c r="L103" i="5"/>
  <c r="T103" i="5" s="1"/>
  <c r="L104" i="5"/>
  <c r="T104" i="5" s="1"/>
  <c r="L105" i="5"/>
  <c r="M105" i="5" s="1"/>
  <c r="L106" i="5"/>
  <c r="P106" i="5" s="1"/>
  <c r="L107" i="5"/>
  <c r="L108" i="5"/>
  <c r="O108" i="5" s="1"/>
  <c r="L109" i="5"/>
  <c r="L110" i="5"/>
  <c r="L111" i="5"/>
  <c r="L112" i="5"/>
  <c r="T112" i="5" s="1"/>
  <c r="L113" i="5"/>
  <c r="T113" i="5" s="1"/>
  <c r="L114" i="5"/>
  <c r="M114" i="5" s="1"/>
  <c r="L115" i="5"/>
  <c r="T115" i="5" s="1"/>
  <c r="L116" i="5"/>
  <c r="T116" i="5" s="1"/>
  <c r="L117" i="5"/>
  <c r="M117" i="5" s="1"/>
  <c r="L118" i="5"/>
  <c r="P118" i="5" s="1"/>
  <c r="L119" i="5"/>
  <c r="L120" i="5"/>
  <c r="P120" i="5" s="1"/>
  <c r="L121" i="5"/>
  <c r="L122" i="5"/>
  <c r="L123" i="5"/>
  <c r="L124" i="5"/>
  <c r="T124" i="5" s="1"/>
  <c r="L125" i="5"/>
  <c r="T125" i="5" s="1"/>
  <c r="L126" i="5"/>
  <c r="M126" i="5" s="1"/>
  <c r="L127" i="5"/>
  <c r="T127" i="5" s="1"/>
  <c r="L128" i="5"/>
  <c r="T128" i="5" s="1"/>
  <c r="L129" i="5"/>
  <c r="M129" i="5" s="1"/>
  <c r="L130" i="5"/>
  <c r="P130" i="5" s="1"/>
  <c r="L131" i="5"/>
  <c r="L132" i="5"/>
  <c r="P132" i="5" s="1"/>
  <c r="L133" i="5"/>
  <c r="L134" i="5"/>
  <c r="L135" i="5"/>
  <c r="M71" i="5"/>
  <c r="N71" i="5"/>
  <c r="O71" i="5"/>
  <c r="P71" i="5"/>
  <c r="Q71" i="5"/>
  <c r="R71" i="5"/>
  <c r="S71" i="5"/>
  <c r="T71" i="5"/>
  <c r="M72" i="5"/>
  <c r="Q72" i="5"/>
  <c r="R72" i="5"/>
  <c r="S72" i="5"/>
  <c r="T72" i="5"/>
  <c r="M73" i="5"/>
  <c r="N73" i="5"/>
  <c r="O73" i="5"/>
  <c r="P73" i="5"/>
  <c r="Q73" i="5"/>
  <c r="R73" i="5"/>
  <c r="S73" i="5"/>
  <c r="T73" i="5"/>
  <c r="M74" i="5"/>
  <c r="N74" i="5"/>
  <c r="O74" i="5"/>
  <c r="P74" i="5"/>
  <c r="Q74" i="5"/>
  <c r="R74" i="5"/>
  <c r="S74" i="5"/>
  <c r="T74" i="5"/>
  <c r="M75" i="5"/>
  <c r="N75" i="5"/>
  <c r="O75" i="5"/>
  <c r="P75" i="5"/>
  <c r="Q75" i="5"/>
  <c r="R75" i="5"/>
  <c r="S75" i="5"/>
  <c r="T75" i="5"/>
  <c r="M76" i="5"/>
  <c r="N76" i="5"/>
  <c r="O76" i="5"/>
  <c r="Q76" i="5"/>
  <c r="N77" i="5"/>
  <c r="O77" i="5"/>
  <c r="Q77" i="5"/>
  <c r="R77" i="5"/>
  <c r="S77" i="5"/>
  <c r="S78" i="5"/>
  <c r="M79" i="5"/>
  <c r="N79" i="5"/>
  <c r="O79" i="5"/>
  <c r="Q79" i="5"/>
  <c r="O80" i="5"/>
  <c r="Q80" i="5"/>
  <c r="R80" i="5"/>
  <c r="S80" i="5"/>
  <c r="O82" i="5"/>
  <c r="M83" i="5"/>
  <c r="N83" i="5"/>
  <c r="O83" i="5"/>
  <c r="P83" i="5"/>
  <c r="Q83" i="5"/>
  <c r="R83" i="5"/>
  <c r="S83" i="5"/>
  <c r="T83" i="5"/>
  <c r="M84" i="5"/>
  <c r="Q84" i="5"/>
  <c r="R84" i="5"/>
  <c r="S84" i="5"/>
  <c r="T84" i="5"/>
  <c r="M85" i="5"/>
  <c r="N85" i="5"/>
  <c r="O85" i="5"/>
  <c r="P85" i="5"/>
  <c r="Q85" i="5"/>
  <c r="R85" i="5"/>
  <c r="S85" i="5"/>
  <c r="T85" i="5"/>
  <c r="M86" i="5"/>
  <c r="N86" i="5"/>
  <c r="O86" i="5"/>
  <c r="P86" i="5"/>
  <c r="Q86" i="5"/>
  <c r="R86" i="5"/>
  <c r="S86" i="5"/>
  <c r="T86" i="5"/>
  <c r="M87" i="5"/>
  <c r="N87" i="5"/>
  <c r="O87" i="5"/>
  <c r="P87" i="5"/>
  <c r="Q87" i="5"/>
  <c r="R87" i="5"/>
  <c r="S87" i="5"/>
  <c r="T87" i="5"/>
  <c r="M88" i="5"/>
  <c r="N88" i="5"/>
  <c r="O88" i="5"/>
  <c r="P88" i="5"/>
  <c r="Q88" i="5"/>
  <c r="N89" i="5"/>
  <c r="O89" i="5"/>
  <c r="Q89" i="5"/>
  <c r="R89" i="5"/>
  <c r="S89" i="5"/>
  <c r="S90" i="5"/>
  <c r="M91" i="5"/>
  <c r="N91" i="5"/>
  <c r="O91" i="5"/>
  <c r="P91" i="5"/>
  <c r="Q91" i="5"/>
  <c r="R91" i="5"/>
  <c r="O92" i="5"/>
  <c r="Q92" i="5"/>
  <c r="R92" i="5"/>
  <c r="S92" i="5"/>
  <c r="O94" i="5"/>
  <c r="M95" i="5"/>
  <c r="N95" i="5"/>
  <c r="O95" i="5"/>
  <c r="P95" i="5"/>
  <c r="Q95" i="5"/>
  <c r="R95" i="5"/>
  <c r="S95" i="5"/>
  <c r="T95" i="5"/>
  <c r="M96" i="5"/>
  <c r="Q96" i="5"/>
  <c r="R96" i="5"/>
  <c r="S96" i="5"/>
  <c r="T96" i="5"/>
  <c r="M97" i="5"/>
  <c r="N97" i="5"/>
  <c r="O97" i="5"/>
  <c r="P97" i="5"/>
  <c r="Q97" i="5"/>
  <c r="R97" i="5"/>
  <c r="S97" i="5"/>
  <c r="T97" i="5"/>
  <c r="M98" i="5"/>
  <c r="N98" i="5"/>
  <c r="O98" i="5"/>
  <c r="P98" i="5"/>
  <c r="Q98" i="5"/>
  <c r="R98" i="5"/>
  <c r="S98" i="5"/>
  <c r="T98" i="5"/>
  <c r="M99" i="5"/>
  <c r="N99" i="5"/>
  <c r="O99" i="5"/>
  <c r="P99" i="5"/>
  <c r="Q99" i="5"/>
  <c r="R99" i="5"/>
  <c r="S99" i="5"/>
  <c r="T99" i="5"/>
  <c r="M100" i="5"/>
  <c r="N100" i="5"/>
  <c r="O100" i="5"/>
  <c r="P100" i="5"/>
  <c r="Q100" i="5"/>
  <c r="R100" i="5"/>
  <c r="S100" i="5"/>
  <c r="N101" i="5"/>
  <c r="O101" i="5"/>
  <c r="Q101" i="5"/>
  <c r="R101" i="5"/>
  <c r="S101" i="5"/>
  <c r="S102" i="5"/>
  <c r="M103" i="5"/>
  <c r="N103" i="5"/>
  <c r="O103" i="5"/>
  <c r="P103" i="5"/>
  <c r="Q103" i="5"/>
  <c r="R103" i="5"/>
  <c r="S103" i="5"/>
  <c r="O104" i="5"/>
  <c r="Q104" i="5"/>
  <c r="R104" i="5"/>
  <c r="S104" i="5"/>
  <c r="O106" i="5"/>
  <c r="M107" i="5"/>
  <c r="N107" i="5"/>
  <c r="O107" i="5"/>
  <c r="P107" i="5"/>
  <c r="Q107" i="5"/>
  <c r="R107" i="5"/>
  <c r="S107" i="5"/>
  <c r="T107" i="5"/>
  <c r="M108" i="5"/>
  <c r="N108" i="5"/>
  <c r="Q108" i="5"/>
  <c r="R108" i="5"/>
  <c r="S108" i="5"/>
  <c r="T108" i="5"/>
  <c r="M109" i="5"/>
  <c r="N109" i="5"/>
  <c r="O109" i="5"/>
  <c r="P109" i="5"/>
  <c r="Q109" i="5"/>
  <c r="R109" i="5"/>
  <c r="S109" i="5"/>
  <c r="T109" i="5"/>
  <c r="M110" i="5"/>
  <c r="N110" i="5"/>
  <c r="O110" i="5"/>
  <c r="P110" i="5"/>
  <c r="Q110" i="5"/>
  <c r="R110" i="5"/>
  <c r="S110" i="5"/>
  <c r="T110" i="5"/>
  <c r="M111" i="5"/>
  <c r="N111" i="5"/>
  <c r="O111" i="5"/>
  <c r="P111" i="5"/>
  <c r="Q111" i="5"/>
  <c r="R111" i="5"/>
  <c r="S111" i="5"/>
  <c r="T111" i="5"/>
  <c r="M112" i="5"/>
  <c r="N112" i="5"/>
  <c r="O112" i="5"/>
  <c r="P112" i="5"/>
  <c r="Q112" i="5"/>
  <c r="R112" i="5"/>
  <c r="S112" i="5"/>
  <c r="N113" i="5"/>
  <c r="O113" i="5"/>
  <c r="Q113" i="5"/>
  <c r="R113" i="5"/>
  <c r="S113" i="5"/>
  <c r="S114" i="5"/>
  <c r="M115" i="5"/>
  <c r="N115" i="5"/>
  <c r="O115" i="5"/>
  <c r="P115" i="5"/>
  <c r="Q115" i="5"/>
  <c r="R115" i="5"/>
  <c r="S115" i="5"/>
  <c r="O116" i="5"/>
  <c r="Q116" i="5"/>
  <c r="R116" i="5"/>
  <c r="S116" i="5"/>
  <c r="O118" i="5"/>
  <c r="M119" i="5"/>
  <c r="N119" i="5"/>
  <c r="O119" i="5"/>
  <c r="P119" i="5"/>
  <c r="Q119" i="5"/>
  <c r="R119" i="5"/>
  <c r="S119" i="5"/>
  <c r="T119" i="5"/>
  <c r="M120" i="5"/>
  <c r="N120" i="5"/>
  <c r="O120" i="5"/>
  <c r="Q120" i="5"/>
  <c r="R120" i="5"/>
  <c r="S120" i="5"/>
  <c r="T120" i="5"/>
  <c r="M121" i="5"/>
  <c r="N121" i="5"/>
  <c r="O121" i="5"/>
  <c r="P121" i="5"/>
  <c r="Q121" i="5"/>
  <c r="R121" i="5"/>
  <c r="S121" i="5"/>
  <c r="T121" i="5"/>
  <c r="M122" i="5"/>
  <c r="N122" i="5"/>
  <c r="O122" i="5"/>
  <c r="P122" i="5"/>
  <c r="Q122" i="5"/>
  <c r="R122" i="5"/>
  <c r="S122" i="5"/>
  <c r="T122" i="5"/>
  <c r="M123" i="5"/>
  <c r="N123" i="5"/>
  <c r="O123" i="5"/>
  <c r="P123" i="5"/>
  <c r="Q123" i="5"/>
  <c r="R123" i="5"/>
  <c r="S123" i="5"/>
  <c r="T123" i="5"/>
  <c r="M124" i="5"/>
  <c r="N124" i="5"/>
  <c r="O124" i="5"/>
  <c r="P124" i="5"/>
  <c r="Q124" i="5"/>
  <c r="R124" i="5"/>
  <c r="S124" i="5"/>
  <c r="N125" i="5"/>
  <c r="O125" i="5"/>
  <c r="Q125" i="5"/>
  <c r="R125" i="5"/>
  <c r="S125" i="5"/>
  <c r="S126" i="5"/>
  <c r="M127" i="5"/>
  <c r="N127" i="5"/>
  <c r="O127" i="5"/>
  <c r="P127" i="5"/>
  <c r="Q127" i="5"/>
  <c r="R127" i="5"/>
  <c r="S127" i="5"/>
  <c r="O128" i="5"/>
  <c r="Q128" i="5"/>
  <c r="R128" i="5"/>
  <c r="S128" i="5"/>
  <c r="O130" i="5"/>
  <c r="M131" i="5"/>
  <c r="N131" i="5"/>
  <c r="O131" i="5"/>
  <c r="P131" i="5"/>
  <c r="Q131" i="5"/>
  <c r="R131" i="5"/>
  <c r="S131" i="5"/>
  <c r="T131" i="5"/>
  <c r="M132" i="5"/>
  <c r="N132" i="5"/>
  <c r="O132" i="5"/>
  <c r="Q132" i="5"/>
  <c r="R132" i="5"/>
  <c r="S132" i="5"/>
  <c r="T132" i="5"/>
  <c r="M133" i="5"/>
  <c r="N133" i="5"/>
  <c r="O133" i="5"/>
  <c r="P133" i="5"/>
  <c r="Q133" i="5"/>
  <c r="R133" i="5"/>
  <c r="S133" i="5"/>
  <c r="T133" i="5"/>
  <c r="M134" i="5"/>
  <c r="N134" i="5"/>
  <c r="O134" i="5"/>
  <c r="P134" i="5"/>
  <c r="Q134" i="5"/>
  <c r="R134" i="5"/>
  <c r="S134" i="5"/>
  <c r="T134" i="5"/>
  <c r="M135" i="5"/>
  <c r="N135" i="5"/>
  <c r="O135" i="5"/>
  <c r="P135" i="5"/>
  <c r="Q135" i="5"/>
  <c r="R135" i="5"/>
  <c r="S135" i="5"/>
  <c r="T135" i="5"/>
  <c r="N70" i="5"/>
  <c r="O70" i="5"/>
  <c r="P70" i="5"/>
  <c r="Q70" i="5"/>
  <c r="R70" i="5"/>
  <c r="S70" i="5"/>
  <c r="T70" i="5"/>
  <c r="M70" i="5"/>
  <c r="M4" i="5"/>
  <c r="L70" i="5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I77" i="4"/>
  <c r="J77" i="4"/>
  <c r="K77" i="4"/>
  <c r="L77" i="4"/>
  <c r="M77" i="4"/>
  <c r="N77" i="4"/>
  <c r="O77" i="4"/>
  <c r="H77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I55" i="4"/>
  <c r="J55" i="4"/>
  <c r="K55" i="4"/>
  <c r="L55" i="4"/>
  <c r="M55" i="4"/>
  <c r="N55" i="4"/>
  <c r="O55" i="4"/>
  <c r="H5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I25" i="4"/>
  <c r="J25" i="4"/>
  <c r="K25" i="4"/>
  <c r="L25" i="4"/>
  <c r="M25" i="4"/>
  <c r="N25" i="4"/>
  <c r="O25" i="4"/>
  <c r="H25" i="4"/>
  <c r="H4" i="4"/>
  <c r="G78" i="4"/>
  <c r="G79" i="4"/>
  <c r="G80" i="4"/>
  <c r="G81" i="4"/>
  <c r="G82" i="4"/>
  <c r="G83" i="4"/>
  <c r="G84" i="4"/>
  <c r="G85" i="4"/>
  <c r="G86" i="4"/>
  <c r="G87" i="4"/>
  <c r="G88" i="4"/>
  <c r="G89" i="4"/>
  <c r="G77" i="4"/>
  <c r="G63" i="4"/>
  <c r="G56" i="4"/>
  <c r="G57" i="4"/>
  <c r="G58" i="4"/>
  <c r="G59" i="4"/>
  <c r="G60" i="4"/>
  <c r="G61" i="4"/>
  <c r="G62" i="4"/>
  <c r="G55" i="4"/>
  <c r="G25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27" i="4"/>
  <c r="G26" i="4"/>
  <c r="J4" i="6"/>
  <c r="L4" i="16"/>
  <c r="L5" i="17"/>
  <c r="L4" i="17"/>
  <c r="N118" i="5" l="1"/>
  <c r="M82" i="5"/>
  <c r="T129" i="5"/>
  <c r="P128" i="5"/>
  <c r="T126" i="5"/>
  <c r="P125" i="5"/>
  <c r="T117" i="5"/>
  <c r="P116" i="5"/>
  <c r="T114" i="5"/>
  <c r="P113" i="5"/>
  <c r="T105" i="5"/>
  <c r="P104" i="5"/>
  <c r="T102" i="5"/>
  <c r="P101" i="5"/>
  <c r="T93" i="5"/>
  <c r="P92" i="5"/>
  <c r="T90" i="5"/>
  <c r="P89" i="5"/>
  <c r="T81" i="5"/>
  <c r="P80" i="5"/>
  <c r="T78" i="5"/>
  <c r="P77" i="5"/>
  <c r="S81" i="5"/>
  <c r="R90" i="5"/>
  <c r="R78" i="5"/>
  <c r="N106" i="5"/>
  <c r="M118" i="5"/>
  <c r="S129" i="5"/>
  <c r="S105" i="5"/>
  <c r="R129" i="5"/>
  <c r="N128" i="5"/>
  <c r="R117" i="5"/>
  <c r="R114" i="5"/>
  <c r="R105" i="5"/>
  <c r="R81" i="5"/>
  <c r="Q129" i="5"/>
  <c r="M128" i="5"/>
  <c r="Q126" i="5"/>
  <c r="M125" i="5"/>
  <c r="Q117" i="5"/>
  <c r="M116" i="5"/>
  <c r="Q114" i="5"/>
  <c r="M113" i="5"/>
  <c r="Q105" i="5"/>
  <c r="M104" i="5"/>
  <c r="Q102" i="5"/>
  <c r="M101" i="5"/>
  <c r="Q93" i="5"/>
  <c r="M92" i="5"/>
  <c r="Q90" i="5"/>
  <c r="M89" i="5"/>
  <c r="Q81" i="5"/>
  <c r="M80" i="5"/>
  <c r="Q78" i="5"/>
  <c r="M77" i="5"/>
  <c r="T130" i="5"/>
  <c r="P129" i="5"/>
  <c r="P126" i="5"/>
  <c r="T118" i="5"/>
  <c r="P117" i="5"/>
  <c r="P114" i="5"/>
  <c r="P108" i="5"/>
  <c r="T106" i="5"/>
  <c r="P105" i="5"/>
  <c r="P102" i="5"/>
  <c r="P96" i="5"/>
  <c r="T94" i="5"/>
  <c r="P93" i="5"/>
  <c r="T91" i="5"/>
  <c r="P90" i="5"/>
  <c r="T88" i="5"/>
  <c r="P84" i="5"/>
  <c r="T82" i="5"/>
  <c r="P81" i="5"/>
  <c r="T79" i="5"/>
  <c r="P78" i="5"/>
  <c r="T76" i="5"/>
  <c r="P72" i="5"/>
  <c r="R102" i="5"/>
  <c r="N92" i="5"/>
  <c r="N80" i="5"/>
  <c r="S130" i="5"/>
  <c r="O129" i="5"/>
  <c r="O126" i="5"/>
  <c r="S118" i="5"/>
  <c r="O117" i="5"/>
  <c r="O114" i="5"/>
  <c r="S106" i="5"/>
  <c r="O105" i="5"/>
  <c r="O102" i="5"/>
  <c r="O96" i="5"/>
  <c r="S94" i="5"/>
  <c r="O93" i="5"/>
  <c r="O90" i="5"/>
  <c r="S88" i="5"/>
  <c r="O84" i="5"/>
  <c r="S82" i="5"/>
  <c r="O81" i="5"/>
  <c r="S79" i="5"/>
  <c r="O78" i="5"/>
  <c r="S76" i="5"/>
  <c r="O72" i="5"/>
  <c r="S117" i="5"/>
  <c r="N104" i="5"/>
  <c r="R93" i="5"/>
  <c r="R130" i="5"/>
  <c r="N129" i="5"/>
  <c r="N126" i="5"/>
  <c r="R118" i="5"/>
  <c r="N117" i="5"/>
  <c r="N114" i="5"/>
  <c r="R106" i="5"/>
  <c r="N105" i="5"/>
  <c r="N102" i="5"/>
  <c r="R94" i="5"/>
  <c r="N93" i="5"/>
  <c r="N90" i="5"/>
  <c r="R82" i="5"/>
  <c r="N81" i="5"/>
  <c r="R79" i="5"/>
  <c r="N78" i="5"/>
  <c r="R76" i="5"/>
  <c r="N94" i="5"/>
  <c r="N82" i="5"/>
  <c r="M130" i="5"/>
  <c r="S93" i="5"/>
  <c r="Q118" i="5"/>
  <c r="Q106" i="5"/>
  <c r="Q94" i="5"/>
  <c r="Q82" i="5"/>
  <c r="N130" i="5"/>
  <c r="M106" i="5"/>
  <c r="M94" i="5"/>
  <c r="R126" i="5"/>
  <c r="N116" i="5"/>
  <c r="Q130" i="5"/>
  <c r="BV56" i="22"/>
  <c r="BV55" i="22"/>
  <c r="AH56" i="22"/>
  <c r="AH55" i="22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J132" i="17"/>
  <c r="I132" i="17"/>
  <c r="J131" i="17"/>
  <c r="I131" i="17"/>
  <c r="J130" i="17"/>
  <c r="I130" i="17"/>
  <c r="J129" i="17"/>
  <c r="I129" i="17"/>
  <c r="J128" i="17"/>
  <c r="I128" i="17"/>
  <c r="J127" i="17"/>
  <c r="I127" i="17"/>
  <c r="J126" i="17"/>
  <c r="I126" i="17"/>
  <c r="J125" i="17"/>
  <c r="I125" i="17"/>
  <c r="J124" i="17"/>
  <c r="I124" i="17"/>
  <c r="J123" i="17"/>
  <c r="I123" i="17"/>
  <c r="J122" i="17"/>
  <c r="I122" i="17"/>
  <c r="J121" i="17"/>
  <c r="I121" i="17"/>
  <c r="J120" i="17"/>
  <c r="I120" i="17"/>
  <c r="J119" i="17"/>
  <c r="I119" i="17"/>
  <c r="J118" i="17"/>
  <c r="I118" i="17"/>
  <c r="J117" i="17"/>
  <c r="I117" i="17"/>
  <c r="J116" i="17"/>
  <c r="I116" i="17"/>
  <c r="J115" i="17"/>
  <c r="I115" i="17"/>
  <c r="J114" i="17"/>
  <c r="I114" i="17"/>
  <c r="J113" i="17"/>
  <c r="I113" i="17"/>
  <c r="J112" i="17"/>
  <c r="I112" i="17"/>
  <c r="J111" i="17"/>
  <c r="I111" i="17"/>
  <c r="J110" i="17"/>
  <c r="I110" i="17"/>
  <c r="J109" i="17"/>
  <c r="I109" i="17"/>
  <c r="J108" i="17"/>
  <c r="I108" i="17"/>
  <c r="J107" i="17"/>
  <c r="I107" i="17"/>
  <c r="J106" i="17"/>
  <c r="I106" i="17"/>
  <c r="J105" i="17"/>
  <c r="I105" i="17"/>
  <c r="J104" i="17"/>
  <c r="I104" i="17"/>
  <c r="J103" i="17"/>
  <c r="I103" i="17"/>
  <c r="J102" i="17"/>
  <c r="I102" i="17"/>
  <c r="J101" i="17"/>
  <c r="I101" i="17"/>
  <c r="J100" i="17"/>
  <c r="I100" i="17"/>
  <c r="J99" i="17"/>
  <c r="I99" i="17"/>
  <c r="J98" i="17"/>
  <c r="I98" i="17"/>
  <c r="BV54" i="22"/>
  <c r="BV53" i="22"/>
  <c r="AH54" i="22"/>
  <c r="AH53" i="22"/>
  <c r="N33" i="16"/>
  <c r="N34" i="16" s="1"/>
  <c r="N35" i="16" s="1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8" i="16"/>
  <c r="I48" i="16"/>
  <c r="J47" i="16"/>
  <c r="I47" i="16"/>
  <c r="J46" i="16"/>
  <c r="I46" i="16"/>
  <c r="J45" i="16"/>
  <c r="I45" i="16"/>
  <c r="J44" i="16"/>
  <c r="I44" i="16"/>
  <c r="J43" i="16"/>
  <c r="I43" i="16"/>
  <c r="J42" i="16"/>
  <c r="I42" i="16"/>
  <c r="J41" i="16"/>
  <c r="I41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N41" i="16"/>
  <c r="N49" i="16" s="1"/>
  <c r="J33" i="16"/>
  <c r="I33" i="16"/>
  <c r="N56" i="16" l="1"/>
  <c r="N36" i="16"/>
  <c r="N43" i="16"/>
  <c r="N51" i="16" s="1"/>
  <c r="N58" i="16" s="1"/>
  <c r="N42" i="16"/>
  <c r="N50" i="16" s="1"/>
  <c r="N57" i="16" s="1"/>
  <c r="BV52" i="22"/>
  <c r="BV51" i="22"/>
  <c r="AH52" i="22"/>
  <c r="AH51" i="22"/>
  <c r="G93" i="8"/>
  <c r="G92" i="8"/>
  <c r="G91" i="8"/>
  <c r="G90" i="8"/>
  <c r="G89" i="8"/>
  <c r="G88" i="8"/>
  <c r="G87" i="8"/>
  <c r="G86" i="8"/>
  <c r="G85" i="8"/>
  <c r="G84" i="8"/>
  <c r="H83" i="8"/>
  <c r="G83" i="8"/>
  <c r="H82" i="8"/>
  <c r="G82" i="8"/>
  <c r="H81" i="8"/>
  <c r="G81" i="8"/>
  <c r="H80" i="8"/>
  <c r="G80" i="8"/>
  <c r="H79" i="8"/>
  <c r="G79" i="8"/>
  <c r="H78" i="8"/>
  <c r="G78" i="8"/>
  <c r="H77" i="8"/>
  <c r="G77" i="8"/>
  <c r="H76" i="8"/>
  <c r="G76" i="8"/>
  <c r="H75" i="8"/>
  <c r="G75" i="8"/>
  <c r="H74" i="8"/>
  <c r="G74" i="8"/>
  <c r="H73" i="8"/>
  <c r="G73" i="8"/>
  <c r="H72" i="8"/>
  <c r="G72" i="8"/>
  <c r="H71" i="8"/>
  <c r="G71" i="8"/>
  <c r="H70" i="8"/>
  <c r="G70" i="8"/>
  <c r="H69" i="8"/>
  <c r="G69" i="8"/>
  <c r="H68" i="8"/>
  <c r="G68" i="8"/>
  <c r="H67" i="8"/>
  <c r="G67" i="8"/>
  <c r="H66" i="8"/>
  <c r="G66" i="8"/>
  <c r="H65" i="8"/>
  <c r="G65" i="8"/>
  <c r="H64" i="8"/>
  <c r="G64" i="8"/>
  <c r="H63" i="8"/>
  <c r="G63" i="8"/>
  <c r="H62" i="8"/>
  <c r="G62" i="8"/>
  <c r="H61" i="8"/>
  <c r="G61" i="8"/>
  <c r="H60" i="8"/>
  <c r="G60" i="8"/>
  <c r="H59" i="8"/>
  <c r="G59" i="8"/>
  <c r="H58" i="8"/>
  <c r="G58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AH42" i="22"/>
  <c r="AH43" i="22"/>
  <c r="AH44" i="22"/>
  <c r="AH45" i="22"/>
  <c r="AH46" i="22"/>
  <c r="AH47" i="22"/>
  <c r="AH48" i="22"/>
  <c r="AH49" i="22"/>
  <c r="AH50" i="22"/>
  <c r="AH41" i="22"/>
  <c r="AH40" i="22"/>
  <c r="N37" i="16" l="1"/>
  <c r="N44" i="16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H255" i="7"/>
  <c r="G255" i="7"/>
  <c r="H254" i="7"/>
  <c r="G254" i="7"/>
  <c r="H253" i="7"/>
  <c r="G253" i="7"/>
  <c r="H252" i="7"/>
  <c r="G252" i="7"/>
  <c r="H251" i="7"/>
  <c r="G251" i="7"/>
  <c r="H250" i="7"/>
  <c r="G250" i="7"/>
  <c r="H249" i="7"/>
  <c r="G249" i="7"/>
  <c r="H248" i="7"/>
  <c r="G248" i="7"/>
  <c r="H247" i="7"/>
  <c r="G247" i="7"/>
  <c r="H246" i="7"/>
  <c r="G246" i="7"/>
  <c r="H245" i="7"/>
  <c r="G245" i="7"/>
  <c r="H244" i="7"/>
  <c r="G244" i="7"/>
  <c r="H243" i="7"/>
  <c r="G243" i="7"/>
  <c r="H242" i="7"/>
  <c r="G242" i="7"/>
  <c r="H241" i="7"/>
  <c r="G241" i="7"/>
  <c r="H240" i="7"/>
  <c r="G240" i="7"/>
  <c r="H239" i="7"/>
  <c r="G239" i="7"/>
  <c r="H238" i="7"/>
  <c r="G238" i="7"/>
  <c r="H237" i="7"/>
  <c r="G237" i="7"/>
  <c r="H236" i="7"/>
  <c r="G236" i="7"/>
  <c r="H235" i="7"/>
  <c r="G235" i="7"/>
  <c r="H234" i="7"/>
  <c r="G234" i="7"/>
  <c r="H233" i="7"/>
  <c r="G233" i="7"/>
  <c r="H232" i="7"/>
  <c r="G232" i="7"/>
  <c r="H231" i="7"/>
  <c r="G231" i="7"/>
  <c r="H230" i="7"/>
  <c r="G230" i="7"/>
  <c r="H229" i="7"/>
  <c r="G229" i="7"/>
  <c r="H228" i="7"/>
  <c r="G228" i="7"/>
  <c r="H227" i="7"/>
  <c r="G227" i="7"/>
  <c r="H226" i="7"/>
  <c r="G226" i="7"/>
  <c r="H225" i="7"/>
  <c r="G225" i="7"/>
  <c r="H224" i="7"/>
  <c r="G224" i="7"/>
  <c r="H223" i="7"/>
  <c r="G223" i="7"/>
  <c r="H222" i="7"/>
  <c r="G222" i="7"/>
  <c r="H221" i="7"/>
  <c r="G221" i="7"/>
  <c r="H220" i="7"/>
  <c r="G220" i="7"/>
  <c r="H219" i="7"/>
  <c r="G219" i="7"/>
  <c r="H218" i="7"/>
  <c r="G218" i="7"/>
  <c r="H217" i="7"/>
  <c r="G217" i="7"/>
  <c r="H216" i="7"/>
  <c r="G216" i="7"/>
  <c r="H215" i="7"/>
  <c r="G215" i="7"/>
  <c r="H214" i="7"/>
  <c r="G214" i="7"/>
  <c r="H213" i="7"/>
  <c r="G213" i="7"/>
  <c r="H212" i="7"/>
  <c r="G212" i="7"/>
  <c r="H211" i="7"/>
  <c r="G211" i="7"/>
  <c r="H210" i="7"/>
  <c r="G210" i="7"/>
  <c r="H209" i="7"/>
  <c r="G209" i="7"/>
  <c r="H208" i="7"/>
  <c r="G208" i="7"/>
  <c r="H207" i="7"/>
  <c r="G207" i="7"/>
  <c r="H206" i="7"/>
  <c r="G206" i="7"/>
  <c r="H205" i="7"/>
  <c r="G205" i="7"/>
  <c r="H204" i="7"/>
  <c r="G204" i="7"/>
  <c r="H203" i="7"/>
  <c r="G203" i="7"/>
  <c r="H202" i="7"/>
  <c r="G202" i="7"/>
  <c r="H201" i="7"/>
  <c r="G201" i="7"/>
  <c r="H200" i="7"/>
  <c r="G200" i="7"/>
  <c r="H199" i="7"/>
  <c r="G199" i="7"/>
  <c r="H198" i="7"/>
  <c r="G198" i="7"/>
  <c r="H197" i="7"/>
  <c r="G197" i="7"/>
  <c r="H196" i="7"/>
  <c r="G196" i="7"/>
  <c r="H195" i="7"/>
  <c r="G195" i="7"/>
  <c r="H194" i="7"/>
  <c r="G194" i="7"/>
  <c r="H193" i="7"/>
  <c r="G193" i="7"/>
  <c r="BV38" i="22"/>
  <c r="BV37" i="22"/>
  <c r="AH38" i="22"/>
  <c r="AH37" i="22"/>
  <c r="CA10" i="22"/>
  <c r="BZ10" i="22"/>
  <c r="N52" i="16" l="1"/>
  <c r="N45" i="16"/>
  <c r="N38" i="16"/>
  <c r="BV36" i="22"/>
  <c r="BV35" i="22"/>
  <c r="AH36" i="22"/>
  <c r="AH35" i="22"/>
  <c r="BV31" i="22"/>
  <c r="BV32" i="22"/>
  <c r="BV33" i="22"/>
  <c r="BV34" i="22"/>
  <c r="BV30" i="22"/>
  <c r="AH31" i="22"/>
  <c r="AH32" i="22"/>
  <c r="AH33" i="22"/>
  <c r="AH34" i="22"/>
  <c r="AH30" i="22"/>
  <c r="BV16" i="22"/>
  <c r="BV17" i="22"/>
  <c r="BV18" i="22"/>
  <c r="BV19" i="22"/>
  <c r="BV20" i="22"/>
  <c r="BV21" i="22"/>
  <c r="BV22" i="22"/>
  <c r="BV23" i="22"/>
  <c r="BV24" i="22"/>
  <c r="BV25" i="22"/>
  <c r="BV26" i="22"/>
  <c r="BV27" i="22"/>
  <c r="BV28" i="22"/>
  <c r="BV29" i="22"/>
  <c r="BV15" i="22"/>
  <c r="BW15" i="22" s="1"/>
  <c r="AH16" i="22"/>
  <c r="AH17" i="22"/>
  <c r="AH18" i="22"/>
  <c r="AH19" i="22"/>
  <c r="AH20" i="22"/>
  <c r="AH21" i="22"/>
  <c r="AH22" i="22"/>
  <c r="AH23" i="22"/>
  <c r="AH24" i="22"/>
  <c r="AH25" i="22"/>
  <c r="AH26" i="22"/>
  <c r="AH27" i="22"/>
  <c r="AH28" i="22"/>
  <c r="AH29" i="22"/>
  <c r="AH39" i="22"/>
  <c r="N53" i="16" l="1"/>
  <c r="N39" i="16"/>
  <c r="N46" i="16"/>
  <c r="N59" i="16"/>
  <c r="N40" i="16" l="1"/>
  <c r="N47" i="16"/>
  <c r="N54" i="16"/>
  <c r="N60" i="1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N61" i="16" l="1"/>
  <c r="N55" i="16"/>
  <c r="N48" i="16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E83" i="4" l="1"/>
  <c r="E82" i="4"/>
  <c r="E81" i="4"/>
  <c r="E80" i="4"/>
  <c r="E79" i="4"/>
  <c r="E78" i="4"/>
  <c r="E77" i="4"/>
  <c r="E61" i="4"/>
  <c r="E60" i="4"/>
  <c r="E59" i="4"/>
  <c r="E58" i="4"/>
  <c r="E57" i="4"/>
  <c r="E56" i="4"/>
  <c r="E55" i="4"/>
  <c r="E31" i="4"/>
  <c r="E32" i="4" s="1"/>
  <c r="E30" i="4"/>
  <c r="E29" i="4"/>
  <c r="E28" i="4"/>
  <c r="E27" i="4"/>
  <c r="E26" i="4"/>
  <c r="E25" i="4"/>
  <c r="E62" i="4" l="1"/>
  <c r="E84" i="4"/>
  <c r="E33" i="4"/>
  <c r="E85" i="4"/>
  <c r="E63" i="4"/>
  <c r="M4" i="10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M39" i="10" s="1"/>
  <c r="M40" i="10" s="1"/>
  <c r="M41" i="10" s="1"/>
  <c r="M42" i="10" s="1"/>
  <c r="M43" i="10" s="1"/>
  <c r="M44" i="10" s="1"/>
  <c r="M45" i="10" s="1"/>
  <c r="M46" i="10"/>
  <c r="M47" i="10" s="1"/>
  <c r="L8" i="9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M4" i="3"/>
  <c r="M10" i="3"/>
  <c r="M11" i="3" s="1"/>
  <c r="M15" i="3"/>
  <c r="J14" i="8" s="1"/>
  <c r="M20" i="3"/>
  <c r="J19" i="8" s="1"/>
  <c r="L19" i="8" s="1"/>
  <c r="M25" i="3"/>
  <c r="L11" i="2"/>
  <c r="L12" i="2"/>
  <c r="I4" i="17"/>
  <c r="J4" i="17"/>
  <c r="I5" i="17"/>
  <c r="J5" i="17"/>
  <c r="I6" i="17"/>
  <c r="J6" i="17"/>
  <c r="I7" i="17"/>
  <c r="J7" i="17"/>
  <c r="I8" i="17"/>
  <c r="J8" i="17"/>
  <c r="I9" i="17"/>
  <c r="J9" i="17"/>
  <c r="I10" i="17"/>
  <c r="J10" i="17"/>
  <c r="I11" i="17"/>
  <c r="J11" i="17"/>
  <c r="I12" i="17"/>
  <c r="J12" i="17"/>
  <c r="I13" i="17"/>
  <c r="J13" i="17"/>
  <c r="I14" i="17"/>
  <c r="J14" i="17"/>
  <c r="I15" i="17"/>
  <c r="J15" i="17"/>
  <c r="I16" i="17"/>
  <c r="J16" i="17"/>
  <c r="I17" i="17"/>
  <c r="J17" i="17"/>
  <c r="I18" i="17"/>
  <c r="J18" i="17"/>
  <c r="I19" i="17"/>
  <c r="J19" i="17"/>
  <c r="I20" i="17"/>
  <c r="J20" i="17"/>
  <c r="I21" i="17"/>
  <c r="J21" i="17"/>
  <c r="I22" i="17"/>
  <c r="J22" i="17"/>
  <c r="I23" i="17"/>
  <c r="J23" i="17"/>
  <c r="I24" i="17"/>
  <c r="J24" i="17"/>
  <c r="I25" i="17"/>
  <c r="J25" i="17"/>
  <c r="I26" i="17"/>
  <c r="J26" i="17"/>
  <c r="I27" i="17"/>
  <c r="J27" i="17"/>
  <c r="I28" i="17"/>
  <c r="J28" i="17"/>
  <c r="I29" i="17"/>
  <c r="J29" i="17"/>
  <c r="I30" i="17"/>
  <c r="J30" i="17"/>
  <c r="I31" i="17"/>
  <c r="J31" i="17"/>
  <c r="I32" i="17"/>
  <c r="J32" i="17"/>
  <c r="I33" i="17"/>
  <c r="J33" i="17"/>
  <c r="I34" i="17"/>
  <c r="J34" i="17"/>
  <c r="I35" i="17"/>
  <c r="J35" i="17"/>
  <c r="I36" i="17"/>
  <c r="J36" i="17"/>
  <c r="I37" i="17"/>
  <c r="J37" i="17"/>
  <c r="I38" i="17"/>
  <c r="J38" i="17"/>
  <c r="I39" i="17"/>
  <c r="J39" i="17"/>
  <c r="I40" i="17"/>
  <c r="J40" i="17"/>
  <c r="I41" i="17"/>
  <c r="I42" i="17"/>
  <c r="I43" i="17"/>
  <c r="J43" i="17"/>
  <c r="I44" i="17"/>
  <c r="J44" i="17"/>
  <c r="I45" i="17"/>
  <c r="J45" i="17"/>
  <c r="I46" i="17"/>
  <c r="J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4" i="16"/>
  <c r="J4" i="16"/>
  <c r="N4" i="16"/>
  <c r="N5" i="16" s="1"/>
  <c r="I5" i="16"/>
  <c r="J5" i="16"/>
  <c r="N6" i="16"/>
  <c r="I6" i="16"/>
  <c r="J6" i="16"/>
  <c r="I7" i="16"/>
  <c r="J7" i="16"/>
  <c r="I8" i="16"/>
  <c r="J8" i="16"/>
  <c r="I9" i="16"/>
  <c r="J9" i="16"/>
  <c r="I10" i="16"/>
  <c r="J10" i="16"/>
  <c r="I11" i="16"/>
  <c r="J11" i="16"/>
  <c r="I12" i="16"/>
  <c r="J12" i="16"/>
  <c r="I13" i="16"/>
  <c r="J13" i="16"/>
  <c r="N13" i="16"/>
  <c r="I14" i="16"/>
  <c r="J14" i="16"/>
  <c r="I15" i="16"/>
  <c r="J15" i="16"/>
  <c r="I16" i="16"/>
  <c r="J16" i="16"/>
  <c r="I17" i="16"/>
  <c r="J17" i="16"/>
  <c r="I18" i="16"/>
  <c r="J18" i="16"/>
  <c r="I19" i="16"/>
  <c r="J19" i="16"/>
  <c r="I20" i="16"/>
  <c r="J20" i="16"/>
  <c r="I21" i="16"/>
  <c r="J21" i="16"/>
  <c r="N21" i="16"/>
  <c r="N28" i="16" s="1"/>
  <c r="I22" i="16"/>
  <c r="J22" i="16"/>
  <c r="I23" i="16"/>
  <c r="J23" i="16"/>
  <c r="I24" i="16"/>
  <c r="J24" i="16"/>
  <c r="I25" i="16"/>
  <c r="J25" i="16"/>
  <c r="I26" i="16"/>
  <c r="J26" i="16"/>
  <c r="I27" i="16"/>
  <c r="J27" i="16"/>
  <c r="I28" i="16"/>
  <c r="J28" i="16"/>
  <c r="I29" i="16"/>
  <c r="J29" i="16"/>
  <c r="I30" i="16"/>
  <c r="J30" i="16"/>
  <c r="I31" i="16"/>
  <c r="J31" i="16"/>
  <c r="I32" i="16"/>
  <c r="J32" i="16"/>
  <c r="G4" i="8"/>
  <c r="H4" i="8"/>
  <c r="G5" i="8"/>
  <c r="H5" i="8"/>
  <c r="G6" i="8"/>
  <c r="H6" i="8"/>
  <c r="G7" i="8"/>
  <c r="H7" i="8"/>
  <c r="G8" i="8"/>
  <c r="H8" i="8"/>
  <c r="G9" i="8"/>
  <c r="H9" i="8"/>
  <c r="G10" i="8"/>
  <c r="H10" i="8"/>
  <c r="G11" i="8"/>
  <c r="H11" i="8"/>
  <c r="G12" i="8"/>
  <c r="H12" i="8"/>
  <c r="G13" i="8"/>
  <c r="H13" i="8"/>
  <c r="G14" i="8"/>
  <c r="H14" i="8"/>
  <c r="L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0" i="8"/>
  <c r="H30" i="8"/>
  <c r="G31" i="8"/>
  <c r="H31" i="8"/>
  <c r="G32" i="8"/>
  <c r="H32" i="8"/>
  <c r="G33" i="8"/>
  <c r="H33" i="8"/>
  <c r="G34" i="8"/>
  <c r="H34" i="8"/>
  <c r="G35" i="8"/>
  <c r="H35" i="8"/>
  <c r="G36" i="8"/>
  <c r="H36" i="8"/>
  <c r="G37" i="8"/>
  <c r="H37" i="8"/>
  <c r="G38" i="8"/>
  <c r="H38" i="8"/>
  <c r="G39" i="8"/>
  <c r="H39" i="8"/>
  <c r="G40" i="8"/>
  <c r="G41" i="8"/>
  <c r="H41" i="8"/>
  <c r="G42" i="8"/>
  <c r="G43" i="8"/>
  <c r="G44" i="8"/>
  <c r="H44" i="8"/>
  <c r="H45" i="8" s="1"/>
  <c r="G45" i="8"/>
  <c r="G46" i="8"/>
  <c r="G47" i="8"/>
  <c r="G48" i="8"/>
  <c r="G4" i="7"/>
  <c r="H4" i="7"/>
  <c r="J4" i="7"/>
  <c r="L4" i="7"/>
  <c r="R4" i="7"/>
  <c r="G5" i="7"/>
  <c r="H5" i="7"/>
  <c r="G6" i="7"/>
  <c r="H6" i="7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J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J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J31" i="7"/>
  <c r="G32" i="7"/>
  <c r="H32" i="7"/>
  <c r="G33" i="7"/>
  <c r="H33" i="7"/>
  <c r="G34" i="7"/>
  <c r="H34" i="7"/>
  <c r="G35" i="7"/>
  <c r="H35" i="7"/>
  <c r="G36" i="7"/>
  <c r="H36" i="7"/>
  <c r="G37" i="7"/>
  <c r="H37" i="7"/>
  <c r="G38" i="7"/>
  <c r="H38" i="7"/>
  <c r="G39" i="7"/>
  <c r="H39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G55" i="7"/>
  <c r="H55" i="7"/>
  <c r="G56" i="7"/>
  <c r="H56" i="7"/>
  <c r="G57" i="7"/>
  <c r="H57" i="7"/>
  <c r="G58" i="7"/>
  <c r="H58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6" i="7"/>
  <c r="H66" i="7"/>
  <c r="G67" i="7"/>
  <c r="H67" i="7"/>
  <c r="G68" i="7"/>
  <c r="G69" i="7"/>
  <c r="G70" i="7"/>
  <c r="G71" i="7"/>
  <c r="G72" i="7"/>
  <c r="G73" i="7"/>
  <c r="G74" i="7"/>
  <c r="G75" i="7"/>
  <c r="G76" i="7"/>
  <c r="H76" i="7"/>
  <c r="G77" i="7"/>
  <c r="G78" i="7"/>
  <c r="G79" i="7"/>
  <c r="H79" i="7"/>
  <c r="G80" i="7"/>
  <c r="G81" i="7"/>
  <c r="G82" i="7"/>
  <c r="H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4" i="6"/>
  <c r="H4" i="6"/>
  <c r="G5" i="6"/>
  <c r="H5" i="6"/>
  <c r="G6" i="6"/>
  <c r="H6" i="6"/>
  <c r="G7" i="6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J67" i="6"/>
  <c r="L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J10" i="5"/>
  <c r="G11" i="5"/>
  <c r="H11" i="5"/>
  <c r="G12" i="5"/>
  <c r="H12" i="5"/>
  <c r="G13" i="5"/>
  <c r="H13" i="5"/>
  <c r="G14" i="5"/>
  <c r="H14" i="5"/>
  <c r="G15" i="5"/>
  <c r="H15" i="5"/>
  <c r="J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H41" i="5" s="1"/>
  <c r="H42" i="5" s="1"/>
  <c r="H43" i="5" s="1"/>
  <c r="H44" i="5" s="1"/>
  <c r="G41" i="5"/>
  <c r="G42" i="5"/>
  <c r="G43" i="5"/>
  <c r="G44" i="5"/>
  <c r="G45" i="5"/>
  <c r="H45" i="5"/>
  <c r="G46" i="5"/>
  <c r="H46" i="5"/>
  <c r="H47" i="5" s="1"/>
  <c r="H48" i="5" s="1"/>
  <c r="H49" i="5" s="1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E4" i="4"/>
  <c r="G4" i="4" s="1"/>
  <c r="E5" i="4"/>
  <c r="G5" i="4" s="1"/>
  <c r="H5" i="4" s="1"/>
  <c r="E6" i="4"/>
  <c r="G6" i="4" s="1"/>
  <c r="H6" i="4" s="1"/>
  <c r="E7" i="4"/>
  <c r="G7" i="4" s="1"/>
  <c r="L7" i="4" s="1"/>
  <c r="E8" i="4"/>
  <c r="G8" i="4" s="1"/>
  <c r="J8" i="4" s="1"/>
  <c r="E9" i="4"/>
  <c r="G9" i="4" s="1"/>
  <c r="H9" i="4" s="1"/>
  <c r="E10" i="4"/>
  <c r="G10" i="4" s="1"/>
  <c r="H10" i="4" s="1"/>
  <c r="E46" i="4"/>
  <c r="G46" i="4" s="1"/>
  <c r="E47" i="4"/>
  <c r="G47" i="4" s="1"/>
  <c r="E48" i="4"/>
  <c r="G48" i="4" s="1"/>
  <c r="E49" i="4"/>
  <c r="G49" i="4" s="1"/>
  <c r="H49" i="4" s="1"/>
  <c r="E50" i="4"/>
  <c r="G50" i="4" s="1"/>
  <c r="L50" i="4" s="1"/>
  <c r="E51" i="4"/>
  <c r="G51" i="4" s="1"/>
  <c r="O51" i="4" s="1"/>
  <c r="E52" i="4"/>
  <c r="G52" i="4" s="1"/>
  <c r="E64" i="4"/>
  <c r="G64" i="4" s="1"/>
  <c r="M64" i="4" s="1"/>
  <c r="E65" i="4"/>
  <c r="G65" i="4" s="1"/>
  <c r="J65" i="4" s="1"/>
  <c r="E66" i="4"/>
  <c r="G66" i="4" s="1"/>
  <c r="H66" i="4" s="1"/>
  <c r="K66" i="4"/>
  <c r="E67" i="4"/>
  <c r="G67" i="4" s="1"/>
  <c r="N67" i="4" s="1"/>
  <c r="E68" i="4"/>
  <c r="G68" i="4" s="1"/>
  <c r="M68" i="4" s="1"/>
  <c r="E69" i="4"/>
  <c r="G69" i="4" s="1"/>
  <c r="E70" i="4"/>
  <c r="AV34" i="22"/>
  <c r="AV37" i="22"/>
  <c r="CB10" i="22"/>
  <c r="AV16" i="22"/>
  <c r="BW16" i="22"/>
  <c r="AV17" i="22"/>
  <c r="BW17" i="22"/>
  <c r="AV18" i="22"/>
  <c r="BW18" i="22"/>
  <c r="AV19" i="22"/>
  <c r="BW19" i="22"/>
  <c r="AV20" i="22"/>
  <c r="BW20" i="22"/>
  <c r="AV21" i="22"/>
  <c r="BW21" i="22"/>
  <c r="AV22" i="22"/>
  <c r="BW22" i="22"/>
  <c r="AV23" i="22"/>
  <c r="BW23" i="22"/>
  <c r="AV24" i="22"/>
  <c r="BW24" i="22"/>
  <c r="AV25" i="22"/>
  <c r="BW25" i="22"/>
  <c r="AV26" i="22"/>
  <c r="BW26" i="22"/>
  <c r="AV27" i="22"/>
  <c r="BW27" i="22"/>
  <c r="AV28" i="22"/>
  <c r="BW28" i="22"/>
  <c r="AV29" i="22"/>
  <c r="BW29" i="22"/>
  <c r="AV30" i="22"/>
  <c r="BW30" i="22"/>
  <c r="AV31" i="22"/>
  <c r="BW31" i="22"/>
  <c r="AV32" i="22"/>
  <c r="BW32" i="22"/>
  <c r="AV33" i="22"/>
  <c r="BW33" i="22"/>
  <c r="BW34" i="22"/>
  <c r="AV35" i="22"/>
  <c r="BW35" i="22"/>
  <c r="AV36" i="22"/>
  <c r="BW36" i="22"/>
  <c r="BW37" i="22"/>
  <c r="AV38" i="22"/>
  <c r="BW38" i="22"/>
  <c r="AV39" i="22"/>
  <c r="BV39" i="22"/>
  <c r="BW39" i="22" s="1"/>
  <c r="AV40" i="22"/>
  <c r="BV40" i="22"/>
  <c r="BW40" i="22" s="1"/>
  <c r="AV41" i="22"/>
  <c r="BV41" i="22"/>
  <c r="BW41" i="22" s="1"/>
  <c r="AV42" i="22"/>
  <c r="BV42" i="22"/>
  <c r="BW42" i="22" s="1"/>
  <c r="AV43" i="22"/>
  <c r="BV43" i="22"/>
  <c r="BW43" i="22" s="1"/>
  <c r="AV44" i="22"/>
  <c r="BV44" i="22"/>
  <c r="BW44" i="22" s="1"/>
  <c r="AV45" i="22"/>
  <c r="BV45" i="22"/>
  <c r="BW45" i="22" s="1"/>
  <c r="AV46" i="22"/>
  <c r="BV46" i="22"/>
  <c r="BW46" i="22" s="1"/>
  <c r="AV47" i="22"/>
  <c r="BV47" i="22"/>
  <c r="BW47" i="22" s="1"/>
  <c r="AV48" i="22"/>
  <c r="BV48" i="22"/>
  <c r="BW48" i="22" s="1"/>
  <c r="AV49" i="22"/>
  <c r="BV49" i="22"/>
  <c r="BW49" i="22" s="1"/>
  <c r="AV50" i="22"/>
  <c r="BV50" i="22"/>
  <c r="BW50" i="22" s="1"/>
  <c r="AV51" i="22"/>
  <c r="BW51" i="22"/>
  <c r="AV52" i="22"/>
  <c r="BW52" i="22"/>
  <c r="AV53" i="22"/>
  <c r="BW53" i="22"/>
  <c r="AV54" i="22"/>
  <c r="BW54" i="22"/>
  <c r="AV55" i="22"/>
  <c r="BW55" i="22"/>
  <c r="AV56" i="22"/>
  <c r="BW56" i="22"/>
  <c r="N10" i="4" l="1"/>
  <c r="P14" i="8"/>
  <c r="T14" i="8"/>
  <c r="N67" i="6"/>
  <c r="T67" i="6"/>
  <c r="J69" i="8"/>
  <c r="J229" i="7"/>
  <c r="J193" i="6"/>
  <c r="J91" i="5"/>
  <c r="J40" i="7"/>
  <c r="J25" i="5"/>
  <c r="J26" i="5" s="1"/>
  <c r="J24" i="8"/>
  <c r="J88" i="6"/>
  <c r="M12" i="3"/>
  <c r="J55" i="8"/>
  <c r="L55" i="8" s="1"/>
  <c r="J203" i="7"/>
  <c r="J131" i="6"/>
  <c r="J77" i="5"/>
  <c r="J26" i="6"/>
  <c r="L26" i="6" s="1"/>
  <c r="P26" i="6" s="1"/>
  <c r="J10" i="8"/>
  <c r="L10" i="8" s="1"/>
  <c r="J14" i="7"/>
  <c r="J11" i="5"/>
  <c r="H273" i="7"/>
  <c r="H267" i="7"/>
  <c r="H272" i="7"/>
  <c r="H266" i="7"/>
  <c r="H271" i="7"/>
  <c r="H270" i="7"/>
  <c r="H269" i="7"/>
  <c r="H268" i="7"/>
  <c r="H80" i="7"/>
  <c r="H78" i="7"/>
  <c r="H77" i="7"/>
  <c r="H81" i="7"/>
  <c r="H83" i="7"/>
  <c r="H84" i="7"/>
  <c r="H87" i="8"/>
  <c r="H85" i="8"/>
  <c r="H86" i="8"/>
  <c r="H88" i="8"/>
  <c r="H42" i="8"/>
  <c r="H43" i="8"/>
  <c r="H46" i="8"/>
  <c r="H70" i="7"/>
  <c r="H260" i="7"/>
  <c r="H258" i="7"/>
  <c r="H259" i="7"/>
  <c r="H261" i="7"/>
  <c r="H264" i="7"/>
  <c r="H263" i="7"/>
  <c r="H262" i="7"/>
  <c r="H257" i="7"/>
  <c r="L14" i="7"/>
  <c r="L13" i="2"/>
  <c r="J140" i="17"/>
  <c r="J139" i="17"/>
  <c r="J142" i="17"/>
  <c r="J138" i="17"/>
  <c r="J141" i="17"/>
  <c r="H265" i="7"/>
  <c r="H89" i="8"/>
  <c r="H111" i="5"/>
  <c r="H112" i="5" s="1"/>
  <c r="H113" i="5" s="1"/>
  <c r="J136" i="17"/>
  <c r="J134" i="17"/>
  <c r="J135" i="17"/>
  <c r="J137" i="17"/>
  <c r="J133" i="17"/>
  <c r="H84" i="8"/>
  <c r="H256" i="7"/>
  <c r="H106" i="5"/>
  <c r="M16" i="3"/>
  <c r="J59" i="8"/>
  <c r="L59" i="8" s="1"/>
  <c r="J211" i="7"/>
  <c r="J151" i="6"/>
  <c r="J81" i="5"/>
  <c r="L40" i="7"/>
  <c r="N40" i="7" s="1"/>
  <c r="J46" i="6"/>
  <c r="L46" i="6" s="1"/>
  <c r="J48" i="17"/>
  <c r="J42" i="17"/>
  <c r="J54" i="8"/>
  <c r="L54" i="8" s="1"/>
  <c r="J202" i="7"/>
  <c r="J130" i="6"/>
  <c r="J25" i="6"/>
  <c r="L25" i="6" s="1"/>
  <c r="J76" i="5"/>
  <c r="H92" i="8"/>
  <c r="H91" i="8"/>
  <c r="H93" i="8"/>
  <c r="H90" i="8"/>
  <c r="H48" i="8"/>
  <c r="N12" i="16"/>
  <c r="N20" i="16" s="1"/>
  <c r="N27" i="16" s="1"/>
  <c r="M5" i="3"/>
  <c r="J49" i="8"/>
  <c r="J4" i="8"/>
  <c r="L4" i="8" s="1"/>
  <c r="J193" i="7"/>
  <c r="J4" i="5"/>
  <c r="L4" i="6"/>
  <c r="N4" i="6" s="1"/>
  <c r="J109" i="6"/>
  <c r="J70" i="5"/>
  <c r="L22" i="7"/>
  <c r="R22" i="7" s="1"/>
  <c r="L4" i="5"/>
  <c r="R4" i="5" s="1"/>
  <c r="H69" i="7"/>
  <c r="J47" i="17"/>
  <c r="J41" i="17"/>
  <c r="M21" i="3"/>
  <c r="J64" i="8"/>
  <c r="L64" i="8" s="1"/>
  <c r="J220" i="7"/>
  <c r="J172" i="6"/>
  <c r="J86" i="5"/>
  <c r="L31" i="7"/>
  <c r="S31" i="7" s="1"/>
  <c r="L13" i="7"/>
  <c r="N13" i="7" s="1"/>
  <c r="J20" i="5"/>
  <c r="L20" i="5"/>
  <c r="H47" i="8"/>
  <c r="J9" i="8"/>
  <c r="L9" i="8" s="1"/>
  <c r="H114" i="5"/>
  <c r="L10" i="5"/>
  <c r="M10" i="5" s="1"/>
  <c r="J30" i="5"/>
  <c r="J35" i="5" s="1"/>
  <c r="J40" i="5" s="1"/>
  <c r="J45" i="5" s="1"/>
  <c r="J50" i="5" s="1"/>
  <c r="J55" i="5" s="1"/>
  <c r="J60" i="5" s="1"/>
  <c r="J65" i="5" s="1"/>
  <c r="L25" i="5"/>
  <c r="M25" i="5" s="1"/>
  <c r="L15" i="5"/>
  <c r="L11" i="5"/>
  <c r="P11" i="5" s="1"/>
  <c r="J27" i="5"/>
  <c r="L27" i="5" s="1"/>
  <c r="J31" i="5"/>
  <c r="J36" i="5" s="1"/>
  <c r="J41" i="5" s="1"/>
  <c r="J46" i="5" s="1"/>
  <c r="J51" i="5" s="1"/>
  <c r="J56" i="5" s="1"/>
  <c r="J61" i="5" s="1"/>
  <c r="L26" i="5"/>
  <c r="O49" i="4"/>
  <c r="L10" i="4"/>
  <c r="M49" i="4"/>
  <c r="O68" i="4"/>
  <c r="M66" i="4"/>
  <c r="K49" i="4"/>
  <c r="N9" i="4"/>
  <c r="L52" i="4"/>
  <c r="J52" i="4"/>
  <c r="N52" i="4"/>
  <c r="N48" i="4"/>
  <c r="L48" i="4"/>
  <c r="J48" i="4"/>
  <c r="J69" i="4"/>
  <c r="N69" i="4"/>
  <c r="L69" i="4"/>
  <c r="H68" i="4"/>
  <c r="E53" i="4"/>
  <c r="J10" i="4"/>
  <c r="L9" i="4"/>
  <c r="N7" i="4"/>
  <c r="L6" i="4"/>
  <c r="N5" i="4"/>
  <c r="N6" i="4"/>
  <c r="O66" i="4"/>
  <c r="N65" i="4"/>
  <c r="O64" i="4"/>
  <c r="E11" i="4"/>
  <c r="J9" i="4"/>
  <c r="H7" i="4"/>
  <c r="J6" i="4"/>
  <c r="L5" i="4"/>
  <c r="E34" i="4"/>
  <c r="J67" i="4"/>
  <c r="L65" i="4"/>
  <c r="H64" i="4"/>
  <c r="J5" i="4"/>
  <c r="E86" i="4"/>
  <c r="S10" i="5"/>
  <c r="BW57" i="22"/>
  <c r="BF2" i="22" s="1"/>
  <c r="I47" i="4"/>
  <c r="J47" i="4"/>
  <c r="N47" i="4"/>
  <c r="L47" i="4"/>
  <c r="K4" i="4"/>
  <c r="O4" i="4"/>
  <c r="I4" i="4"/>
  <c r="AH15" i="22" s="1"/>
  <c r="AV15" i="22" s="1"/>
  <c r="AV57" i="22" s="1"/>
  <c r="M4" i="4"/>
  <c r="L36" i="5"/>
  <c r="O25" i="5"/>
  <c r="R25" i="5"/>
  <c r="O15" i="5"/>
  <c r="S15" i="5"/>
  <c r="R15" i="5"/>
  <c r="N15" i="5"/>
  <c r="O11" i="5"/>
  <c r="I51" i="4"/>
  <c r="J51" i="4"/>
  <c r="N51" i="4"/>
  <c r="L51" i="4"/>
  <c r="I46" i="4"/>
  <c r="K46" i="4"/>
  <c r="O46" i="4"/>
  <c r="H46" i="4"/>
  <c r="M46" i="4"/>
  <c r="N8" i="4"/>
  <c r="G53" i="4"/>
  <c r="E54" i="4"/>
  <c r="G54" i="4" s="1"/>
  <c r="I52" i="4"/>
  <c r="H52" i="4"/>
  <c r="M52" i="4"/>
  <c r="K52" i="4"/>
  <c r="O52" i="4"/>
  <c r="K51" i="4"/>
  <c r="I49" i="4"/>
  <c r="L49" i="4"/>
  <c r="J49" i="4"/>
  <c r="N49" i="4"/>
  <c r="I48" i="4"/>
  <c r="H48" i="4"/>
  <c r="M48" i="4"/>
  <c r="K48" i="4"/>
  <c r="O48" i="4"/>
  <c r="K47" i="4"/>
  <c r="L46" i="4"/>
  <c r="K10" i="4"/>
  <c r="O10" i="4"/>
  <c r="I10" i="4"/>
  <c r="M10" i="4"/>
  <c r="K6" i="4"/>
  <c r="O6" i="4"/>
  <c r="I6" i="4"/>
  <c r="M6" i="4"/>
  <c r="J4" i="4"/>
  <c r="I50" i="4"/>
  <c r="K50" i="4"/>
  <c r="O50" i="4"/>
  <c r="H50" i="4"/>
  <c r="M50" i="4"/>
  <c r="O47" i="4"/>
  <c r="K8" i="4"/>
  <c r="O8" i="4"/>
  <c r="I8" i="4"/>
  <c r="M8" i="4"/>
  <c r="N4" i="4"/>
  <c r="I68" i="4"/>
  <c r="J68" i="4"/>
  <c r="N68" i="4"/>
  <c r="L68" i="4"/>
  <c r="I67" i="4"/>
  <c r="K67" i="4"/>
  <c r="O67" i="4"/>
  <c r="H67" i="4"/>
  <c r="M67" i="4"/>
  <c r="I64" i="4"/>
  <c r="J64" i="4"/>
  <c r="N64" i="4"/>
  <c r="L64" i="4"/>
  <c r="M51" i="4"/>
  <c r="N50" i="4"/>
  <c r="M47" i="4"/>
  <c r="N46" i="4"/>
  <c r="L8" i="4"/>
  <c r="I7" i="4"/>
  <c r="M7" i="4"/>
  <c r="K7" i="4"/>
  <c r="O7" i="4"/>
  <c r="L4" i="4"/>
  <c r="G70" i="4"/>
  <c r="E71" i="4"/>
  <c r="I69" i="4"/>
  <c r="H69" i="4"/>
  <c r="M69" i="4"/>
  <c r="K69" i="4"/>
  <c r="O69" i="4"/>
  <c r="K68" i="4"/>
  <c r="L67" i="4"/>
  <c r="I66" i="4"/>
  <c r="L66" i="4"/>
  <c r="J66" i="4"/>
  <c r="N66" i="4"/>
  <c r="I65" i="4"/>
  <c r="H65" i="4"/>
  <c r="M65" i="4"/>
  <c r="K65" i="4"/>
  <c r="O65" i="4"/>
  <c r="K64" i="4"/>
  <c r="H51" i="4"/>
  <c r="J50" i="4"/>
  <c r="H47" i="4"/>
  <c r="J46" i="4"/>
  <c r="I9" i="4"/>
  <c r="M9" i="4"/>
  <c r="K9" i="4"/>
  <c r="O9" i="4"/>
  <c r="H8" i="4"/>
  <c r="J7" i="4"/>
  <c r="I5" i="4"/>
  <c r="M5" i="4"/>
  <c r="K5" i="4"/>
  <c r="O5" i="4"/>
  <c r="T25" i="5"/>
  <c r="P67" i="6"/>
  <c r="T26" i="6"/>
  <c r="P25" i="6"/>
  <c r="S25" i="6"/>
  <c r="M67" i="6"/>
  <c r="Q67" i="6"/>
  <c r="O67" i="6"/>
  <c r="S67" i="6"/>
  <c r="M26" i="6"/>
  <c r="Q26" i="6"/>
  <c r="N26" i="6"/>
  <c r="R26" i="6"/>
  <c r="O26" i="6"/>
  <c r="S26" i="6"/>
  <c r="R67" i="6"/>
  <c r="H68" i="7"/>
  <c r="H71" i="7"/>
  <c r="H72" i="7"/>
  <c r="H73" i="7"/>
  <c r="H74" i="7"/>
  <c r="H75" i="7"/>
  <c r="M40" i="7"/>
  <c r="Q40" i="7"/>
  <c r="O40" i="7"/>
  <c r="S40" i="7"/>
  <c r="R40" i="7"/>
  <c r="T40" i="7"/>
  <c r="P40" i="7"/>
  <c r="P31" i="7"/>
  <c r="T31" i="7"/>
  <c r="M31" i="7"/>
  <c r="Q31" i="7"/>
  <c r="O31" i="7"/>
  <c r="N31" i="7"/>
  <c r="R31" i="7"/>
  <c r="H40" i="8"/>
  <c r="P22" i="7"/>
  <c r="T22" i="7"/>
  <c r="M22" i="7"/>
  <c r="Q22" i="7"/>
  <c r="O22" i="7"/>
  <c r="S22" i="7"/>
  <c r="M4" i="7"/>
  <c r="Q4" i="7"/>
  <c r="O4" i="7"/>
  <c r="T4" i="7"/>
  <c r="P4" i="7"/>
  <c r="N4" i="7"/>
  <c r="S4" i="7"/>
  <c r="P13" i="7"/>
  <c r="T13" i="7"/>
  <c r="M13" i="7"/>
  <c r="Q13" i="7"/>
  <c r="O13" i="7"/>
  <c r="S13" i="7"/>
  <c r="M19" i="8"/>
  <c r="Q19" i="8"/>
  <c r="N19" i="8"/>
  <c r="R19" i="8"/>
  <c r="O19" i="8"/>
  <c r="S19" i="8"/>
  <c r="T19" i="8"/>
  <c r="P19" i="8"/>
  <c r="N22" i="7"/>
  <c r="R13" i="7"/>
  <c r="M9" i="8"/>
  <c r="Q9" i="8"/>
  <c r="N9" i="8"/>
  <c r="R9" i="8"/>
  <c r="O9" i="8"/>
  <c r="S9" i="8"/>
  <c r="T9" i="8"/>
  <c r="P9" i="8"/>
  <c r="N14" i="16"/>
  <c r="N22" i="16" s="1"/>
  <c r="N29" i="16" s="1"/>
  <c r="N7" i="16"/>
  <c r="M14" i="8"/>
  <c r="Q14" i="8"/>
  <c r="N14" i="8"/>
  <c r="R14" i="8"/>
  <c r="O14" i="8"/>
  <c r="S14" i="8"/>
  <c r="M10" i="8"/>
  <c r="Q10" i="8"/>
  <c r="N10" i="8"/>
  <c r="R10" i="8"/>
  <c r="O10" i="8"/>
  <c r="S10" i="8"/>
  <c r="S4" i="8"/>
  <c r="O4" i="8"/>
  <c r="Q4" i="8"/>
  <c r="M48" i="10"/>
  <c r="M68" i="10"/>
  <c r="M89" i="10" s="1"/>
  <c r="M67" i="10"/>
  <c r="M88" i="10" s="1"/>
  <c r="R14" i="7" l="1"/>
  <c r="P14" i="7"/>
  <c r="T14" i="7"/>
  <c r="Q14" i="7"/>
  <c r="N14" i="7"/>
  <c r="O14" i="7"/>
  <c r="M22" i="3"/>
  <c r="J65" i="8"/>
  <c r="L65" i="8" s="1"/>
  <c r="J221" i="7"/>
  <c r="J173" i="6"/>
  <c r="J87" i="5"/>
  <c r="J20" i="8"/>
  <c r="L20" i="8" s="1"/>
  <c r="J21" i="5"/>
  <c r="L21" i="5" s="1"/>
  <c r="J32" i="7"/>
  <c r="L32" i="7" s="1"/>
  <c r="J68" i="6"/>
  <c r="L68" i="6" s="1"/>
  <c r="P46" i="6"/>
  <c r="O46" i="6"/>
  <c r="S46" i="6"/>
  <c r="M46" i="6"/>
  <c r="Q46" i="6"/>
  <c r="R46" i="6"/>
  <c r="N46" i="6"/>
  <c r="T46" i="6"/>
  <c r="J194" i="6"/>
  <c r="S14" i="7"/>
  <c r="M14" i="7"/>
  <c r="Q4" i="5"/>
  <c r="O4" i="5"/>
  <c r="S4" i="5"/>
  <c r="N4" i="5"/>
  <c r="P4" i="5"/>
  <c r="T4" i="5"/>
  <c r="M4" i="8"/>
  <c r="P4" i="8"/>
  <c r="T4" i="8"/>
  <c r="R4" i="8"/>
  <c r="N4" i="8"/>
  <c r="H107" i="5"/>
  <c r="M13" i="3"/>
  <c r="J56" i="8"/>
  <c r="L56" i="8" s="1"/>
  <c r="J204" i="7"/>
  <c r="J132" i="6"/>
  <c r="J78" i="5"/>
  <c r="J12" i="5"/>
  <c r="L12" i="5" s="1"/>
  <c r="J15" i="7"/>
  <c r="L15" i="7" s="1"/>
  <c r="J11" i="8"/>
  <c r="L11" i="8" s="1"/>
  <c r="J27" i="6"/>
  <c r="L27" i="6" s="1"/>
  <c r="J74" i="8"/>
  <c r="L69" i="8"/>
  <c r="J238" i="7"/>
  <c r="J230" i="7"/>
  <c r="L45" i="5"/>
  <c r="N25" i="5"/>
  <c r="P15" i="5"/>
  <c r="T15" i="5"/>
  <c r="M15" i="5"/>
  <c r="Q15" i="5"/>
  <c r="R20" i="5"/>
  <c r="N20" i="5"/>
  <c r="P20" i="5"/>
  <c r="T20" i="5"/>
  <c r="M20" i="5"/>
  <c r="R4" i="6"/>
  <c r="P4" i="6"/>
  <c r="T4" i="6"/>
  <c r="M17" i="3"/>
  <c r="J60" i="8"/>
  <c r="L60" i="8" s="1"/>
  <c r="J212" i="7"/>
  <c r="J152" i="6"/>
  <c r="J82" i="5"/>
  <c r="J16" i="5"/>
  <c r="L16" i="5" s="1"/>
  <c r="J15" i="8"/>
  <c r="L15" i="8" s="1"/>
  <c r="J23" i="7"/>
  <c r="L23" i="7" s="1"/>
  <c r="J47" i="6"/>
  <c r="L47" i="6" s="1"/>
  <c r="Q25" i="5"/>
  <c r="O20" i="5"/>
  <c r="Q20" i="5"/>
  <c r="T25" i="6"/>
  <c r="Q25" i="6"/>
  <c r="M25" i="6"/>
  <c r="R25" i="6"/>
  <c r="O25" i="6"/>
  <c r="N25" i="6"/>
  <c r="J89" i="6"/>
  <c r="L88" i="6"/>
  <c r="P10" i="8"/>
  <c r="T10" i="8"/>
  <c r="S20" i="5"/>
  <c r="S4" i="6"/>
  <c r="O4" i="6"/>
  <c r="M4" i="6"/>
  <c r="M6" i="3"/>
  <c r="J50" i="8"/>
  <c r="L50" i="8" s="1"/>
  <c r="J194" i="7"/>
  <c r="J110" i="6"/>
  <c r="J71" i="5"/>
  <c r="J5" i="6"/>
  <c r="L5" i="6" s="1"/>
  <c r="J5" i="5"/>
  <c r="L5" i="5" s="1"/>
  <c r="J5" i="8"/>
  <c r="L5" i="8" s="1"/>
  <c r="J5" i="7"/>
  <c r="L5" i="7" s="1"/>
  <c r="P25" i="5"/>
  <c r="S25" i="5"/>
  <c r="T10" i="5"/>
  <c r="M26" i="5"/>
  <c r="S26" i="5"/>
  <c r="Q4" i="6"/>
  <c r="J66" i="5"/>
  <c r="J25" i="8"/>
  <c r="J29" i="8"/>
  <c r="J70" i="8"/>
  <c r="L24" i="8"/>
  <c r="J49" i="7"/>
  <c r="J41" i="7"/>
  <c r="L14" i="2"/>
  <c r="J144" i="17"/>
  <c r="J146" i="17"/>
  <c r="J147" i="17"/>
  <c r="J143" i="17"/>
  <c r="J145" i="17"/>
  <c r="H274" i="7"/>
  <c r="H85" i="7"/>
  <c r="H116" i="5"/>
  <c r="H117" i="5" s="1"/>
  <c r="H118" i="5" s="1"/>
  <c r="H119" i="5" s="1"/>
  <c r="H50" i="5"/>
  <c r="J53" i="17"/>
  <c r="J49" i="17"/>
  <c r="J51" i="17"/>
  <c r="J52" i="17"/>
  <c r="J50" i="17"/>
  <c r="J96" i="5"/>
  <c r="J92" i="5"/>
  <c r="H120" i="5"/>
  <c r="H115" i="5"/>
  <c r="N11" i="5"/>
  <c r="Q11" i="5"/>
  <c r="P10" i="5"/>
  <c r="O10" i="5"/>
  <c r="Q26" i="5"/>
  <c r="L35" i="5"/>
  <c r="R11" i="5"/>
  <c r="M11" i="5"/>
  <c r="L40" i="5"/>
  <c r="T40" i="5" s="1"/>
  <c r="N10" i="5"/>
  <c r="Q10" i="5"/>
  <c r="T26" i="5"/>
  <c r="T11" i="5"/>
  <c r="S11" i="5"/>
  <c r="R10" i="5"/>
  <c r="N26" i="5"/>
  <c r="L30" i="5"/>
  <c r="P30" i="5" s="1"/>
  <c r="L41" i="5"/>
  <c r="R41" i="5" s="1"/>
  <c r="R21" i="5"/>
  <c r="S21" i="5"/>
  <c r="L46" i="5"/>
  <c r="R46" i="5" s="1"/>
  <c r="L31" i="5"/>
  <c r="P27" i="5"/>
  <c r="S27" i="5"/>
  <c r="P26" i="5"/>
  <c r="O26" i="5"/>
  <c r="R26" i="5"/>
  <c r="T27" i="5"/>
  <c r="O27" i="5"/>
  <c r="N27" i="5"/>
  <c r="Q27" i="5"/>
  <c r="R27" i="5"/>
  <c r="M27" i="5"/>
  <c r="J28" i="5"/>
  <c r="J32" i="5"/>
  <c r="E35" i="4"/>
  <c r="E87" i="4"/>
  <c r="G11" i="4"/>
  <c r="E12" i="4"/>
  <c r="N15" i="16"/>
  <c r="N8" i="16"/>
  <c r="N41" i="5"/>
  <c r="N40" i="5"/>
  <c r="R40" i="5"/>
  <c r="P40" i="5"/>
  <c r="M40" i="5"/>
  <c r="S40" i="5"/>
  <c r="O40" i="5"/>
  <c r="Q40" i="5"/>
  <c r="G71" i="4"/>
  <c r="E72" i="4"/>
  <c r="N45" i="5"/>
  <c r="R45" i="5"/>
  <c r="P45" i="5"/>
  <c r="T45" i="5"/>
  <c r="O45" i="5"/>
  <c r="Q45" i="5"/>
  <c r="S45" i="5"/>
  <c r="M45" i="5"/>
  <c r="N46" i="5"/>
  <c r="I70" i="4"/>
  <c r="L70" i="4"/>
  <c r="J70" i="4"/>
  <c r="N70" i="4"/>
  <c r="O70" i="4"/>
  <c r="K70" i="4"/>
  <c r="H70" i="4"/>
  <c r="M70" i="4"/>
  <c r="I54" i="4"/>
  <c r="K54" i="4"/>
  <c r="O54" i="4"/>
  <c r="H54" i="4"/>
  <c r="M54" i="4"/>
  <c r="L54" i="4"/>
  <c r="N54" i="4"/>
  <c r="J54" i="4"/>
  <c r="M49" i="10"/>
  <c r="M69" i="10"/>
  <c r="M90" i="10" s="1"/>
  <c r="I53" i="4"/>
  <c r="L53" i="4"/>
  <c r="J53" i="4"/>
  <c r="N53" i="4"/>
  <c r="M53" i="4"/>
  <c r="H53" i="4"/>
  <c r="O53" i="4"/>
  <c r="K53" i="4"/>
  <c r="N36" i="5"/>
  <c r="R36" i="5"/>
  <c r="P36" i="5"/>
  <c r="T36" i="5"/>
  <c r="M36" i="5"/>
  <c r="O36" i="5"/>
  <c r="S36" i="5"/>
  <c r="Q36" i="5"/>
  <c r="T30" i="5" l="1"/>
  <c r="M30" i="5"/>
  <c r="H51" i="5"/>
  <c r="L50" i="5"/>
  <c r="T88" i="6"/>
  <c r="R88" i="6"/>
  <c r="M88" i="6"/>
  <c r="S88" i="6"/>
  <c r="Q88" i="6"/>
  <c r="O88" i="6"/>
  <c r="P88" i="6"/>
  <c r="N88" i="6"/>
  <c r="S30" i="5"/>
  <c r="J90" i="6"/>
  <c r="L89" i="6"/>
  <c r="J231" i="7"/>
  <c r="P21" i="5"/>
  <c r="N21" i="5"/>
  <c r="Q21" i="5"/>
  <c r="N68" i="6"/>
  <c r="T68" i="6"/>
  <c r="O68" i="6"/>
  <c r="Q68" i="6"/>
  <c r="M68" i="6"/>
  <c r="R68" i="6"/>
  <c r="P68" i="6"/>
  <c r="S68" i="6"/>
  <c r="Q30" i="5"/>
  <c r="N32" i="7"/>
  <c r="R32" i="7"/>
  <c r="M32" i="7"/>
  <c r="Q32" i="7"/>
  <c r="O32" i="7"/>
  <c r="S32" i="7"/>
  <c r="P32" i="7"/>
  <c r="T32" i="7"/>
  <c r="T21" i="5"/>
  <c r="H279" i="7"/>
  <c r="H277" i="7"/>
  <c r="H280" i="7"/>
  <c r="H278" i="7"/>
  <c r="H282" i="7"/>
  <c r="H281" i="7"/>
  <c r="H276" i="7"/>
  <c r="H275" i="7"/>
  <c r="H91" i="7"/>
  <c r="H86" i="7"/>
  <c r="H87" i="7"/>
  <c r="H90" i="7"/>
  <c r="H89" i="7"/>
  <c r="H93" i="7"/>
  <c r="H88" i="7"/>
  <c r="H92" i="7"/>
  <c r="N5" i="7"/>
  <c r="P5" i="7"/>
  <c r="T5" i="7"/>
  <c r="R5" i="7"/>
  <c r="M5" i="7"/>
  <c r="S5" i="7"/>
  <c r="Q5" i="7"/>
  <c r="O5" i="7"/>
  <c r="M18" i="3"/>
  <c r="J61" i="8"/>
  <c r="L61" i="8" s="1"/>
  <c r="J213" i="7"/>
  <c r="J153" i="6"/>
  <c r="J83" i="5"/>
  <c r="J48" i="6"/>
  <c r="L48" i="6" s="1"/>
  <c r="J24" i="7"/>
  <c r="L24" i="7" s="1"/>
  <c r="J17" i="5"/>
  <c r="L17" i="5" s="1"/>
  <c r="J16" i="8"/>
  <c r="L16" i="8" s="1"/>
  <c r="J247" i="7"/>
  <c r="J239" i="7"/>
  <c r="M14" i="3"/>
  <c r="J57" i="8"/>
  <c r="L57" i="8" s="1"/>
  <c r="J205" i="7"/>
  <c r="J133" i="6"/>
  <c r="J79" i="5"/>
  <c r="J12" i="8"/>
  <c r="L12" i="8" s="1"/>
  <c r="J28" i="6"/>
  <c r="L28" i="6" s="1"/>
  <c r="J16" i="7"/>
  <c r="L16" i="7" s="1"/>
  <c r="J13" i="5"/>
  <c r="L13" i="5" s="1"/>
  <c r="J195" i="6"/>
  <c r="P20" i="8"/>
  <c r="T20" i="8"/>
  <c r="O20" i="8"/>
  <c r="S20" i="8"/>
  <c r="M20" i="8"/>
  <c r="Q20" i="8"/>
  <c r="R20" i="8"/>
  <c r="N20" i="8"/>
  <c r="N24" i="8"/>
  <c r="P24" i="8"/>
  <c r="T24" i="8"/>
  <c r="O24" i="8"/>
  <c r="S24" i="8"/>
  <c r="M24" i="8"/>
  <c r="R24" i="8"/>
  <c r="Q24" i="8"/>
  <c r="N30" i="5"/>
  <c r="T47" i="6"/>
  <c r="M47" i="6"/>
  <c r="S47" i="6"/>
  <c r="P47" i="6"/>
  <c r="Q47" i="6"/>
  <c r="N47" i="6"/>
  <c r="R47" i="6"/>
  <c r="O47" i="6"/>
  <c r="T27" i="6"/>
  <c r="P27" i="6"/>
  <c r="M27" i="6"/>
  <c r="Q27" i="6"/>
  <c r="R27" i="6"/>
  <c r="O27" i="6"/>
  <c r="S27" i="6"/>
  <c r="N27" i="6"/>
  <c r="J34" i="8"/>
  <c r="L29" i="8"/>
  <c r="T23" i="7"/>
  <c r="P23" i="7"/>
  <c r="M23" i="7"/>
  <c r="Q23" i="7"/>
  <c r="N23" i="7"/>
  <c r="R23" i="7"/>
  <c r="O23" i="7"/>
  <c r="S23" i="7"/>
  <c r="M11" i="8"/>
  <c r="Q11" i="8"/>
  <c r="N11" i="8"/>
  <c r="R11" i="8"/>
  <c r="T11" i="8"/>
  <c r="P11" i="8"/>
  <c r="S11" i="8"/>
  <c r="O11" i="8"/>
  <c r="M23" i="3"/>
  <c r="J66" i="8"/>
  <c r="L66" i="8" s="1"/>
  <c r="J222" i="7"/>
  <c r="J174" i="6"/>
  <c r="J88" i="5"/>
  <c r="J33" i="7"/>
  <c r="L33" i="7" s="1"/>
  <c r="J69" i="6"/>
  <c r="L69" i="6" s="1"/>
  <c r="J21" i="8"/>
  <c r="L21" i="8" s="1"/>
  <c r="J22" i="5"/>
  <c r="L22" i="5" s="1"/>
  <c r="N5" i="8"/>
  <c r="R5" i="8"/>
  <c r="O5" i="8"/>
  <c r="P5" i="8"/>
  <c r="S5" i="8"/>
  <c r="T5" i="8"/>
  <c r="M5" i="8"/>
  <c r="Q5" i="8"/>
  <c r="H108" i="5"/>
  <c r="R30" i="5"/>
  <c r="J93" i="5"/>
  <c r="J97" i="5"/>
  <c r="J42" i="7"/>
  <c r="L41" i="7"/>
  <c r="J71" i="8"/>
  <c r="J26" i="8"/>
  <c r="J30" i="8"/>
  <c r="L25" i="8"/>
  <c r="M15" i="8"/>
  <c r="Q15" i="8"/>
  <c r="T15" i="8"/>
  <c r="N15" i="8"/>
  <c r="R15" i="8"/>
  <c r="O15" i="8"/>
  <c r="S15" i="8"/>
  <c r="P15" i="8"/>
  <c r="O15" i="7"/>
  <c r="P15" i="7"/>
  <c r="T15" i="7"/>
  <c r="Q15" i="7"/>
  <c r="M15" i="7"/>
  <c r="N15" i="7"/>
  <c r="R15" i="7"/>
  <c r="S15" i="7"/>
  <c r="M5" i="6"/>
  <c r="N5" i="6"/>
  <c r="R5" i="6"/>
  <c r="Q5" i="6"/>
  <c r="P5" i="6"/>
  <c r="T5" i="6"/>
  <c r="O5" i="6"/>
  <c r="S5" i="6"/>
  <c r="J79" i="8"/>
  <c r="L74" i="8"/>
  <c r="J75" i="8"/>
  <c r="L70" i="8"/>
  <c r="O21" i="5"/>
  <c r="J101" i="5"/>
  <c r="L15" i="2"/>
  <c r="J152" i="17"/>
  <c r="J148" i="17"/>
  <c r="J151" i="17"/>
  <c r="J150" i="17"/>
  <c r="J149" i="17"/>
  <c r="H283" i="7"/>
  <c r="H121" i="5"/>
  <c r="H122" i="5" s="1"/>
  <c r="H123" i="5" s="1"/>
  <c r="H124" i="5" s="1"/>
  <c r="H125" i="5" s="1"/>
  <c r="J54" i="17"/>
  <c r="H94" i="7"/>
  <c r="J55" i="17"/>
  <c r="J57" i="17"/>
  <c r="J56" i="17"/>
  <c r="H55" i="5"/>
  <c r="J58" i="17"/>
  <c r="J50" i="7"/>
  <c r="J58" i="7"/>
  <c r="L49" i="7"/>
  <c r="P16" i="5"/>
  <c r="T16" i="5"/>
  <c r="O16" i="5"/>
  <c r="R16" i="5"/>
  <c r="N16" i="5"/>
  <c r="M16" i="5"/>
  <c r="S16" i="5"/>
  <c r="Q16" i="5"/>
  <c r="O12" i="5"/>
  <c r="S12" i="5"/>
  <c r="R12" i="5"/>
  <c r="N12" i="5"/>
  <c r="Q12" i="5"/>
  <c r="P12" i="5"/>
  <c r="T12" i="5"/>
  <c r="M12" i="5"/>
  <c r="P5" i="5"/>
  <c r="Q5" i="5"/>
  <c r="O5" i="5"/>
  <c r="S5" i="5"/>
  <c r="R5" i="5"/>
  <c r="M5" i="5"/>
  <c r="T5" i="5"/>
  <c r="N5" i="5"/>
  <c r="Q46" i="5"/>
  <c r="O41" i="5"/>
  <c r="O30" i="5"/>
  <c r="M21" i="5"/>
  <c r="M7" i="3"/>
  <c r="J51" i="8"/>
  <c r="L51" i="8" s="1"/>
  <c r="J195" i="7"/>
  <c r="J111" i="6"/>
  <c r="J72" i="5"/>
  <c r="J6" i="7"/>
  <c r="L6" i="7" s="1"/>
  <c r="J6" i="8"/>
  <c r="L6" i="8" s="1"/>
  <c r="J6" i="6"/>
  <c r="L6" i="6" s="1"/>
  <c r="J6" i="5"/>
  <c r="L6" i="5" s="1"/>
  <c r="M46" i="5"/>
  <c r="T46" i="5"/>
  <c r="S41" i="5"/>
  <c r="T41" i="5"/>
  <c r="P35" i="5"/>
  <c r="M35" i="5"/>
  <c r="S35" i="5"/>
  <c r="T35" i="5"/>
  <c r="R35" i="5"/>
  <c r="N35" i="5"/>
  <c r="Q35" i="5"/>
  <c r="O35" i="5"/>
  <c r="O46" i="5"/>
  <c r="P46" i="5"/>
  <c r="Q41" i="5"/>
  <c r="P41" i="5"/>
  <c r="S46" i="5"/>
  <c r="M41" i="5"/>
  <c r="M31" i="5"/>
  <c r="N31" i="5"/>
  <c r="O31" i="5"/>
  <c r="R31" i="5"/>
  <c r="Q31" i="5"/>
  <c r="P31" i="5"/>
  <c r="S31" i="5"/>
  <c r="T31" i="5"/>
  <c r="J29" i="5"/>
  <c r="J33" i="5"/>
  <c r="L28" i="5"/>
  <c r="J37" i="5"/>
  <c r="L32" i="5"/>
  <c r="E13" i="4"/>
  <c r="G12" i="4"/>
  <c r="E36" i="4"/>
  <c r="E88" i="4"/>
  <c r="L11" i="4"/>
  <c r="H11" i="4"/>
  <c r="N11" i="4"/>
  <c r="O11" i="4"/>
  <c r="I11" i="4"/>
  <c r="M11" i="4"/>
  <c r="J11" i="4"/>
  <c r="K11" i="4"/>
  <c r="M50" i="10"/>
  <c r="M70" i="10"/>
  <c r="M91" i="10" s="1"/>
  <c r="G72" i="4"/>
  <c r="E73" i="4"/>
  <c r="N16" i="16"/>
  <c r="N9" i="16"/>
  <c r="I71" i="4"/>
  <c r="K71" i="4"/>
  <c r="O71" i="4"/>
  <c r="H71" i="4"/>
  <c r="M71" i="4"/>
  <c r="N71" i="4"/>
  <c r="J71" i="4"/>
  <c r="L71" i="4"/>
  <c r="N23" i="16"/>
  <c r="J43" i="7" l="1"/>
  <c r="L42" i="7"/>
  <c r="Q6" i="6"/>
  <c r="S6" i="6"/>
  <c r="P6" i="6"/>
  <c r="T6" i="6"/>
  <c r="R6" i="6"/>
  <c r="O6" i="6"/>
  <c r="M6" i="6"/>
  <c r="N6" i="6"/>
  <c r="J106" i="5"/>
  <c r="J39" i="8"/>
  <c r="L34" i="8"/>
  <c r="H52" i="5"/>
  <c r="H53" i="5" s="1"/>
  <c r="H54" i="5" s="1"/>
  <c r="L51" i="5"/>
  <c r="P6" i="8"/>
  <c r="T6" i="8"/>
  <c r="M6" i="8"/>
  <c r="Q6" i="8"/>
  <c r="N6" i="8"/>
  <c r="R6" i="8"/>
  <c r="O6" i="8"/>
  <c r="S6" i="8"/>
  <c r="H286" i="7"/>
  <c r="H288" i="7"/>
  <c r="H291" i="7"/>
  <c r="H285" i="7"/>
  <c r="H287" i="7"/>
  <c r="H290" i="7"/>
  <c r="H284" i="7"/>
  <c r="H289" i="7"/>
  <c r="H101" i="7"/>
  <c r="H102" i="7"/>
  <c r="H99" i="7"/>
  <c r="H96" i="7"/>
  <c r="H100" i="7"/>
  <c r="H95" i="7"/>
  <c r="H97" i="7"/>
  <c r="H98" i="7"/>
  <c r="J84" i="8"/>
  <c r="L79" i="8"/>
  <c r="J58" i="8"/>
  <c r="L58" i="8" s="1"/>
  <c r="J206" i="7"/>
  <c r="J134" i="6"/>
  <c r="J80" i="5"/>
  <c r="J13" i="8"/>
  <c r="L13" i="8" s="1"/>
  <c r="J17" i="7"/>
  <c r="J29" i="6"/>
  <c r="J14" i="5"/>
  <c r="L14" i="5" s="1"/>
  <c r="M19" i="3"/>
  <c r="J62" i="8"/>
  <c r="L62" i="8" s="1"/>
  <c r="J214" i="7"/>
  <c r="J154" i="6"/>
  <c r="J84" i="5"/>
  <c r="J17" i="8"/>
  <c r="L17" i="8" s="1"/>
  <c r="J49" i="6"/>
  <c r="L49" i="6" s="1"/>
  <c r="J25" i="7"/>
  <c r="L25" i="7" s="1"/>
  <c r="J18" i="5"/>
  <c r="L18" i="5" s="1"/>
  <c r="R6" i="7"/>
  <c r="N6" i="7"/>
  <c r="P6" i="7"/>
  <c r="T6" i="7"/>
  <c r="Q6" i="7"/>
  <c r="O6" i="7"/>
  <c r="M6" i="7"/>
  <c r="S6" i="7"/>
  <c r="J102" i="5"/>
  <c r="H109" i="5"/>
  <c r="M22" i="5"/>
  <c r="Q22" i="5"/>
  <c r="O22" i="5"/>
  <c r="S22" i="5"/>
  <c r="R22" i="5"/>
  <c r="N22" i="5"/>
  <c r="P22" i="5"/>
  <c r="T22" i="5"/>
  <c r="R6" i="5"/>
  <c r="O6" i="5"/>
  <c r="M6" i="5"/>
  <c r="Q6" i="5"/>
  <c r="N6" i="5"/>
  <c r="P6" i="5"/>
  <c r="T6" i="5"/>
  <c r="S6" i="5"/>
  <c r="P50" i="5"/>
  <c r="O50" i="5"/>
  <c r="T50" i="5"/>
  <c r="Q50" i="5"/>
  <c r="M50" i="5"/>
  <c r="S50" i="5"/>
  <c r="N50" i="5"/>
  <c r="R50" i="5"/>
  <c r="J248" i="7"/>
  <c r="J240" i="7"/>
  <c r="P16" i="8"/>
  <c r="T16" i="8"/>
  <c r="O16" i="8"/>
  <c r="S16" i="8"/>
  <c r="M16" i="8"/>
  <c r="Q16" i="8"/>
  <c r="N16" i="8"/>
  <c r="R16" i="8"/>
  <c r="J67" i="7"/>
  <c r="L67" i="7" s="1"/>
  <c r="L58" i="7"/>
  <c r="N16" i="7"/>
  <c r="R16" i="7"/>
  <c r="P16" i="7"/>
  <c r="T16" i="7"/>
  <c r="Q16" i="7"/>
  <c r="M16" i="7"/>
  <c r="S16" i="7"/>
  <c r="O16" i="7"/>
  <c r="P17" i="5"/>
  <c r="R17" i="5"/>
  <c r="T17" i="5"/>
  <c r="N17" i="5"/>
  <c r="M17" i="5"/>
  <c r="Q17" i="5"/>
  <c r="O17" i="5"/>
  <c r="S17" i="5"/>
  <c r="M8" i="3"/>
  <c r="J52" i="8"/>
  <c r="L52" i="8" s="1"/>
  <c r="J196" i="7"/>
  <c r="J112" i="6"/>
  <c r="J73" i="5"/>
  <c r="J7" i="6"/>
  <c r="L7" i="6" s="1"/>
  <c r="J7" i="7"/>
  <c r="L7" i="7" s="1"/>
  <c r="J7" i="8"/>
  <c r="L7" i="8" s="1"/>
  <c r="J7" i="5"/>
  <c r="L7" i="5" s="1"/>
  <c r="J51" i="7"/>
  <c r="J59" i="7"/>
  <c r="L50" i="7"/>
  <c r="J35" i="8"/>
  <c r="L30" i="8"/>
  <c r="P28" i="6"/>
  <c r="O28" i="6"/>
  <c r="T28" i="6"/>
  <c r="S28" i="6"/>
  <c r="M28" i="6"/>
  <c r="N28" i="6"/>
  <c r="Q28" i="6"/>
  <c r="R28" i="6"/>
  <c r="N24" i="7"/>
  <c r="R24" i="7"/>
  <c r="M24" i="7"/>
  <c r="O24" i="7"/>
  <c r="S24" i="7"/>
  <c r="Q24" i="7"/>
  <c r="T24" i="7"/>
  <c r="P24" i="7"/>
  <c r="J232" i="7"/>
  <c r="J80" i="8"/>
  <c r="L75" i="8"/>
  <c r="N69" i="6"/>
  <c r="T69" i="6"/>
  <c r="M69" i="6"/>
  <c r="Q69" i="6"/>
  <c r="R69" i="6"/>
  <c r="O69" i="6"/>
  <c r="S69" i="6"/>
  <c r="P69" i="6"/>
  <c r="J31" i="8"/>
  <c r="J72" i="8"/>
  <c r="J27" i="8"/>
  <c r="L26" i="8"/>
  <c r="P12" i="8"/>
  <c r="T12" i="8"/>
  <c r="O12" i="8"/>
  <c r="S12" i="8"/>
  <c r="M12" i="8"/>
  <c r="Q12" i="8"/>
  <c r="R12" i="8"/>
  <c r="N12" i="8"/>
  <c r="P48" i="6"/>
  <c r="T48" i="6"/>
  <c r="M48" i="6"/>
  <c r="Q48" i="6"/>
  <c r="R48" i="6"/>
  <c r="O48" i="6"/>
  <c r="S48" i="6"/>
  <c r="N48" i="6"/>
  <c r="M29" i="8"/>
  <c r="Q29" i="8"/>
  <c r="R29" i="8"/>
  <c r="T29" i="8"/>
  <c r="N29" i="8"/>
  <c r="P29" i="8"/>
  <c r="O29" i="8"/>
  <c r="S29" i="8"/>
  <c r="J98" i="5"/>
  <c r="J94" i="5"/>
  <c r="T89" i="6"/>
  <c r="S89" i="6"/>
  <c r="R89" i="6"/>
  <c r="N89" i="6"/>
  <c r="P89" i="6"/>
  <c r="Q89" i="6"/>
  <c r="M89" i="6"/>
  <c r="O89" i="6"/>
  <c r="M49" i="7"/>
  <c r="Q49" i="7"/>
  <c r="T49" i="7"/>
  <c r="R49" i="7"/>
  <c r="O49" i="7"/>
  <c r="P49" i="7"/>
  <c r="S49" i="7"/>
  <c r="N49" i="7"/>
  <c r="H56" i="5"/>
  <c r="L55" i="5"/>
  <c r="J76" i="8"/>
  <c r="L71" i="8"/>
  <c r="T21" i="8"/>
  <c r="P21" i="8"/>
  <c r="N21" i="8"/>
  <c r="R21" i="8"/>
  <c r="S21" i="8"/>
  <c r="O21" i="8"/>
  <c r="M21" i="8"/>
  <c r="Q21" i="8"/>
  <c r="J196" i="6"/>
  <c r="J256" i="7"/>
  <c r="N33" i="7"/>
  <c r="R33" i="7"/>
  <c r="M33" i="7"/>
  <c r="Q33" i="7"/>
  <c r="P33" i="7"/>
  <c r="T33" i="7"/>
  <c r="S33" i="7"/>
  <c r="O33" i="7"/>
  <c r="P13" i="5"/>
  <c r="T13" i="5"/>
  <c r="M13" i="5"/>
  <c r="R13" i="5"/>
  <c r="S13" i="5"/>
  <c r="N13" i="5"/>
  <c r="Q13" i="5"/>
  <c r="O13" i="5"/>
  <c r="J91" i="6"/>
  <c r="L90" i="6"/>
  <c r="O25" i="8"/>
  <c r="S25" i="8"/>
  <c r="T25" i="8"/>
  <c r="N25" i="8"/>
  <c r="R25" i="8"/>
  <c r="P25" i="8"/>
  <c r="M25" i="8"/>
  <c r="Q25" i="8"/>
  <c r="L16" i="2"/>
  <c r="J156" i="17"/>
  <c r="J155" i="17"/>
  <c r="J154" i="17"/>
  <c r="J157" i="17"/>
  <c r="J153" i="17"/>
  <c r="H292" i="7"/>
  <c r="H126" i="5"/>
  <c r="H127" i="5" s="1"/>
  <c r="H128" i="5" s="1"/>
  <c r="H129" i="5" s="1"/>
  <c r="H130" i="5" s="1"/>
  <c r="H60" i="5"/>
  <c r="J59" i="17"/>
  <c r="J60" i="17"/>
  <c r="H103" i="7"/>
  <c r="J61" i="17"/>
  <c r="J63" i="17"/>
  <c r="J62" i="17"/>
  <c r="R41" i="7"/>
  <c r="T41" i="7"/>
  <c r="M41" i="7"/>
  <c r="Q41" i="7"/>
  <c r="O41" i="7"/>
  <c r="N41" i="7"/>
  <c r="S41" i="7"/>
  <c r="P41" i="7"/>
  <c r="M24" i="3"/>
  <c r="J67" i="8"/>
  <c r="L67" i="8" s="1"/>
  <c r="J223" i="7"/>
  <c r="J175" i="6"/>
  <c r="J89" i="5"/>
  <c r="J34" i="7"/>
  <c r="L34" i="7" s="1"/>
  <c r="J70" i="6"/>
  <c r="L70" i="6" s="1"/>
  <c r="J22" i="8"/>
  <c r="L22" i="8" s="1"/>
  <c r="J23" i="5"/>
  <c r="L23" i="5" s="1"/>
  <c r="P32" i="5"/>
  <c r="S32" i="5"/>
  <c r="R32" i="5"/>
  <c r="T32" i="5"/>
  <c r="Q32" i="5"/>
  <c r="N32" i="5"/>
  <c r="M32" i="5"/>
  <c r="O32" i="5"/>
  <c r="N28" i="5"/>
  <c r="R28" i="5"/>
  <c r="M28" i="5"/>
  <c r="S28" i="5"/>
  <c r="Q28" i="5"/>
  <c r="T28" i="5"/>
  <c r="P28" i="5"/>
  <c r="O28" i="5"/>
  <c r="J42" i="5"/>
  <c r="L37" i="5"/>
  <c r="J38" i="5"/>
  <c r="L33" i="5"/>
  <c r="J34" i="5"/>
  <c r="L29" i="5"/>
  <c r="E37" i="4"/>
  <c r="E89" i="4"/>
  <c r="N12" i="4"/>
  <c r="K12" i="4"/>
  <c r="H12" i="4"/>
  <c r="L12" i="4"/>
  <c r="M12" i="4"/>
  <c r="J12" i="4"/>
  <c r="O12" i="4"/>
  <c r="I12" i="4"/>
  <c r="E14" i="4"/>
  <c r="G13" i="4"/>
  <c r="N10" i="16"/>
  <c r="N17" i="16"/>
  <c r="N24" i="16"/>
  <c r="N30" i="16"/>
  <c r="G73" i="4"/>
  <c r="E74" i="4"/>
  <c r="I72" i="4"/>
  <c r="J72" i="4"/>
  <c r="N72" i="4"/>
  <c r="L72" i="4"/>
  <c r="M72" i="4"/>
  <c r="H72" i="4"/>
  <c r="K72" i="4"/>
  <c r="O72" i="4"/>
  <c r="M51" i="10"/>
  <c r="M71" i="10"/>
  <c r="M92" i="10" s="1"/>
  <c r="J95" i="5" l="1"/>
  <c r="J99" i="5"/>
  <c r="Q26" i="8"/>
  <c r="O26" i="8"/>
  <c r="R26" i="8"/>
  <c r="P26" i="8"/>
  <c r="M26" i="8"/>
  <c r="S26" i="8"/>
  <c r="T26" i="8"/>
  <c r="N26" i="8"/>
  <c r="N7" i="8"/>
  <c r="R7" i="8"/>
  <c r="O7" i="8"/>
  <c r="S7" i="8"/>
  <c r="Q7" i="8"/>
  <c r="M7" i="8"/>
  <c r="P7" i="8"/>
  <c r="T7" i="8"/>
  <c r="J257" i="7"/>
  <c r="S18" i="5"/>
  <c r="P18" i="5"/>
  <c r="O18" i="5"/>
  <c r="N18" i="5"/>
  <c r="Q18" i="5"/>
  <c r="T18" i="5"/>
  <c r="M18" i="5"/>
  <c r="R18" i="5"/>
  <c r="M13" i="8"/>
  <c r="Q13" i="8"/>
  <c r="R13" i="8"/>
  <c r="N13" i="8"/>
  <c r="T13" i="8"/>
  <c r="P13" i="8"/>
  <c r="O13" i="8"/>
  <c r="S13" i="8"/>
  <c r="J44" i="8"/>
  <c r="L39" i="8"/>
  <c r="J52" i="7"/>
  <c r="J60" i="7"/>
  <c r="L51" i="7"/>
  <c r="N70" i="6"/>
  <c r="T70" i="6"/>
  <c r="O70" i="6"/>
  <c r="S70" i="6"/>
  <c r="R70" i="6"/>
  <c r="P70" i="6"/>
  <c r="M70" i="6"/>
  <c r="Q70" i="6"/>
  <c r="J92" i="6"/>
  <c r="L91" i="6"/>
  <c r="R34" i="7"/>
  <c r="Q34" i="7"/>
  <c r="P34" i="7"/>
  <c r="T34" i="7"/>
  <c r="M34" i="7"/>
  <c r="O34" i="7"/>
  <c r="S34" i="7"/>
  <c r="N34" i="7"/>
  <c r="J103" i="5"/>
  <c r="J73" i="8"/>
  <c r="J28" i="8"/>
  <c r="L27" i="8"/>
  <c r="J32" i="8"/>
  <c r="J85" i="8"/>
  <c r="L80" i="8"/>
  <c r="S7" i="7"/>
  <c r="P7" i="7"/>
  <c r="T7" i="7"/>
  <c r="Q7" i="7"/>
  <c r="O7" i="7"/>
  <c r="R7" i="7"/>
  <c r="M7" i="7"/>
  <c r="N7" i="7"/>
  <c r="N25" i="7"/>
  <c r="M25" i="7"/>
  <c r="Q25" i="7"/>
  <c r="R25" i="7"/>
  <c r="S25" i="7"/>
  <c r="O25" i="7"/>
  <c r="T25" i="7"/>
  <c r="P25" i="7"/>
  <c r="P22" i="8"/>
  <c r="T22" i="8"/>
  <c r="Q22" i="8"/>
  <c r="M22" i="8"/>
  <c r="N22" i="8"/>
  <c r="R22" i="8"/>
  <c r="O22" i="8"/>
  <c r="S22" i="8"/>
  <c r="J241" i="7"/>
  <c r="J249" i="7"/>
  <c r="J18" i="7"/>
  <c r="L17" i="7"/>
  <c r="R58" i="7"/>
  <c r="M58" i="7"/>
  <c r="Q58" i="7"/>
  <c r="S58" i="7"/>
  <c r="O58" i="7"/>
  <c r="T58" i="7"/>
  <c r="P58" i="7"/>
  <c r="N58" i="7"/>
  <c r="J135" i="6"/>
  <c r="L17" i="2"/>
  <c r="J160" i="17"/>
  <c r="J162" i="17"/>
  <c r="J159" i="17"/>
  <c r="J158" i="17"/>
  <c r="J161" i="17"/>
  <c r="H301" i="7"/>
  <c r="H131" i="5"/>
  <c r="H132" i="5" s="1"/>
  <c r="H133" i="5" s="1"/>
  <c r="H134" i="5" s="1"/>
  <c r="H135" i="5" s="1"/>
  <c r="J65" i="17"/>
  <c r="H112" i="7"/>
  <c r="J66" i="17"/>
  <c r="J67" i="17"/>
  <c r="J64" i="17"/>
  <c r="H65" i="5"/>
  <c r="J68" i="17"/>
  <c r="M30" i="8"/>
  <c r="R30" i="8"/>
  <c r="Q30" i="8"/>
  <c r="O30" i="8"/>
  <c r="N30" i="8"/>
  <c r="S30" i="8"/>
  <c r="T30" i="8"/>
  <c r="P30" i="8"/>
  <c r="J107" i="5"/>
  <c r="R51" i="5"/>
  <c r="N51" i="5"/>
  <c r="S51" i="5"/>
  <c r="T51" i="5"/>
  <c r="O51" i="5"/>
  <c r="P51" i="5"/>
  <c r="M51" i="5"/>
  <c r="Q51" i="5"/>
  <c r="T90" i="6"/>
  <c r="M90" i="6"/>
  <c r="Q90" i="6"/>
  <c r="O90" i="6"/>
  <c r="S90" i="6"/>
  <c r="N90" i="6"/>
  <c r="P90" i="6"/>
  <c r="R90" i="6"/>
  <c r="J265" i="7"/>
  <c r="J76" i="7"/>
  <c r="T55" i="5"/>
  <c r="P55" i="5"/>
  <c r="Q55" i="5"/>
  <c r="M55" i="5"/>
  <c r="O55" i="5"/>
  <c r="R55" i="5"/>
  <c r="S55" i="5"/>
  <c r="N55" i="5"/>
  <c r="J40" i="8"/>
  <c r="L35" i="8"/>
  <c r="P23" i="5"/>
  <c r="Q23" i="5"/>
  <c r="O23" i="5"/>
  <c r="S23" i="5"/>
  <c r="R23" i="5"/>
  <c r="M23" i="5"/>
  <c r="N23" i="5"/>
  <c r="T23" i="5"/>
  <c r="J30" i="6"/>
  <c r="L29" i="6"/>
  <c r="N34" i="8"/>
  <c r="R34" i="8"/>
  <c r="M34" i="8"/>
  <c r="O34" i="8"/>
  <c r="S34" i="8"/>
  <c r="Q34" i="8"/>
  <c r="T34" i="8"/>
  <c r="P34" i="8"/>
  <c r="T49" i="6"/>
  <c r="O49" i="6"/>
  <c r="S49" i="6"/>
  <c r="M49" i="6"/>
  <c r="N49" i="6"/>
  <c r="R49" i="6"/>
  <c r="P49" i="6"/>
  <c r="Q49" i="6"/>
  <c r="H110" i="5"/>
  <c r="H57" i="5"/>
  <c r="H58" i="5" s="1"/>
  <c r="H59" i="5" s="1"/>
  <c r="L56" i="5"/>
  <c r="M9" i="3"/>
  <c r="J53" i="8"/>
  <c r="L53" i="8" s="1"/>
  <c r="J197" i="7"/>
  <c r="J113" i="6"/>
  <c r="J74" i="5"/>
  <c r="J8" i="5"/>
  <c r="L8" i="5" s="1"/>
  <c r="J8" i="7"/>
  <c r="J8" i="6"/>
  <c r="L8" i="6" s="1"/>
  <c r="J8" i="8"/>
  <c r="L8" i="8" s="1"/>
  <c r="P7" i="5"/>
  <c r="S7" i="5"/>
  <c r="M7" i="5"/>
  <c r="T7" i="5"/>
  <c r="N7" i="5"/>
  <c r="Q7" i="5"/>
  <c r="O7" i="5"/>
  <c r="R7" i="5"/>
  <c r="J89" i="8"/>
  <c r="L89" i="8" s="1"/>
  <c r="L84" i="8"/>
  <c r="R50" i="7"/>
  <c r="T50" i="7"/>
  <c r="N50" i="7"/>
  <c r="P50" i="7"/>
  <c r="M50" i="7"/>
  <c r="Q50" i="7"/>
  <c r="O50" i="7"/>
  <c r="S50" i="7"/>
  <c r="J63" i="8"/>
  <c r="L63" i="8" s="1"/>
  <c r="J215" i="7"/>
  <c r="J155" i="6"/>
  <c r="J85" i="5"/>
  <c r="J18" i="8"/>
  <c r="L18" i="8" s="1"/>
  <c r="J50" i="6"/>
  <c r="J26" i="7"/>
  <c r="J19" i="5"/>
  <c r="L19" i="5" s="1"/>
  <c r="M42" i="7"/>
  <c r="N42" i="7"/>
  <c r="O42" i="7"/>
  <c r="P42" i="7"/>
  <c r="S42" i="7"/>
  <c r="Q42" i="7"/>
  <c r="R42" i="7"/>
  <c r="T42" i="7"/>
  <c r="J77" i="8"/>
  <c r="L72" i="8"/>
  <c r="Q7" i="6"/>
  <c r="M7" i="6"/>
  <c r="N7" i="6"/>
  <c r="R7" i="6"/>
  <c r="O7" i="6"/>
  <c r="S7" i="6"/>
  <c r="P7" i="6"/>
  <c r="T7" i="6"/>
  <c r="J36" i="8"/>
  <c r="L31" i="8"/>
  <c r="J233" i="7"/>
  <c r="P67" i="7"/>
  <c r="R67" i="7"/>
  <c r="O67" i="7"/>
  <c r="T67" i="7"/>
  <c r="N67" i="7"/>
  <c r="S67" i="7"/>
  <c r="M67" i="7"/>
  <c r="Q67" i="7"/>
  <c r="M17" i="8"/>
  <c r="Q17" i="8"/>
  <c r="R17" i="8"/>
  <c r="N17" i="8"/>
  <c r="T17" i="8"/>
  <c r="P17" i="8"/>
  <c r="O17" i="8"/>
  <c r="S17" i="8"/>
  <c r="J207" i="7"/>
  <c r="J197" i="6"/>
  <c r="J81" i="8"/>
  <c r="L76" i="8"/>
  <c r="J23" i="8"/>
  <c r="L23" i="8" s="1"/>
  <c r="J68" i="8"/>
  <c r="L68" i="8" s="1"/>
  <c r="J224" i="7"/>
  <c r="J176" i="6"/>
  <c r="J90" i="5"/>
  <c r="J24" i="5"/>
  <c r="L24" i="5" s="1"/>
  <c r="J71" i="6"/>
  <c r="J35" i="7"/>
  <c r="H298" i="7"/>
  <c r="H296" i="7"/>
  <c r="H299" i="7"/>
  <c r="H297" i="7"/>
  <c r="H294" i="7"/>
  <c r="H293" i="7"/>
  <c r="H295" i="7"/>
  <c r="H300" i="7"/>
  <c r="H108" i="7"/>
  <c r="H105" i="7"/>
  <c r="H106" i="7"/>
  <c r="H104" i="7"/>
  <c r="H110" i="7"/>
  <c r="H107" i="7"/>
  <c r="H111" i="7"/>
  <c r="H109" i="7"/>
  <c r="H61" i="5"/>
  <c r="L60" i="5"/>
  <c r="J68" i="7"/>
  <c r="L59" i="7"/>
  <c r="M14" i="5"/>
  <c r="Q14" i="5"/>
  <c r="P14" i="5"/>
  <c r="O14" i="5"/>
  <c r="T14" i="5"/>
  <c r="S14" i="5"/>
  <c r="R14" i="5"/>
  <c r="N14" i="5"/>
  <c r="J111" i="5"/>
  <c r="J44" i="7"/>
  <c r="L43" i="7"/>
  <c r="J47" i="5"/>
  <c r="L42" i="5"/>
  <c r="N29" i="5"/>
  <c r="S29" i="5"/>
  <c r="R29" i="5"/>
  <c r="O29" i="5"/>
  <c r="M29" i="5"/>
  <c r="P29" i="5"/>
  <c r="T29" i="5"/>
  <c r="Q29" i="5"/>
  <c r="P33" i="5"/>
  <c r="S33" i="5"/>
  <c r="Q33" i="5"/>
  <c r="T33" i="5"/>
  <c r="M33" i="5"/>
  <c r="N33" i="5"/>
  <c r="O33" i="5"/>
  <c r="R33" i="5"/>
  <c r="N37" i="5"/>
  <c r="O37" i="5"/>
  <c r="T37" i="5"/>
  <c r="R37" i="5"/>
  <c r="M37" i="5"/>
  <c r="P37" i="5"/>
  <c r="Q37" i="5"/>
  <c r="S37" i="5"/>
  <c r="J39" i="5"/>
  <c r="L34" i="5"/>
  <c r="J43" i="5"/>
  <c r="L38" i="5"/>
  <c r="I13" i="4"/>
  <c r="M13" i="4"/>
  <c r="K13" i="4"/>
  <c r="L13" i="4"/>
  <c r="O13" i="4"/>
  <c r="J13" i="4"/>
  <c r="H13" i="4"/>
  <c r="N13" i="4"/>
  <c r="E38" i="4"/>
  <c r="E15" i="4"/>
  <c r="G14" i="4"/>
  <c r="I73" i="4"/>
  <c r="H73" i="4"/>
  <c r="M73" i="4"/>
  <c r="K73" i="4"/>
  <c r="O73" i="4"/>
  <c r="L73" i="4"/>
  <c r="N73" i="4"/>
  <c r="J73" i="4"/>
  <c r="M52" i="10"/>
  <c r="M72" i="10"/>
  <c r="M93" i="10" s="1"/>
  <c r="N31" i="16"/>
  <c r="N25" i="16"/>
  <c r="G74" i="4"/>
  <c r="E75" i="4"/>
  <c r="N18" i="16"/>
  <c r="N11" i="16"/>
  <c r="J85" i="7" l="1"/>
  <c r="L76" i="7"/>
  <c r="J136" i="6"/>
  <c r="J225" i="7"/>
  <c r="J41" i="8"/>
  <c r="L36" i="8"/>
  <c r="P19" i="5"/>
  <c r="T19" i="5"/>
  <c r="S19" i="5"/>
  <c r="M19" i="5"/>
  <c r="Q19" i="5"/>
  <c r="N19" i="5"/>
  <c r="O19" i="5"/>
  <c r="R19" i="5"/>
  <c r="J90" i="8"/>
  <c r="L90" i="8" s="1"/>
  <c r="L85" i="8"/>
  <c r="T23" i="8"/>
  <c r="P23" i="8"/>
  <c r="N23" i="8"/>
  <c r="Q23" i="8"/>
  <c r="R23" i="8"/>
  <c r="S23" i="8"/>
  <c r="O23" i="8"/>
  <c r="M23" i="8"/>
  <c r="J27" i="7"/>
  <c r="L26" i="7"/>
  <c r="J198" i="7"/>
  <c r="T29" i="6"/>
  <c r="S29" i="6"/>
  <c r="P29" i="6"/>
  <c r="Q29" i="6"/>
  <c r="N29" i="6"/>
  <c r="R29" i="6"/>
  <c r="M29" i="6"/>
  <c r="O29" i="6"/>
  <c r="N17" i="7"/>
  <c r="R17" i="7"/>
  <c r="M17" i="7"/>
  <c r="Q17" i="7"/>
  <c r="S17" i="7"/>
  <c r="O17" i="7"/>
  <c r="P17" i="7"/>
  <c r="T17" i="7"/>
  <c r="J37" i="8"/>
  <c r="L32" i="8"/>
  <c r="J93" i="6"/>
  <c r="L92" i="6"/>
  <c r="O59" i="7"/>
  <c r="T59" i="7"/>
  <c r="N59" i="7"/>
  <c r="S59" i="7"/>
  <c r="Q59" i="7"/>
  <c r="P59" i="7"/>
  <c r="R59" i="7"/>
  <c r="M59" i="7"/>
  <c r="Q31" i="8"/>
  <c r="O31" i="8"/>
  <c r="S31" i="8"/>
  <c r="T31" i="8"/>
  <c r="R31" i="8"/>
  <c r="P31" i="8"/>
  <c r="N31" i="8"/>
  <c r="M31" i="8"/>
  <c r="L18" i="2"/>
  <c r="J164" i="17"/>
  <c r="J167" i="17"/>
  <c r="J163" i="17"/>
  <c r="J166" i="17"/>
  <c r="J165" i="17"/>
  <c r="H310" i="7"/>
  <c r="J71" i="17"/>
  <c r="H121" i="7"/>
  <c r="J72" i="17"/>
  <c r="J73" i="17"/>
  <c r="J69" i="17"/>
  <c r="J70" i="17"/>
  <c r="N4" i="17"/>
  <c r="N98" i="17"/>
  <c r="L44" i="8"/>
  <c r="S91" i="6"/>
  <c r="R91" i="6"/>
  <c r="N91" i="6"/>
  <c r="P91" i="6"/>
  <c r="T91" i="6"/>
  <c r="M91" i="6"/>
  <c r="Q91" i="6"/>
  <c r="O91" i="6"/>
  <c r="J51" i="6"/>
  <c r="L50" i="6"/>
  <c r="J31" i="6"/>
  <c r="L30" i="6"/>
  <c r="H305" i="7"/>
  <c r="H307" i="7"/>
  <c r="H304" i="7"/>
  <c r="H302" i="7"/>
  <c r="H309" i="7"/>
  <c r="H303" i="7"/>
  <c r="H308" i="7"/>
  <c r="H306" i="7"/>
  <c r="H115" i="7"/>
  <c r="H114" i="7"/>
  <c r="H120" i="7"/>
  <c r="H117" i="7"/>
  <c r="H116" i="7"/>
  <c r="H118" i="7"/>
  <c r="H113" i="7"/>
  <c r="H119" i="7"/>
  <c r="J19" i="7"/>
  <c r="L18" i="7"/>
  <c r="O27" i="8"/>
  <c r="S27" i="8"/>
  <c r="P27" i="8"/>
  <c r="Q27" i="8"/>
  <c r="T27" i="8"/>
  <c r="M27" i="8"/>
  <c r="R27" i="8"/>
  <c r="N27" i="8"/>
  <c r="J86" i="8"/>
  <c r="L81" i="8"/>
  <c r="J114" i="6"/>
  <c r="J75" i="5"/>
  <c r="J9" i="6"/>
  <c r="J9" i="5"/>
  <c r="L9" i="5" s="1"/>
  <c r="J112" i="5"/>
  <c r="J33" i="8"/>
  <c r="L28" i="8"/>
  <c r="J82" i="8"/>
  <c r="L77" i="8"/>
  <c r="J216" i="7"/>
  <c r="J108" i="5"/>
  <c r="J72" i="6"/>
  <c r="L71" i="6"/>
  <c r="P8" i="8"/>
  <c r="T8" i="8"/>
  <c r="O8" i="8"/>
  <c r="S8" i="8"/>
  <c r="M8" i="8"/>
  <c r="Q8" i="8"/>
  <c r="N8" i="8"/>
  <c r="R8" i="8"/>
  <c r="O51" i="7"/>
  <c r="S51" i="7"/>
  <c r="P51" i="7"/>
  <c r="R51" i="7"/>
  <c r="T51" i="7"/>
  <c r="M51" i="7"/>
  <c r="Q51" i="7"/>
  <c r="N51" i="7"/>
  <c r="P18" i="8"/>
  <c r="T18" i="8"/>
  <c r="M18" i="8"/>
  <c r="Q18" i="8"/>
  <c r="R18" i="8"/>
  <c r="N18" i="8"/>
  <c r="O18" i="8"/>
  <c r="S18" i="8"/>
  <c r="J258" i="7"/>
  <c r="J78" i="8"/>
  <c r="L73" i="8"/>
  <c r="P60" i="5"/>
  <c r="R60" i="5"/>
  <c r="M60" i="5"/>
  <c r="N60" i="5"/>
  <c r="T60" i="5"/>
  <c r="O60" i="5"/>
  <c r="Q60" i="5"/>
  <c r="S60" i="5"/>
  <c r="J198" i="6"/>
  <c r="J250" i="7"/>
  <c r="J242" i="7"/>
  <c r="H62" i="5"/>
  <c r="H63" i="5" s="1"/>
  <c r="H64" i="5" s="1"/>
  <c r="L61" i="5"/>
  <c r="J36" i="7"/>
  <c r="L35" i="7"/>
  <c r="J45" i="8"/>
  <c r="L40" i="8"/>
  <c r="J266" i="7"/>
  <c r="R24" i="5"/>
  <c r="Q24" i="5"/>
  <c r="M24" i="5"/>
  <c r="S24" i="5"/>
  <c r="N24" i="5"/>
  <c r="P24" i="5"/>
  <c r="O24" i="5"/>
  <c r="T24" i="5"/>
  <c r="R8" i="6"/>
  <c r="M8" i="6"/>
  <c r="Q8" i="6"/>
  <c r="P8" i="6"/>
  <c r="T8" i="6"/>
  <c r="N8" i="6"/>
  <c r="O8" i="6"/>
  <c r="S8" i="6"/>
  <c r="J69" i="7"/>
  <c r="L60" i="7"/>
  <c r="J104" i="5"/>
  <c r="N43" i="7"/>
  <c r="M43" i="7"/>
  <c r="Q43" i="7"/>
  <c r="R43" i="7"/>
  <c r="T43" i="7"/>
  <c r="O43" i="7"/>
  <c r="S43" i="7"/>
  <c r="P43" i="7"/>
  <c r="N56" i="5"/>
  <c r="T56" i="5"/>
  <c r="M56" i="5"/>
  <c r="Q56" i="5"/>
  <c r="R56" i="5"/>
  <c r="P56" i="5"/>
  <c r="O56" i="5"/>
  <c r="S56" i="5"/>
  <c r="R35" i="8"/>
  <c r="P35" i="8"/>
  <c r="M35" i="8"/>
  <c r="Q35" i="8"/>
  <c r="S35" i="8"/>
  <c r="T35" i="8"/>
  <c r="O35" i="8"/>
  <c r="N35" i="8"/>
  <c r="J116" i="5"/>
  <c r="J9" i="7"/>
  <c r="L8" i="7"/>
  <c r="J274" i="7"/>
  <c r="J61" i="7"/>
  <c r="J53" i="7"/>
  <c r="L52" i="7"/>
  <c r="J100" i="5"/>
  <c r="J45" i="7"/>
  <c r="L44" i="7"/>
  <c r="J77" i="7"/>
  <c r="L68" i="7"/>
  <c r="J208" i="7"/>
  <c r="J156" i="6"/>
  <c r="J177" i="6"/>
  <c r="J234" i="7"/>
  <c r="R8" i="5"/>
  <c r="N8" i="5"/>
  <c r="P8" i="5"/>
  <c r="T8" i="5"/>
  <c r="M8" i="5"/>
  <c r="Q8" i="5"/>
  <c r="O8" i="5"/>
  <c r="S8" i="5"/>
  <c r="H66" i="5"/>
  <c r="L65" i="5"/>
  <c r="O39" i="8"/>
  <c r="S39" i="8"/>
  <c r="Q39" i="8"/>
  <c r="T39" i="8"/>
  <c r="N39" i="8"/>
  <c r="R39" i="8"/>
  <c r="P39" i="8"/>
  <c r="M39" i="8"/>
  <c r="R38" i="5"/>
  <c r="O38" i="5"/>
  <c r="Q38" i="5"/>
  <c r="P38" i="5"/>
  <c r="S38" i="5"/>
  <c r="T38" i="5"/>
  <c r="M38" i="5"/>
  <c r="N38" i="5"/>
  <c r="N42" i="5"/>
  <c r="Q42" i="5"/>
  <c r="T42" i="5"/>
  <c r="R42" i="5"/>
  <c r="O42" i="5"/>
  <c r="P42" i="5"/>
  <c r="S42" i="5"/>
  <c r="M42" i="5"/>
  <c r="J48" i="5"/>
  <c r="L43" i="5"/>
  <c r="J52" i="5"/>
  <c r="L47" i="5"/>
  <c r="S34" i="5"/>
  <c r="M34" i="5"/>
  <c r="O34" i="5"/>
  <c r="Q34" i="5"/>
  <c r="N34" i="5"/>
  <c r="R34" i="5"/>
  <c r="P34" i="5"/>
  <c r="T34" i="5"/>
  <c r="J44" i="5"/>
  <c r="L39" i="5"/>
  <c r="L14" i="4"/>
  <c r="M14" i="4"/>
  <c r="I14" i="4"/>
  <c r="O14" i="4"/>
  <c r="H14" i="4"/>
  <c r="J14" i="4"/>
  <c r="K14" i="4"/>
  <c r="N14" i="4"/>
  <c r="E39" i="4"/>
  <c r="G15" i="4"/>
  <c r="E16" i="4"/>
  <c r="N32" i="16"/>
  <c r="M53" i="10"/>
  <c r="M73" i="10"/>
  <c r="M94" i="10" s="1"/>
  <c r="G75" i="4"/>
  <c r="E76" i="4"/>
  <c r="G76" i="4" s="1"/>
  <c r="N19" i="16"/>
  <c r="N26" i="16"/>
  <c r="I74" i="4"/>
  <c r="L74" i="4"/>
  <c r="J74" i="4"/>
  <c r="N74" i="4"/>
  <c r="K74" i="4"/>
  <c r="O74" i="4"/>
  <c r="M74" i="4"/>
  <c r="H74" i="4"/>
  <c r="R26" i="7" l="1"/>
  <c r="T26" i="7"/>
  <c r="M26" i="7"/>
  <c r="Q26" i="7"/>
  <c r="O26" i="7"/>
  <c r="S26" i="7"/>
  <c r="N26" i="7"/>
  <c r="P26" i="7"/>
  <c r="J78" i="7"/>
  <c r="L69" i="7"/>
  <c r="J32" i="6"/>
  <c r="L31" i="6"/>
  <c r="T92" i="6"/>
  <c r="R92" i="6"/>
  <c r="N92" i="6"/>
  <c r="P92" i="6"/>
  <c r="M92" i="6"/>
  <c r="Q92" i="6"/>
  <c r="O92" i="6"/>
  <c r="S92" i="6"/>
  <c r="J28" i="7"/>
  <c r="L27" i="7"/>
  <c r="J137" i="6"/>
  <c r="J217" i="7"/>
  <c r="N190" i="17"/>
  <c r="N187" i="17"/>
  <c r="N103" i="17"/>
  <c r="N9" i="17"/>
  <c r="N96" i="17"/>
  <c r="N93" i="17"/>
  <c r="J94" i="6"/>
  <c r="L93" i="6"/>
  <c r="N76" i="7"/>
  <c r="R76" i="7"/>
  <c r="M76" i="7"/>
  <c r="Q76" i="7"/>
  <c r="O76" i="7"/>
  <c r="S76" i="7"/>
  <c r="P76" i="7"/>
  <c r="T76" i="7"/>
  <c r="T35" i="7"/>
  <c r="S35" i="7"/>
  <c r="P35" i="7"/>
  <c r="M35" i="7"/>
  <c r="O35" i="7"/>
  <c r="Q35" i="7"/>
  <c r="R35" i="7"/>
  <c r="N35" i="7"/>
  <c r="J113" i="5"/>
  <c r="J37" i="7"/>
  <c r="L36" i="7"/>
  <c r="J235" i="7"/>
  <c r="Q68" i="7"/>
  <c r="N68" i="7"/>
  <c r="T68" i="7"/>
  <c r="S68" i="7"/>
  <c r="P68" i="7"/>
  <c r="R68" i="7"/>
  <c r="O68" i="7"/>
  <c r="M68" i="7"/>
  <c r="J283" i="7"/>
  <c r="N61" i="5"/>
  <c r="R61" i="5"/>
  <c r="P61" i="5"/>
  <c r="T61" i="5"/>
  <c r="O61" i="5"/>
  <c r="S61" i="5"/>
  <c r="M61" i="5"/>
  <c r="Q61" i="5"/>
  <c r="T65" i="5"/>
  <c r="O65" i="5"/>
  <c r="S65" i="5"/>
  <c r="Q65" i="5"/>
  <c r="M65" i="5"/>
  <c r="N65" i="5"/>
  <c r="R65" i="5"/>
  <c r="P65" i="5"/>
  <c r="J86" i="7"/>
  <c r="L77" i="7"/>
  <c r="N8" i="7"/>
  <c r="R8" i="7"/>
  <c r="M8" i="7"/>
  <c r="Q8" i="7"/>
  <c r="O8" i="7"/>
  <c r="S8" i="7"/>
  <c r="T8" i="7"/>
  <c r="P8" i="7"/>
  <c r="J121" i="5"/>
  <c r="Q28" i="8"/>
  <c r="N28" i="8"/>
  <c r="P28" i="8"/>
  <c r="O28" i="8"/>
  <c r="T28" i="8"/>
  <c r="R28" i="8"/>
  <c r="S28" i="8"/>
  <c r="M28" i="8"/>
  <c r="H126" i="7"/>
  <c r="H317" i="7"/>
  <c r="H311" i="7"/>
  <c r="H315" i="7"/>
  <c r="H318" i="7"/>
  <c r="H312" i="7"/>
  <c r="H316" i="7"/>
  <c r="H314" i="7"/>
  <c r="H313" i="7"/>
  <c r="H127" i="7"/>
  <c r="H128" i="7"/>
  <c r="H122" i="7"/>
  <c r="H125" i="7"/>
  <c r="H124" i="7"/>
  <c r="H129" i="7"/>
  <c r="H123" i="7"/>
  <c r="P32" i="8"/>
  <c r="O32" i="8"/>
  <c r="N32" i="8"/>
  <c r="R32" i="8"/>
  <c r="M32" i="8"/>
  <c r="T32" i="8"/>
  <c r="Q32" i="8"/>
  <c r="S32" i="8"/>
  <c r="J94" i="7"/>
  <c r="L85" i="7"/>
  <c r="J91" i="8"/>
  <c r="L91" i="8" s="1"/>
  <c r="L86" i="8"/>
  <c r="P30" i="6"/>
  <c r="M30" i="6"/>
  <c r="Q30" i="6"/>
  <c r="N30" i="6"/>
  <c r="T30" i="6"/>
  <c r="R30" i="6"/>
  <c r="O30" i="6"/>
  <c r="S30" i="6"/>
  <c r="H67" i="5"/>
  <c r="H68" i="5" s="1"/>
  <c r="H69" i="5" s="1"/>
  <c r="L66" i="5"/>
  <c r="Q44" i="7"/>
  <c r="O44" i="7"/>
  <c r="N44" i="7"/>
  <c r="P44" i="7"/>
  <c r="M44" i="7"/>
  <c r="S44" i="7"/>
  <c r="R44" i="7"/>
  <c r="T44" i="7"/>
  <c r="J42" i="8"/>
  <c r="L37" i="8"/>
  <c r="J243" i="7"/>
  <c r="J251" i="7"/>
  <c r="J259" i="7"/>
  <c r="P9" i="5"/>
  <c r="Q9" i="5"/>
  <c r="O9" i="5"/>
  <c r="S9" i="5"/>
  <c r="R9" i="5"/>
  <c r="T9" i="5"/>
  <c r="N9" i="5"/>
  <c r="M9" i="5"/>
  <c r="J46" i="8"/>
  <c r="L41" i="8"/>
  <c r="J209" i="7"/>
  <c r="R60" i="7"/>
  <c r="S60" i="7"/>
  <c r="O60" i="7"/>
  <c r="Q60" i="7"/>
  <c r="M60" i="7"/>
  <c r="N60" i="7"/>
  <c r="P60" i="7"/>
  <c r="T60" i="7"/>
  <c r="J38" i="8"/>
  <c r="L33" i="8"/>
  <c r="J87" i="8"/>
  <c r="L82" i="8"/>
  <c r="J83" i="8"/>
  <c r="L78" i="8"/>
  <c r="J105" i="5"/>
  <c r="J199" i="6"/>
  <c r="J267" i="7"/>
  <c r="J10" i="6"/>
  <c r="L9" i="6"/>
  <c r="J10" i="7"/>
  <c r="L9" i="7"/>
  <c r="J157" i="6"/>
  <c r="J46" i="7"/>
  <c r="L45" i="7"/>
  <c r="J117" i="5"/>
  <c r="M36" i="8"/>
  <c r="T36" i="8"/>
  <c r="R36" i="8"/>
  <c r="N36" i="8"/>
  <c r="O36" i="8"/>
  <c r="P36" i="8"/>
  <c r="Q36" i="8"/>
  <c r="S36" i="8"/>
  <c r="R52" i="7"/>
  <c r="P52" i="7"/>
  <c r="T52" i="7"/>
  <c r="N52" i="7"/>
  <c r="M52" i="7"/>
  <c r="Q52" i="7"/>
  <c r="S52" i="7"/>
  <c r="O52" i="7"/>
  <c r="J275" i="7"/>
  <c r="R18" i="7"/>
  <c r="T18" i="7"/>
  <c r="N18" i="7"/>
  <c r="M18" i="7"/>
  <c r="Q18" i="7"/>
  <c r="O18" i="7"/>
  <c r="S18" i="7"/>
  <c r="P18" i="7"/>
  <c r="M44" i="8"/>
  <c r="R44" i="8"/>
  <c r="Q44" i="8"/>
  <c r="O44" i="8"/>
  <c r="N44" i="8"/>
  <c r="S44" i="8"/>
  <c r="T44" i="8"/>
  <c r="P44" i="8"/>
  <c r="J178" i="6"/>
  <c r="J62" i="7"/>
  <c r="J54" i="7"/>
  <c r="L53" i="7"/>
  <c r="J109" i="5"/>
  <c r="S40" i="8"/>
  <c r="T40" i="8"/>
  <c r="P40" i="8"/>
  <c r="N40" i="8"/>
  <c r="R40" i="8"/>
  <c r="M40" i="8"/>
  <c r="Q40" i="8"/>
  <c r="O40" i="8"/>
  <c r="N71" i="6"/>
  <c r="T71" i="6"/>
  <c r="R71" i="6"/>
  <c r="P71" i="6"/>
  <c r="O71" i="6"/>
  <c r="S71" i="6"/>
  <c r="Q71" i="6"/>
  <c r="M71" i="6"/>
  <c r="J115" i="6"/>
  <c r="J20" i="7"/>
  <c r="L19" i="7"/>
  <c r="P50" i="6"/>
  <c r="O50" i="6"/>
  <c r="S50" i="6"/>
  <c r="M50" i="6"/>
  <c r="Q50" i="6"/>
  <c r="N50" i="6"/>
  <c r="R50" i="6"/>
  <c r="T50" i="6"/>
  <c r="J226" i="7"/>
  <c r="J70" i="7"/>
  <c r="L61" i="7"/>
  <c r="N5" i="17"/>
  <c r="N99" i="17"/>
  <c r="L45" i="8"/>
  <c r="L72" i="6"/>
  <c r="J73" i="6"/>
  <c r="L51" i="6"/>
  <c r="J52" i="6"/>
  <c r="L19" i="2"/>
  <c r="J172" i="17"/>
  <c r="J168" i="17"/>
  <c r="J171" i="17"/>
  <c r="J170" i="17"/>
  <c r="J169" i="17"/>
  <c r="H319" i="7"/>
  <c r="J77" i="17"/>
  <c r="J78" i="17"/>
  <c r="J75" i="17"/>
  <c r="H130" i="7"/>
  <c r="J74" i="17"/>
  <c r="J76" i="17"/>
  <c r="J199" i="7"/>
  <c r="O39" i="5"/>
  <c r="P39" i="5"/>
  <c r="T39" i="5"/>
  <c r="Q39" i="5"/>
  <c r="S39" i="5"/>
  <c r="N39" i="5"/>
  <c r="R39" i="5"/>
  <c r="M39" i="5"/>
  <c r="R47" i="5"/>
  <c r="Q47" i="5"/>
  <c r="S47" i="5"/>
  <c r="P47" i="5"/>
  <c r="M47" i="5"/>
  <c r="T47" i="5"/>
  <c r="O47" i="5"/>
  <c r="N47" i="5"/>
  <c r="N43" i="5"/>
  <c r="S43" i="5"/>
  <c r="Q43" i="5"/>
  <c r="R43" i="5"/>
  <c r="M43" i="5"/>
  <c r="P43" i="5"/>
  <c r="O43" i="5"/>
  <c r="T43" i="5"/>
  <c r="J49" i="5"/>
  <c r="L44" i="5"/>
  <c r="J57" i="5"/>
  <c r="L52" i="5"/>
  <c r="J53" i="5"/>
  <c r="L48" i="5"/>
  <c r="G16" i="4"/>
  <c r="E17" i="4"/>
  <c r="M15" i="4"/>
  <c r="J15" i="4"/>
  <c r="H15" i="4"/>
  <c r="N15" i="4"/>
  <c r="K15" i="4"/>
  <c r="L15" i="4"/>
  <c r="I15" i="4"/>
  <c r="O15" i="4"/>
  <c r="E40" i="4"/>
  <c r="I76" i="4"/>
  <c r="J76" i="4"/>
  <c r="N76" i="4"/>
  <c r="L76" i="4"/>
  <c r="H76" i="4"/>
  <c r="M76" i="4"/>
  <c r="K76" i="4"/>
  <c r="O76" i="4"/>
  <c r="I75" i="4"/>
  <c r="K75" i="4"/>
  <c r="O75" i="4"/>
  <c r="H75" i="4"/>
  <c r="M75" i="4"/>
  <c r="J75" i="4"/>
  <c r="N75" i="4"/>
  <c r="L75" i="4"/>
  <c r="M54" i="10"/>
  <c r="M74" i="10"/>
  <c r="M95" i="10" s="1"/>
  <c r="J116" i="6" l="1"/>
  <c r="M33" i="8"/>
  <c r="T33" i="8"/>
  <c r="R33" i="8"/>
  <c r="Q33" i="8"/>
  <c r="N33" i="8"/>
  <c r="O33" i="8"/>
  <c r="S33" i="8"/>
  <c r="P33" i="8"/>
  <c r="J55" i="7"/>
  <c r="J63" i="7"/>
  <c r="L54" i="7"/>
  <c r="J284" i="7"/>
  <c r="J276" i="7"/>
  <c r="J110" i="5"/>
  <c r="J268" i="7"/>
  <c r="N14" i="17"/>
  <c r="N108" i="17"/>
  <c r="S19" i="7"/>
  <c r="N19" i="7"/>
  <c r="R19" i="7"/>
  <c r="T19" i="7"/>
  <c r="M19" i="7"/>
  <c r="P19" i="7"/>
  <c r="Q19" i="7"/>
  <c r="O19" i="7"/>
  <c r="J71" i="7"/>
  <c r="L62" i="7"/>
  <c r="N69" i="7"/>
  <c r="R69" i="7"/>
  <c r="S69" i="7"/>
  <c r="O69" i="7"/>
  <c r="P69" i="7"/>
  <c r="T69" i="7"/>
  <c r="M69" i="7"/>
  <c r="Q69" i="7"/>
  <c r="M27" i="7"/>
  <c r="T27" i="7"/>
  <c r="P27" i="7"/>
  <c r="O27" i="7"/>
  <c r="S27" i="7"/>
  <c r="N27" i="7"/>
  <c r="R27" i="7"/>
  <c r="Q27" i="7"/>
  <c r="L106" i="17"/>
  <c r="L107" i="17"/>
  <c r="L103" i="17"/>
  <c r="L104" i="17"/>
  <c r="L105" i="17"/>
  <c r="J21" i="7"/>
  <c r="L21" i="7" s="1"/>
  <c r="L20" i="7"/>
  <c r="L12" i="17"/>
  <c r="L13" i="17"/>
  <c r="L9" i="17"/>
  <c r="P9" i="17" s="1"/>
  <c r="L10" i="17"/>
  <c r="P10" i="17" s="1"/>
  <c r="L11" i="17"/>
  <c r="J200" i="6"/>
  <c r="J260" i="7"/>
  <c r="J87" i="7"/>
  <c r="L78" i="7"/>
  <c r="J88" i="8"/>
  <c r="L83" i="8"/>
  <c r="J252" i="7"/>
  <c r="J244" i="7"/>
  <c r="O66" i="5"/>
  <c r="S66" i="5"/>
  <c r="N66" i="5"/>
  <c r="P66" i="5"/>
  <c r="T66" i="5"/>
  <c r="R66" i="5"/>
  <c r="Q66" i="5"/>
  <c r="M66" i="5"/>
  <c r="O85" i="7"/>
  <c r="Q85" i="7"/>
  <c r="S85" i="7"/>
  <c r="M85" i="7"/>
  <c r="R85" i="7"/>
  <c r="P85" i="7"/>
  <c r="T85" i="7"/>
  <c r="N85" i="7"/>
  <c r="J118" i="5"/>
  <c r="T31" i="6"/>
  <c r="M31" i="6"/>
  <c r="Q31" i="6"/>
  <c r="N31" i="6"/>
  <c r="R31" i="6"/>
  <c r="S31" i="6"/>
  <c r="O31" i="6"/>
  <c r="P31" i="6"/>
  <c r="J200" i="7"/>
  <c r="J33" i="6"/>
  <c r="L32" i="6"/>
  <c r="J92" i="8"/>
  <c r="L92" i="8" s="1"/>
  <c r="L87" i="8"/>
  <c r="J47" i="8"/>
  <c r="L42" i="8"/>
  <c r="J38" i="7"/>
  <c r="L37" i="7"/>
  <c r="T51" i="6"/>
  <c r="M51" i="6"/>
  <c r="Q51" i="6"/>
  <c r="N51" i="6"/>
  <c r="P51" i="6"/>
  <c r="O51" i="6"/>
  <c r="S51" i="6"/>
  <c r="R51" i="6"/>
  <c r="T45" i="8"/>
  <c r="N45" i="8"/>
  <c r="R45" i="8"/>
  <c r="M45" i="8"/>
  <c r="Q45" i="8"/>
  <c r="O45" i="8"/>
  <c r="S45" i="8"/>
  <c r="P45" i="8"/>
  <c r="J79" i="7"/>
  <c r="L70" i="7"/>
  <c r="T93" i="6"/>
  <c r="M93" i="6"/>
  <c r="Q93" i="6"/>
  <c r="P93" i="6"/>
  <c r="O93" i="6"/>
  <c r="S93" i="6"/>
  <c r="R93" i="6"/>
  <c r="N93" i="6"/>
  <c r="J103" i="7"/>
  <c r="L94" i="7"/>
  <c r="T36" i="7"/>
  <c r="N36" i="7"/>
  <c r="P36" i="7"/>
  <c r="R36" i="7"/>
  <c r="M36" i="7"/>
  <c r="O36" i="7"/>
  <c r="S36" i="7"/>
  <c r="Q36" i="7"/>
  <c r="N72" i="6"/>
  <c r="T72" i="6"/>
  <c r="R72" i="6"/>
  <c r="P72" i="6"/>
  <c r="M72" i="6"/>
  <c r="Q72" i="6"/>
  <c r="O72" i="6"/>
  <c r="S72" i="6"/>
  <c r="J158" i="6"/>
  <c r="J236" i="7"/>
  <c r="M77" i="7"/>
  <c r="Q77" i="7"/>
  <c r="N77" i="7"/>
  <c r="R77" i="7"/>
  <c r="O77" i="7"/>
  <c r="T77" i="7"/>
  <c r="S77" i="7"/>
  <c r="P77" i="7"/>
  <c r="J292" i="7"/>
  <c r="J95" i="6"/>
  <c r="L94" i="6"/>
  <c r="M45" i="7"/>
  <c r="Q45" i="7"/>
  <c r="R45" i="7"/>
  <c r="O45" i="7"/>
  <c r="P45" i="7"/>
  <c r="S45" i="7"/>
  <c r="T45" i="7"/>
  <c r="N45" i="7"/>
  <c r="L20" i="2"/>
  <c r="J176" i="17"/>
  <c r="J175" i="17"/>
  <c r="J174" i="17"/>
  <c r="J177" i="17"/>
  <c r="J173" i="17"/>
  <c r="H328" i="7"/>
  <c r="J83" i="17"/>
  <c r="J79" i="17"/>
  <c r="H139" i="7"/>
  <c r="J81" i="17"/>
  <c r="J80" i="17"/>
  <c r="J82" i="17"/>
  <c r="J122" i="5"/>
  <c r="J47" i="7"/>
  <c r="L46" i="7"/>
  <c r="J11" i="7"/>
  <c r="L10" i="7"/>
  <c r="J227" i="7"/>
  <c r="J218" i="7"/>
  <c r="J29" i="7"/>
  <c r="L28" i="7"/>
  <c r="J53" i="6"/>
  <c r="L52" i="6"/>
  <c r="M61" i="7"/>
  <c r="S61" i="7"/>
  <c r="N61" i="7"/>
  <c r="O61" i="7"/>
  <c r="T61" i="7"/>
  <c r="Q61" i="7"/>
  <c r="R61" i="7"/>
  <c r="P61" i="7"/>
  <c r="L38" i="8"/>
  <c r="J43" i="8"/>
  <c r="M9" i="6"/>
  <c r="N9" i="6"/>
  <c r="R9" i="6"/>
  <c r="Q9" i="6"/>
  <c r="P9" i="6"/>
  <c r="O9" i="6"/>
  <c r="S9" i="6"/>
  <c r="T9" i="6"/>
  <c r="J210" i="7"/>
  <c r="N191" i="17"/>
  <c r="N188" i="17"/>
  <c r="N104" i="17"/>
  <c r="N10" i="17"/>
  <c r="N94" i="17"/>
  <c r="N97" i="17"/>
  <c r="J11" i="6"/>
  <c r="L10" i="6"/>
  <c r="T41" i="8"/>
  <c r="M41" i="8"/>
  <c r="Q41" i="8"/>
  <c r="R41" i="8"/>
  <c r="O41" i="8"/>
  <c r="S41" i="8"/>
  <c r="N41" i="8"/>
  <c r="P41" i="8"/>
  <c r="J95" i="7"/>
  <c r="L86" i="7"/>
  <c r="N9" i="7"/>
  <c r="R9" i="7"/>
  <c r="M9" i="7"/>
  <c r="Q9" i="7"/>
  <c r="T9" i="7"/>
  <c r="P9" i="7"/>
  <c r="O9" i="7"/>
  <c r="S9" i="7"/>
  <c r="R37" i="8"/>
  <c r="P37" i="8"/>
  <c r="N37" i="8"/>
  <c r="O37" i="8"/>
  <c r="S37" i="8"/>
  <c r="Q37" i="8"/>
  <c r="T37" i="8"/>
  <c r="M37" i="8"/>
  <c r="J138" i="6"/>
  <c r="J74" i="6"/>
  <c r="L73" i="6"/>
  <c r="H324" i="7"/>
  <c r="H323" i="7"/>
  <c r="H326" i="7"/>
  <c r="H322" i="7"/>
  <c r="H327" i="7"/>
  <c r="H321" i="7"/>
  <c r="H325" i="7"/>
  <c r="H320" i="7"/>
  <c r="H131" i="7"/>
  <c r="H136" i="7"/>
  <c r="H132" i="7"/>
  <c r="H134" i="7"/>
  <c r="H137" i="7"/>
  <c r="H138" i="7"/>
  <c r="H133" i="7"/>
  <c r="H135" i="7"/>
  <c r="J114" i="5"/>
  <c r="R53" i="7"/>
  <c r="T53" i="7"/>
  <c r="O53" i="7"/>
  <c r="M53" i="7"/>
  <c r="Q53" i="7"/>
  <c r="S53" i="7"/>
  <c r="P53" i="7"/>
  <c r="N53" i="7"/>
  <c r="J179" i="6"/>
  <c r="N6" i="17"/>
  <c r="N100" i="17"/>
  <c r="L46" i="8"/>
  <c r="J126" i="5"/>
  <c r="J62" i="5"/>
  <c r="L57" i="5"/>
  <c r="N48" i="5"/>
  <c r="M48" i="5"/>
  <c r="T48" i="5"/>
  <c r="R48" i="5"/>
  <c r="O48" i="5"/>
  <c r="P48" i="5"/>
  <c r="Q48" i="5"/>
  <c r="S48" i="5"/>
  <c r="P44" i="5"/>
  <c r="Q44" i="5"/>
  <c r="R44" i="5"/>
  <c r="T44" i="5"/>
  <c r="S44" i="5"/>
  <c r="N44" i="5"/>
  <c r="M44" i="5"/>
  <c r="O44" i="5"/>
  <c r="R52" i="5"/>
  <c r="S52" i="5"/>
  <c r="O52" i="5"/>
  <c r="M52" i="5"/>
  <c r="P52" i="5"/>
  <c r="T52" i="5"/>
  <c r="Q52" i="5"/>
  <c r="N52" i="5"/>
  <c r="J58" i="5"/>
  <c r="L53" i="5"/>
  <c r="J54" i="5"/>
  <c r="L49" i="5"/>
  <c r="E41" i="4"/>
  <c r="G17" i="4"/>
  <c r="E18" i="4"/>
  <c r="J16" i="4"/>
  <c r="O16" i="4"/>
  <c r="I16" i="4"/>
  <c r="H16" i="4"/>
  <c r="N16" i="4"/>
  <c r="K16" i="4"/>
  <c r="M16" i="4"/>
  <c r="L16" i="4"/>
  <c r="M55" i="10"/>
  <c r="M75" i="10"/>
  <c r="M96" i="10" s="1"/>
  <c r="O46" i="8" l="1"/>
  <c r="T46" i="8"/>
  <c r="P46" i="8"/>
  <c r="M46" i="8"/>
  <c r="S46" i="8"/>
  <c r="Q46" i="8"/>
  <c r="R46" i="8"/>
  <c r="N46" i="8"/>
  <c r="T10" i="6"/>
  <c r="S10" i="6"/>
  <c r="O10" i="6"/>
  <c r="R10" i="6"/>
  <c r="M10" i="6"/>
  <c r="N10" i="6"/>
  <c r="P10" i="6"/>
  <c r="Q10" i="6"/>
  <c r="L95" i="6"/>
  <c r="J96" i="6"/>
  <c r="J88" i="7"/>
  <c r="L79" i="7"/>
  <c r="J201" i="7"/>
  <c r="J64" i="7"/>
  <c r="J56" i="7"/>
  <c r="L55" i="7"/>
  <c r="J12" i="6"/>
  <c r="L11" i="6"/>
  <c r="J219" i="7"/>
  <c r="J127" i="5"/>
  <c r="J237" i="7"/>
  <c r="J245" i="7"/>
  <c r="J253" i="7"/>
  <c r="J115" i="5"/>
  <c r="Q86" i="7"/>
  <c r="S86" i="7"/>
  <c r="P86" i="7"/>
  <c r="T86" i="7"/>
  <c r="R86" i="7"/>
  <c r="M86" i="7"/>
  <c r="N86" i="7"/>
  <c r="O86" i="7"/>
  <c r="N189" i="17"/>
  <c r="N105" i="17"/>
  <c r="N95" i="17"/>
  <c r="N11" i="17"/>
  <c r="L21" i="2"/>
  <c r="J180" i="17"/>
  <c r="J182" i="17"/>
  <c r="J179" i="17"/>
  <c r="J178" i="17"/>
  <c r="J181" i="17"/>
  <c r="H337" i="7"/>
  <c r="J84" i="17"/>
  <c r="J85" i="17"/>
  <c r="J87" i="17"/>
  <c r="J88" i="17"/>
  <c r="H148" i="7"/>
  <c r="J86" i="17"/>
  <c r="J301" i="7"/>
  <c r="J261" i="7"/>
  <c r="N78" i="7"/>
  <c r="O78" i="7"/>
  <c r="R78" i="7"/>
  <c r="P78" i="7"/>
  <c r="T78" i="7"/>
  <c r="M78" i="7"/>
  <c r="Q78" i="7"/>
  <c r="S78" i="7"/>
  <c r="J269" i="7"/>
  <c r="J131" i="5"/>
  <c r="J119" i="5"/>
  <c r="J104" i="7"/>
  <c r="L95" i="7"/>
  <c r="J159" i="6"/>
  <c r="J96" i="7"/>
  <c r="L87" i="7"/>
  <c r="J277" i="7"/>
  <c r="J93" i="8"/>
  <c r="L93" i="8" s="1"/>
  <c r="L88" i="8"/>
  <c r="P11" i="17"/>
  <c r="N73" i="6"/>
  <c r="P73" i="6"/>
  <c r="O73" i="6"/>
  <c r="S73" i="6"/>
  <c r="T73" i="6"/>
  <c r="R73" i="6"/>
  <c r="M73" i="6"/>
  <c r="Q73" i="6"/>
  <c r="J123" i="5"/>
  <c r="J285" i="7"/>
  <c r="N15" i="17"/>
  <c r="N109" i="17"/>
  <c r="P52" i="6"/>
  <c r="T52" i="6"/>
  <c r="M52" i="6"/>
  <c r="Q52" i="6"/>
  <c r="R52" i="6"/>
  <c r="O52" i="6"/>
  <c r="N52" i="6"/>
  <c r="S52" i="6"/>
  <c r="R10" i="7"/>
  <c r="T10" i="7"/>
  <c r="M10" i="7"/>
  <c r="Q10" i="7"/>
  <c r="O10" i="7"/>
  <c r="S10" i="7"/>
  <c r="N10" i="7"/>
  <c r="P10" i="7"/>
  <c r="J112" i="7"/>
  <c r="L103" i="7"/>
  <c r="R62" i="7"/>
  <c r="Q62" i="7"/>
  <c r="N62" i="7"/>
  <c r="M62" i="7"/>
  <c r="O62" i="7"/>
  <c r="T62" i="7"/>
  <c r="S62" i="7"/>
  <c r="P62" i="7"/>
  <c r="H336" i="7"/>
  <c r="H330" i="7"/>
  <c r="H334" i="7"/>
  <c r="H332" i="7"/>
  <c r="H335" i="7"/>
  <c r="H329" i="7"/>
  <c r="H333" i="7"/>
  <c r="H331" i="7"/>
  <c r="H143" i="7"/>
  <c r="H146" i="7"/>
  <c r="H147" i="7"/>
  <c r="H145" i="7"/>
  <c r="H142" i="7"/>
  <c r="H140" i="7"/>
  <c r="H144" i="7"/>
  <c r="H141" i="7"/>
  <c r="M37" i="7"/>
  <c r="Q37" i="7"/>
  <c r="O37" i="7"/>
  <c r="P37" i="7"/>
  <c r="N37" i="7"/>
  <c r="S37" i="7"/>
  <c r="R37" i="7"/>
  <c r="T37" i="7"/>
  <c r="P94" i="7"/>
  <c r="M94" i="7"/>
  <c r="Q94" i="7"/>
  <c r="O94" i="7"/>
  <c r="R94" i="7"/>
  <c r="T94" i="7"/>
  <c r="S94" i="7"/>
  <c r="N94" i="7"/>
  <c r="J139" i="6"/>
  <c r="J54" i="6"/>
  <c r="L53" i="6"/>
  <c r="L100" i="17"/>
  <c r="L99" i="17"/>
  <c r="L102" i="17"/>
  <c r="L98" i="17"/>
  <c r="L101" i="17"/>
  <c r="J12" i="7"/>
  <c r="L12" i="7" s="1"/>
  <c r="L11" i="7"/>
  <c r="P5" i="17"/>
  <c r="P4" i="17"/>
  <c r="L6" i="17"/>
  <c r="P6" i="17" s="1"/>
  <c r="L7" i="17"/>
  <c r="L8" i="17"/>
  <c r="O42" i="8"/>
  <c r="R42" i="8"/>
  <c r="M42" i="8"/>
  <c r="S42" i="8"/>
  <c r="P42" i="8"/>
  <c r="Q42" i="8"/>
  <c r="N42" i="8"/>
  <c r="T42" i="8"/>
  <c r="P32" i="6"/>
  <c r="O32" i="6"/>
  <c r="S32" i="6"/>
  <c r="M32" i="6"/>
  <c r="R32" i="6"/>
  <c r="T32" i="6"/>
  <c r="Q32" i="6"/>
  <c r="N32" i="6"/>
  <c r="J80" i="7"/>
  <c r="L71" i="7"/>
  <c r="J293" i="7"/>
  <c r="J180" i="6"/>
  <c r="U10" i="17"/>
  <c r="R10" i="17"/>
  <c r="V10" i="17"/>
  <c r="W10" i="17"/>
  <c r="T10" i="17"/>
  <c r="X10" i="17"/>
  <c r="Q10" i="17"/>
  <c r="S10" i="17"/>
  <c r="L115" i="17"/>
  <c r="L114" i="17"/>
  <c r="L117" i="17"/>
  <c r="L113" i="17"/>
  <c r="L116" i="17"/>
  <c r="J39" i="7"/>
  <c r="L39" i="7" s="1"/>
  <c r="L38" i="7"/>
  <c r="L22" i="17"/>
  <c r="L23" i="17"/>
  <c r="L20" i="17"/>
  <c r="L19" i="17"/>
  <c r="P19" i="17" s="1"/>
  <c r="L21" i="17"/>
  <c r="V9" i="17"/>
  <c r="X9" i="17"/>
  <c r="R9" i="17"/>
  <c r="S9" i="17"/>
  <c r="W9" i="17"/>
  <c r="Q9" i="17"/>
  <c r="U9" i="17"/>
  <c r="T9" i="17"/>
  <c r="J48" i="8"/>
  <c r="L43" i="8"/>
  <c r="N28" i="7"/>
  <c r="R28" i="7"/>
  <c r="T28" i="7"/>
  <c r="P28" i="7"/>
  <c r="Q28" i="7"/>
  <c r="M28" i="7"/>
  <c r="O28" i="7"/>
  <c r="S28" i="7"/>
  <c r="J228" i="7"/>
  <c r="S46" i="7"/>
  <c r="R46" i="7"/>
  <c r="P46" i="7"/>
  <c r="N46" i="7"/>
  <c r="M46" i="7"/>
  <c r="Q46" i="7"/>
  <c r="O46" i="7"/>
  <c r="T46" i="7"/>
  <c r="N101" i="17"/>
  <c r="N7" i="17"/>
  <c r="L47" i="8"/>
  <c r="J34" i="6"/>
  <c r="L33" i="6"/>
  <c r="N20" i="7"/>
  <c r="R20" i="7"/>
  <c r="M20" i="7"/>
  <c r="Q20" i="7"/>
  <c r="P20" i="7"/>
  <c r="S20" i="7"/>
  <c r="T20" i="7"/>
  <c r="O20" i="7"/>
  <c r="M54" i="7"/>
  <c r="R54" i="7"/>
  <c r="T54" i="7"/>
  <c r="N54" i="7"/>
  <c r="Q54" i="7"/>
  <c r="O54" i="7"/>
  <c r="P54" i="7"/>
  <c r="S54" i="7"/>
  <c r="J201" i="6"/>
  <c r="N19" i="17"/>
  <c r="N113" i="17"/>
  <c r="L74" i="6"/>
  <c r="J75" i="6"/>
  <c r="P38" i="8"/>
  <c r="N38" i="8"/>
  <c r="T38" i="8"/>
  <c r="Q38" i="8"/>
  <c r="O38" i="8"/>
  <c r="R38" i="8"/>
  <c r="M38" i="8"/>
  <c r="S38" i="8"/>
  <c r="L108" i="17"/>
  <c r="L111" i="17"/>
  <c r="L110" i="17"/>
  <c r="L109" i="17"/>
  <c r="L112" i="17"/>
  <c r="J30" i="7"/>
  <c r="L30" i="7" s="1"/>
  <c r="L16" i="17"/>
  <c r="L14" i="17"/>
  <c r="P14" i="17" s="1"/>
  <c r="L29" i="7"/>
  <c r="L18" i="17"/>
  <c r="L17" i="17"/>
  <c r="L15" i="17"/>
  <c r="P15" i="17" s="1"/>
  <c r="L120" i="17"/>
  <c r="L122" i="17"/>
  <c r="L119" i="17"/>
  <c r="L118" i="17"/>
  <c r="L121" i="17"/>
  <c r="J48" i="7"/>
  <c r="L48" i="7" s="1"/>
  <c r="L47" i="7"/>
  <c r="L27" i="17"/>
  <c r="L24" i="17"/>
  <c r="L26" i="17"/>
  <c r="L25" i="17"/>
  <c r="L28" i="17"/>
  <c r="T94" i="6"/>
  <c r="S94" i="6"/>
  <c r="Q94" i="6"/>
  <c r="M94" i="6"/>
  <c r="R94" i="6"/>
  <c r="N94" i="6"/>
  <c r="O94" i="6"/>
  <c r="P94" i="6"/>
  <c r="N70" i="7"/>
  <c r="R70" i="7"/>
  <c r="P70" i="7"/>
  <c r="O70" i="7"/>
  <c r="S70" i="7"/>
  <c r="M70" i="7"/>
  <c r="Q70" i="7"/>
  <c r="T70" i="7"/>
  <c r="N21" i="7"/>
  <c r="P21" i="7"/>
  <c r="S21" i="7"/>
  <c r="T21" i="7"/>
  <c r="M21" i="7"/>
  <c r="Q21" i="7"/>
  <c r="R21" i="7"/>
  <c r="O21" i="7"/>
  <c r="J72" i="7"/>
  <c r="L63" i="7"/>
  <c r="J117" i="6"/>
  <c r="J59" i="5"/>
  <c r="L54" i="5"/>
  <c r="N49" i="5"/>
  <c r="O49" i="5"/>
  <c r="T49" i="5"/>
  <c r="R49" i="5"/>
  <c r="Q49" i="5"/>
  <c r="P49" i="5"/>
  <c r="M49" i="5"/>
  <c r="S49" i="5"/>
  <c r="R53" i="5"/>
  <c r="S53" i="5"/>
  <c r="N53" i="5"/>
  <c r="P53" i="5"/>
  <c r="Q53" i="5"/>
  <c r="T53" i="5"/>
  <c r="M53" i="5"/>
  <c r="O53" i="5"/>
  <c r="P57" i="5"/>
  <c r="Q57" i="5"/>
  <c r="R57" i="5"/>
  <c r="T57" i="5"/>
  <c r="S57" i="5"/>
  <c r="N57" i="5"/>
  <c r="O57" i="5"/>
  <c r="M57" i="5"/>
  <c r="J63" i="5"/>
  <c r="L58" i="5"/>
  <c r="J67" i="5"/>
  <c r="L67" i="5" s="1"/>
  <c r="L62" i="5"/>
  <c r="G18" i="4"/>
  <c r="E19" i="4"/>
  <c r="O17" i="4"/>
  <c r="N17" i="4"/>
  <c r="H17" i="4"/>
  <c r="J17" i="4"/>
  <c r="I17" i="4"/>
  <c r="M17" i="4"/>
  <c r="L17" i="4"/>
  <c r="K17" i="4"/>
  <c r="E42" i="4"/>
  <c r="M56" i="10"/>
  <c r="M76" i="10"/>
  <c r="M97" i="10" s="1"/>
  <c r="J202" i="6" l="1"/>
  <c r="J118" i="6"/>
  <c r="S55" i="7"/>
  <c r="P55" i="7"/>
  <c r="Q55" i="7"/>
  <c r="M55" i="7"/>
  <c r="N55" i="7"/>
  <c r="O55" i="7"/>
  <c r="T55" i="7"/>
  <c r="R55" i="7"/>
  <c r="O63" i="7"/>
  <c r="T63" i="7"/>
  <c r="M63" i="7"/>
  <c r="Q63" i="7"/>
  <c r="R63" i="7"/>
  <c r="N63" i="7"/>
  <c r="S63" i="7"/>
  <c r="P63" i="7"/>
  <c r="S71" i="7"/>
  <c r="O71" i="7"/>
  <c r="P71" i="7"/>
  <c r="M71" i="7"/>
  <c r="Q71" i="7"/>
  <c r="N71" i="7"/>
  <c r="R71" i="7"/>
  <c r="T71" i="7"/>
  <c r="T11" i="7"/>
  <c r="Q11" i="7"/>
  <c r="O11" i="7"/>
  <c r="S11" i="7"/>
  <c r="N11" i="7"/>
  <c r="R11" i="7"/>
  <c r="P11" i="7"/>
  <c r="M11" i="7"/>
  <c r="L182" i="17"/>
  <c r="L170" i="17"/>
  <c r="L158" i="17"/>
  <c r="L142" i="17"/>
  <c r="L156" i="17"/>
  <c r="L136" i="17"/>
  <c r="L124" i="17"/>
  <c r="L191" i="17"/>
  <c r="L187" i="17"/>
  <c r="L183" i="17"/>
  <c r="L179" i="17"/>
  <c r="L175" i="17"/>
  <c r="L171" i="17"/>
  <c r="L167" i="17"/>
  <c r="L163" i="17"/>
  <c r="L159" i="17"/>
  <c r="L155" i="17"/>
  <c r="L151" i="17"/>
  <c r="L147" i="17"/>
  <c r="L143" i="17"/>
  <c r="L139" i="17"/>
  <c r="L135" i="17"/>
  <c r="L131" i="17"/>
  <c r="L127" i="17"/>
  <c r="L123" i="17"/>
  <c r="L190" i="17"/>
  <c r="L174" i="17"/>
  <c r="L154" i="17"/>
  <c r="L134" i="17"/>
  <c r="L186" i="17"/>
  <c r="L178" i="17"/>
  <c r="L166" i="17"/>
  <c r="L162" i="17"/>
  <c r="L150" i="17"/>
  <c r="L146" i="17"/>
  <c r="L138" i="17"/>
  <c r="L130" i="17"/>
  <c r="L126" i="17"/>
  <c r="L128" i="17"/>
  <c r="L189" i="17"/>
  <c r="L185" i="17"/>
  <c r="L181" i="17"/>
  <c r="L177" i="17"/>
  <c r="L173" i="17"/>
  <c r="L169" i="17"/>
  <c r="L165" i="17"/>
  <c r="L161" i="17"/>
  <c r="L157" i="17"/>
  <c r="L153" i="17"/>
  <c r="L149" i="17"/>
  <c r="L145" i="17"/>
  <c r="L141" i="17"/>
  <c r="L137" i="17"/>
  <c r="L133" i="17"/>
  <c r="L129" i="17"/>
  <c r="L125" i="17"/>
  <c r="L188" i="17"/>
  <c r="L144" i="17"/>
  <c r="L184" i="17"/>
  <c r="L180" i="17"/>
  <c r="L176" i="17"/>
  <c r="L172" i="17"/>
  <c r="L168" i="17"/>
  <c r="L164" i="17"/>
  <c r="L160" i="17"/>
  <c r="L152" i="17"/>
  <c r="L148" i="17"/>
  <c r="L140" i="17"/>
  <c r="L132" i="17"/>
  <c r="L56" i="7"/>
  <c r="L29" i="17"/>
  <c r="L43" i="17"/>
  <c r="L46" i="17"/>
  <c r="L67" i="17"/>
  <c r="L72" i="17"/>
  <c r="L91" i="17"/>
  <c r="L45" i="17"/>
  <c r="L49" i="17"/>
  <c r="L70" i="17"/>
  <c r="L81" i="17"/>
  <c r="L75" i="17"/>
  <c r="L71" i="17"/>
  <c r="L30" i="17"/>
  <c r="L53" i="17"/>
  <c r="L47" i="17"/>
  <c r="L85" i="17"/>
  <c r="L79" i="17"/>
  <c r="L57" i="17"/>
  <c r="L51" i="17"/>
  <c r="L89" i="17"/>
  <c r="L83" i="17"/>
  <c r="L73" i="17"/>
  <c r="L34" i="17"/>
  <c r="L63" i="17"/>
  <c r="L76" i="17"/>
  <c r="L38" i="17"/>
  <c r="L61" i="17"/>
  <c r="L55" i="17"/>
  <c r="L93" i="17"/>
  <c r="L87" i="17"/>
  <c r="L31" i="17"/>
  <c r="L69" i="17"/>
  <c r="L74" i="17"/>
  <c r="L64" i="17"/>
  <c r="L78" i="17"/>
  <c r="L42" i="17"/>
  <c r="L65" i="17"/>
  <c r="L59" i="17"/>
  <c r="L97" i="17"/>
  <c r="L95" i="17"/>
  <c r="L35" i="17"/>
  <c r="L32" i="17"/>
  <c r="L54" i="17"/>
  <c r="L52" i="17"/>
  <c r="L86" i="17"/>
  <c r="L84" i="17"/>
  <c r="L36" i="17"/>
  <c r="L56" i="17"/>
  <c r="L90" i="17"/>
  <c r="L33" i="17"/>
  <c r="L58" i="17"/>
  <c r="L88" i="17"/>
  <c r="L82" i="17"/>
  <c r="L94" i="17"/>
  <c r="L62" i="17"/>
  <c r="L37" i="17"/>
  <c r="L80" i="17"/>
  <c r="L50" i="17"/>
  <c r="L60" i="17"/>
  <c r="L41" i="17"/>
  <c r="L68" i="17"/>
  <c r="L39" i="17"/>
  <c r="L77" i="17"/>
  <c r="L40" i="17"/>
  <c r="L92" i="17"/>
  <c r="L44" i="17"/>
  <c r="L96" i="17"/>
  <c r="L66" i="17"/>
  <c r="J65" i="7"/>
  <c r="L48" i="17"/>
  <c r="J57" i="7"/>
  <c r="T48" i="7"/>
  <c r="N48" i="7"/>
  <c r="R48" i="7"/>
  <c r="P48" i="7"/>
  <c r="M48" i="7"/>
  <c r="Q48" i="7"/>
  <c r="O48" i="7"/>
  <c r="S48" i="7"/>
  <c r="O74" i="6"/>
  <c r="S74" i="6"/>
  <c r="R74" i="6"/>
  <c r="M74" i="6"/>
  <c r="N74" i="6"/>
  <c r="Q74" i="6"/>
  <c r="T74" i="6"/>
  <c r="P74" i="6"/>
  <c r="N24" i="17"/>
  <c r="P24" i="17" s="1"/>
  <c r="N118" i="17"/>
  <c r="J89" i="7"/>
  <c r="L80" i="7"/>
  <c r="N12" i="7"/>
  <c r="R12" i="7"/>
  <c r="M12" i="7"/>
  <c r="O12" i="7"/>
  <c r="S12" i="7"/>
  <c r="Q12" i="7"/>
  <c r="T12" i="7"/>
  <c r="P12" i="7"/>
  <c r="J73" i="7"/>
  <c r="L64" i="7"/>
  <c r="J302" i="7"/>
  <c r="W5" i="17"/>
  <c r="S5" i="17"/>
  <c r="T5" i="17"/>
  <c r="R5" i="17"/>
  <c r="X5" i="17"/>
  <c r="V5" i="17"/>
  <c r="Q5" i="17"/>
  <c r="U5" i="17"/>
  <c r="P47" i="7"/>
  <c r="M47" i="7"/>
  <c r="Q47" i="7"/>
  <c r="R47" i="7"/>
  <c r="O47" i="7"/>
  <c r="T47" i="7"/>
  <c r="S47" i="7"/>
  <c r="N47" i="7"/>
  <c r="L75" i="6"/>
  <c r="J76" i="6"/>
  <c r="J81" i="7"/>
  <c r="L72" i="7"/>
  <c r="T103" i="7"/>
  <c r="N103" i="7"/>
  <c r="Q103" i="7"/>
  <c r="O103" i="7"/>
  <c r="S103" i="7"/>
  <c r="R103" i="7"/>
  <c r="M103" i="7"/>
  <c r="P103" i="7"/>
  <c r="N16" i="17"/>
  <c r="N110" i="17"/>
  <c r="Q15" i="17"/>
  <c r="V15" i="17"/>
  <c r="U15" i="17"/>
  <c r="W15" i="17"/>
  <c r="R15" i="17"/>
  <c r="T15" i="17"/>
  <c r="S15" i="17"/>
  <c r="X15" i="17"/>
  <c r="T33" i="6"/>
  <c r="R33" i="6"/>
  <c r="N33" i="6"/>
  <c r="O33" i="6"/>
  <c r="S33" i="6"/>
  <c r="P33" i="6"/>
  <c r="M33" i="6"/>
  <c r="Q33" i="6"/>
  <c r="U19" i="17"/>
  <c r="X19" i="17"/>
  <c r="Q19" i="17"/>
  <c r="T19" i="17"/>
  <c r="R19" i="17"/>
  <c r="V19" i="17"/>
  <c r="S19" i="17"/>
  <c r="W19" i="17"/>
  <c r="N29" i="7"/>
  <c r="P29" i="7"/>
  <c r="T29" i="7"/>
  <c r="R29" i="7"/>
  <c r="M29" i="7"/>
  <c r="S29" i="7"/>
  <c r="Q29" i="7"/>
  <c r="O29" i="7"/>
  <c r="L34" i="6"/>
  <c r="J35" i="6"/>
  <c r="V14" i="17"/>
  <c r="U14" i="17"/>
  <c r="S14" i="17"/>
  <c r="T14" i="17"/>
  <c r="X14" i="17"/>
  <c r="Q14" i="17"/>
  <c r="W14" i="17"/>
  <c r="R14" i="17"/>
  <c r="R47" i="8"/>
  <c r="M47" i="8"/>
  <c r="O47" i="8"/>
  <c r="S47" i="8"/>
  <c r="N47" i="8"/>
  <c r="Q47" i="8"/>
  <c r="T47" i="8"/>
  <c r="P47" i="8"/>
  <c r="T53" i="6"/>
  <c r="N53" i="6"/>
  <c r="P53" i="6"/>
  <c r="M53" i="6"/>
  <c r="S53" i="6"/>
  <c r="Q53" i="6"/>
  <c r="R53" i="6"/>
  <c r="O53" i="6"/>
  <c r="N87" i="7"/>
  <c r="R87" i="7"/>
  <c r="T87" i="7"/>
  <c r="S87" i="7"/>
  <c r="P87" i="7"/>
  <c r="M87" i="7"/>
  <c r="Q87" i="7"/>
  <c r="O87" i="7"/>
  <c r="J278" i="7"/>
  <c r="J120" i="5"/>
  <c r="J262" i="7"/>
  <c r="J97" i="6"/>
  <c r="L96" i="6"/>
  <c r="J310" i="7"/>
  <c r="L22" i="2"/>
  <c r="J184" i="17"/>
  <c r="J183" i="17"/>
  <c r="J186" i="17"/>
  <c r="J185" i="17"/>
  <c r="H346" i="7"/>
  <c r="J89" i="17"/>
  <c r="J90" i="17"/>
  <c r="J91" i="17"/>
  <c r="H157" i="7"/>
  <c r="J92" i="17"/>
  <c r="N106" i="17"/>
  <c r="N12" i="17"/>
  <c r="P7" i="17"/>
  <c r="J55" i="6"/>
  <c r="L54" i="6"/>
  <c r="J294" i="7"/>
  <c r="U11" i="17"/>
  <c r="V11" i="17"/>
  <c r="S11" i="17"/>
  <c r="Q11" i="17"/>
  <c r="R11" i="17"/>
  <c r="W11" i="17"/>
  <c r="X11" i="17"/>
  <c r="T11" i="17"/>
  <c r="J105" i="7"/>
  <c r="L96" i="7"/>
  <c r="R95" i="7"/>
  <c r="N95" i="7"/>
  <c r="P95" i="7"/>
  <c r="O95" i="7"/>
  <c r="M95" i="7"/>
  <c r="Q95" i="7"/>
  <c r="S95" i="7"/>
  <c r="T95" i="7"/>
  <c r="J246" i="7"/>
  <c r="J254" i="7"/>
  <c r="O11" i="6"/>
  <c r="S11" i="6"/>
  <c r="T11" i="6"/>
  <c r="P11" i="6"/>
  <c r="R11" i="6"/>
  <c r="Q11" i="6"/>
  <c r="N11" i="6"/>
  <c r="M11" i="6"/>
  <c r="M95" i="6"/>
  <c r="N95" i="6"/>
  <c r="O95" i="6"/>
  <c r="S95" i="6"/>
  <c r="T95" i="6"/>
  <c r="P95" i="6"/>
  <c r="Q95" i="6"/>
  <c r="R95" i="6"/>
  <c r="J160" i="6"/>
  <c r="R30" i="7"/>
  <c r="N30" i="7"/>
  <c r="P30" i="7"/>
  <c r="T30" i="7"/>
  <c r="Q30" i="7"/>
  <c r="O30" i="7"/>
  <c r="S30" i="7"/>
  <c r="M30" i="7"/>
  <c r="N38" i="7"/>
  <c r="P38" i="7"/>
  <c r="M38" i="7"/>
  <c r="O38" i="7"/>
  <c r="S38" i="7"/>
  <c r="R38" i="7"/>
  <c r="T38" i="7"/>
  <c r="Q38" i="7"/>
  <c r="J181" i="6"/>
  <c r="V6" i="17"/>
  <c r="S6" i="17"/>
  <c r="W6" i="17"/>
  <c r="T6" i="17"/>
  <c r="X6" i="17"/>
  <c r="Q6" i="17"/>
  <c r="U6" i="17"/>
  <c r="R6" i="17"/>
  <c r="J128" i="5"/>
  <c r="J286" i="7"/>
  <c r="J113" i="7"/>
  <c r="L104" i="7"/>
  <c r="J132" i="5"/>
  <c r="J13" i="6"/>
  <c r="L12" i="6"/>
  <c r="N79" i="7"/>
  <c r="R79" i="7"/>
  <c r="O79" i="7"/>
  <c r="S79" i="7"/>
  <c r="T79" i="7"/>
  <c r="M79" i="7"/>
  <c r="Q79" i="7"/>
  <c r="P79" i="7"/>
  <c r="J121" i="7"/>
  <c r="L112" i="7"/>
  <c r="S43" i="8"/>
  <c r="T43" i="8"/>
  <c r="P43" i="8"/>
  <c r="Q43" i="8"/>
  <c r="M43" i="8"/>
  <c r="O43" i="8"/>
  <c r="R43" i="8"/>
  <c r="N43" i="8"/>
  <c r="J270" i="7"/>
  <c r="H343" i="7"/>
  <c r="H342" i="7"/>
  <c r="H341" i="7"/>
  <c r="H340" i="7"/>
  <c r="H344" i="7"/>
  <c r="H338" i="7"/>
  <c r="H345" i="7"/>
  <c r="H339" i="7"/>
  <c r="H154" i="7"/>
  <c r="H156" i="7"/>
  <c r="H149" i="7"/>
  <c r="H151" i="7"/>
  <c r="H150" i="7"/>
  <c r="H153" i="7"/>
  <c r="H152" i="7"/>
  <c r="H155" i="7"/>
  <c r="N102" i="17"/>
  <c r="L48" i="8"/>
  <c r="N8" i="17"/>
  <c r="P20" i="17"/>
  <c r="O39" i="7"/>
  <c r="S39" i="7"/>
  <c r="M39" i="7"/>
  <c r="Q39" i="7"/>
  <c r="N39" i="7"/>
  <c r="R39" i="7"/>
  <c r="T39" i="7"/>
  <c r="P39" i="7"/>
  <c r="T4" i="17"/>
  <c r="X4" i="17"/>
  <c r="S4" i="17"/>
  <c r="Q4" i="17"/>
  <c r="W4" i="17"/>
  <c r="R4" i="17"/>
  <c r="V4" i="17"/>
  <c r="U4" i="17"/>
  <c r="J140" i="6"/>
  <c r="N20" i="17"/>
  <c r="N114" i="17"/>
  <c r="J124" i="5"/>
  <c r="J97" i="7"/>
  <c r="L88" i="7"/>
  <c r="N58" i="5"/>
  <c r="Q58" i="5"/>
  <c r="T58" i="5"/>
  <c r="R58" i="5"/>
  <c r="M58" i="5"/>
  <c r="P58" i="5"/>
  <c r="O58" i="5"/>
  <c r="S58" i="5"/>
  <c r="P54" i="5"/>
  <c r="S54" i="5"/>
  <c r="O54" i="5"/>
  <c r="T54" i="5"/>
  <c r="M54" i="5"/>
  <c r="N54" i="5"/>
  <c r="Q54" i="5"/>
  <c r="R54" i="5"/>
  <c r="J68" i="5"/>
  <c r="L68" i="5" s="1"/>
  <c r="L63" i="5"/>
  <c r="J64" i="5"/>
  <c r="L59" i="5"/>
  <c r="N62" i="5"/>
  <c r="Q62" i="5"/>
  <c r="T62" i="5"/>
  <c r="R62" i="5"/>
  <c r="M62" i="5"/>
  <c r="P62" i="5"/>
  <c r="O62" i="5"/>
  <c r="S62" i="5"/>
  <c r="R67" i="5"/>
  <c r="O67" i="5"/>
  <c r="S67" i="5"/>
  <c r="P67" i="5"/>
  <c r="M67" i="5"/>
  <c r="T67" i="5"/>
  <c r="Q67" i="5"/>
  <c r="N67" i="5"/>
  <c r="E20" i="4"/>
  <c r="G19" i="4"/>
  <c r="E43" i="4"/>
  <c r="N18" i="4"/>
  <c r="H18" i="4"/>
  <c r="L18" i="4"/>
  <c r="M18" i="4"/>
  <c r="I18" i="4"/>
  <c r="K18" i="4"/>
  <c r="J18" i="4"/>
  <c r="O18" i="4"/>
  <c r="M57" i="10"/>
  <c r="M77" i="10"/>
  <c r="M98" i="10" s="1"/>
  <c r="W24" i="17" l="1"/>
  <c r="T24" i="17"/>
  <c r="X24" i="17"/>
  <c r="S24" i="17"/>
  <c r="Q24" i="17"/>
  <c r="U24" i="17"/>
  <c r="R24" i="17"/>
  <c r="V24" i="17"/>
  <c r="J263" i="7"/>
  <c r="T96" i="6"/>
  <c r="M96" i="6"/>
  <c r="Q96" i="6"/>
  <c r="O96" i="6"/>
  <c r="S96" i="6"/>
  <c r="R96" i="6"/>
  <c r="N96" i="6"/>
  <c r="P96" i="6"/>
  <c r="L76" i="6"/>
  <c r="J77" i="6"/>
  <c r="J203" i="6"/>
  <c r="Q112" i="7"/>
  <c r="M112" i="7"/>
  <c r="O112" i="7"/>
  <c r="P112" i="7"/>
  <c r="S112" i="7"/>
  <c r="N112" i="7"/>
  <c r="R112" i="7"/>
  <c r="T112" i="7"/>
  <c r="N104" i="7"/>
  <c r="P104" i="7"/>
  <c r="O104" i="7"/>
  <c r="S104" i="7"/>
  <c r="Q104" i="7"/>
  <c r="R104" i="7"/>
  <c r="T104" i="7"/>
  <c r="M104" i="7"/>
  <c r="J182" i="6"/>
  <c r="J255" i="7"/>
  <c r="J98" i="6"/>
  <c r="L97" i="6"/>
  <c r="N21" i="17"/>
  <c r="N115" i="17"/>
  <c r="S75" i="6"/>
  <c r="Q75" i="6"/>
  <c r="R75" i="6"/>
  <c r="P75" i="6"/>
  <c r="M75" i="6"/>
  <c r="N75" i="6"/>
  <c r="T75" i="6"/>
  <c r="O75" i="6"/>
  <c r="R64" i="7"/>
  <c r="S64" i="7"/>
  <c r="O64" i="7"/>
  <c r="T64" i="7"/>
  <c r="P64" i="7"/>
  <c r="M64" i="7"/>
  <c r="Q64" i="7"/>
  <c r="N64" i="7"/>
  <c r="N80" i="7"/>
  <c r="S80" i="7"/>
  <c r="P80" i="7"/>
  <c r="R80" i="7"/>
  <c r="O80" i="7"/>
  <c r="T80" i="7"/>
  <c r="M80" i="7"/>
  <c r="Q80" i="7"/>
  <c r="J130" i="7"/>
  <c r="L121" i="7"/>
  <c r="J122" i="7"/>
  <c r="L113" i="7"/>
  <c r="J303" i="7"/>
  <c r="J82" i="7"/>
  <c r="L73" i="7"/>
  <c r="J98" i="7"/>
  <c r="L89" i="7"/>
  <c r="N111" i="17"/>
  <c r="P12" i="17"/>
  <c r="N17" i="17"/>
  <c r="J125" i="5"/>
  <c r="W20" i="17"/>
  <c r="S20" i="17"/>
  <c r="T20" i="17"/>
  <c r="U20" i="17"/>
  <c r="R20" i="17"/>
  <c r="X20" i="17"/>
  <c r="Q20" i="17"/>
  <c r="V20" i="17"/>
  <c r="P16" i="17"/>
  <c r="T96" i="7"/>
  <c r="O96" i="7"/>
  <c r="S96" i="7"/>
  <c r="M96" i="7"/>
  <c r="P96" i="7"/>
  <c r="R96" i="7"/>
  <c r="Q96" i="7"/>
  <c r="N96" i="7"/>
  <c r="H349" i="7"/>
  <c r="H353" i="7"/>
  <c r="H347" i="7"/>
  <c r="H352" i="7"/>
  <c r="H350" i="7"/>
  <c r="H354" i="7"/>
  <c r="H348" i="7"/>
  <c r="H351" i="7"/>
  <c r="H163" i="7"/>
  <c r="H164" i="7"/>
  <c r="H165" i="7"/>
  <c r="H161" i="7"/>
  <c r="H159" i="7"/>
  <c r="H160" i="7"/>
  <c r="H158" i="7"/>
  <c r="H162" i="7"/>
  <c r="J287" i="7"/>
  <c r="J66" i="7"/>
  <c r="L57" i="7"/>
  <c r="Q88" i="7"/>
  <c r="P88" i="7"/>
  <c r="R88" i="7"/>
  <c r="T88" i="7"/>
  <c r="N88" i="7"/>
  <c r="O88" i="7"/>
  <c r="S88" i="7"/>
  <c r="M88" i="7"/>
  <c r="J279" i="7"/>
  <c r="N107" i="17"/>
  <c r="N13" i="17"/>
  <c r="T12" i="6"/>
  <c r="N12" i="6"/>
  <c r="R12" i="6"/>
  <c r="M12" i="6"/>
  <c r="P12" i="6"/>
  <c r="Q12" i="6"/>
  <c r="S12" i="6"/>
  <c r="O12" i="6"/>
  <c r="J114" i="7"/>
  <c r="L105" i="7"/>
  <c r="L35" i="6"/>
  <c r="J36" i="6"/>
  <c r="J141" i="6"/>
  <c r="J295" i="7"/>
  <c r="P54" i="6"/>
  <c r="O54" i="6"/>
  <c r="S54" i="6"/>
  <c r="M54" i="6"/>
  <c r="T54" i="6"/>
  <c r="Q54" i="6"/>
  <c r="N54" i="6"/>
  <c r="R54" i="6"/>
  <c r="R48" i="8"/>
  <c r="T48" i="8"/>
  <c r="O48" i="8"/>
  <c r="M48" i="8"/>
  <c r="N48" i="8"/>
  <c r="Q48" i="8"/>
  <c r="P48" i="8"/>
  <c r="S48" i="8"/>
  <c r="J14" i="6"/>
  <c r="L13" i="6"/>
  <c r="J319" i="7"/>
  <c r="P34" i="6"/>
  <c r="M34" i="6"/>
  <c r="Q34" i="6"/>
  <c r="N34" i="6"/>
  <c r="O34" i="6"/>
  <c r="T34" i="6"/>
  <c r="S34" i="6"/>
  <c r="R34" i="6"/>
  <c r="Q72" i="7"/>
  <c r="R72" i="7"/>
  <c r="N72" i="7"/>
  <c r="O72" i="7"/>
  <c r="S72" i="7"/>
  <c r="M72" i="7"/>
  <c r="P72" i="7"/>
  <c r="T72" i="7"/>
  <c r="J74" i="7"/>
  <c r="L65" i="7"/>
  <c r="J129" i="5"/>
  <c r="J271" i="7"/>
  <c r="L23" i="2"/>
  <c r="J188" i="17"/>
  <c r="J187" i="17"/>
  <c r="J189" i="17"/>
  <c r="H355" i="7"/>
  <c r="J95" i="17"/>
  <c r="P95" i="17" s="1"/>
  <c r="H166" i="7"/>
  <c r="J93" i="17"/>
  <c r="P93" i="17" s="1"/>
  <c r="J94" i="17"/>
  <c r="P94" i="17" s="1"/>
  <c r="J311" i="7"/>
  <c r="J106" i="7"/>
  <c r="L97" i="7"/>
  <c r="J56" i="6"/>
  <c r="L55" i="6"/>
  <c r="N29" i="17"/>
  <c r="P29" i="17" s="1"/>
  <c r="N123" i="17"/>
  <c r="J133" i="5"/>
  <c r="J161" i="6"/>
  <c r="R7" i="17"/>
  <c r="X7" i="17"/>
  <c r="V7" i="17"/>
  <c r="S7" i="17"/>
  <c r="Q7" i="17"/>
  <c r="U7" i="17"/>
  <c r="W7" i="17"/>
  <c r="T7" i="17"/>
  <c r="R56" i="7"/>
  <c r="M56" i="7"/>
  <c r="N56" i="7"/>
  <c r="S56" i="7"/>
  <c r="Q56" i="7"/>
  <c r="T56" i="7"/>
  <c r="P56" i="7"/>
  <c r="O56" i="7"/>
  <c r="N25" i="17"/>
  <c r="N119" i="17"/>
  <c r="P8" i="17"/>
  <c r="J90" i="7"/>
  <c r="L81" i="7"/>
  <c r="J119" i="6"/>
  <c r="N59" i="5"/>
  <c r="S59" i="5"/>
  <c r="T59" i="5"/>
  <c r="R59" i="5"/>
  <c r="O59" i="5"/>
  <c r="P59" i="5"/>
  <c r="Q59" i="5"/>
  <c r="M59" i="5"/>
  <c r="J69" i="5"/>
  <c r="L69" i="5" s="1"/>
  <c r="M69" i="5" s="1"/>
  <c r="L64" i="5"/>
  <c r="R63" i="5"/>
  <c r="O63" i="5"/>
  <c r="Q63" i="5"/>
  <c r="S63" i="5"/>
  <c r="P63" i="5"/>
  <c r="T63" i="5"/>
  <c r="M63" i="5"/>
  <c r="N63" i="5"/>
  <c r="N68" i="5"/>
  <c r="M68" i="5"/>
  <c r="S68" i="5"/>
  <c r="R68" i="5"/>
  <c r="Q68" i="5"/>
  <c r="P68" i="5"/>
  <c r="O68" i="5"/>
  <c r="T68" i="5"/>
  <c r="E44" i="4"/>
  <c r="I19" i="4"/>
  <c r="O19" i="4"/>
  <c r="M19" i="4"/>
  <c r="N19" i="4"/>
  <c r="H19" i="4"/>
  <c r="J19" i="4"/>
  <c r="K19" i="4"/>
  <c r="L19" i="4"/>
  <c r="G20" i="4"/>
  <c r="E21" i="4"/>
  <c r="M58" i="10"/>
  <c r="M78" i="10"/>
  <c r="M99" i="10" s="1"/>
  <c r="R29" i="17" l="1"/>
  <c r="U29" i="17"/>
  <c r="V29" i="17"/>
  <c r="S29" i="17"/>
  <c r="T29" i="17"/>
  <c r="W29" i="17"/>
  <c r="X29" i="17"/>
  <c r="Q29" i="17"/>
  <c r="Q95" i="17"/>
  <c r="U95" i="17"/>
  <c r="R95" i="17"/>
  <c r="V95" i="17"/>
  <c r="S95" i="17"/>
  <c r="W95" i="17"/>
  <c r="X95" i="17"/>
  <c r="T95" i="17"/>
  <c r="O113" i="7"/>
  <c r="M113" i="7"/>
  <c r="N113" i="7"/>
  <c r="S113" i="7"/>
  <c r="P113" i="7"/>
  <c r="R113" i="7"/>
  <c r="Q113" i="7"/>
  <c r="T113" i="7"/>
  <c r="J123" i="7"/>
  <c r="L114" i="7"/>
  <c r="J131" i="7"/>
  <c r="L122" i="7"/>
  <c r="J183" i="6"/>
  <c r="L36" i="6"/>
  <c r="J37" i="6"/>
  <c r="J130" i="5"/>
  <c r="S121" i="7"/>
  <c r="M121" i="7"/>
  <c r="O121" i="7"/>
  <c r="Q121" i="7"/>
  <c r="N121" i="7"/>
  <c r="R121" i="7"/>
  <c r="T121" i="7"/>
  <c r="P121" i="7"/>
  <c r="J328" i="7"/>
  <c r="T35" i="6"/>
  <c r="N35" i="6"/>
  <c r="R35" i="6"/>
  <c r="O35" i="6"/>
  <c r="S35" i="6"/>
  <c r="P35" i="6"/>
  <c r="Q35" i="6"/>
  <c r="M35" i="6"/>
  <c r="R57" i="7"/>
  <c r="N57" i="7"/>
  <c r="S57" i="7"/>
  <c r="T57" i="7"/>
  <c r="O57" i="7"/>
  <c r="P57" i="7"/>
  <c r="M57" i="7"/>
  <c r="Q57" i="7"/>
  <c r="N116" i="17"/>
  <c r="N22" i="17"/>
  <c r="P17" i="17"/>
  <c r="J139" i="7"/>
  <c r="L130" i="7"/>
  <c r="P105" i="7"/>
  <c r="R105" i="7"/>
  <c r="N105" i="7"/>
  <c r="S105" i="7"/>
  <c r="T105" i="7"/>
  <c r="O105" i="7"/>
  <c r="Q105" i="7"/>
  <c r="M105" i="7"/>
  <c r="J91" i="7"/>
  <c r="L82" i="7"/>
  <c r="J99" i="6"/>
  <c r="L98" i="6"/>
  <c r="J272" i="7"/>
  <c r="L66" i="7"/>
  <c r="J75" i="7"/>
  <c r="R12" i="17"/>
  <c r="V12" i="17"/>
  <c r="U12" i="17"/>
  <c r="X12" i="17"/>
  <c r="S12" i="17"/>
  <c r="W12" i="17"/>
  <c r="Q12" i="17"/>
  <c r="T12" i="17"/>
  <c r="L77" i="6"/>
  <c r="J78" i="6"/>
  <c r="N81" i="7"/>
  <c r="O81" i="7"/>
  <c r="R81" i="7"/>
  <c r="P81" i="7"/>
  <c r="T81" i="7"/>
  <c r="S81" i="7"/>
  <c r="M81" i="7"/>
  <c r="Q81" i="7"/>
  <c r="O13" i="6"/>
  <c r="P13" i="6"/>
  <c r="T13" i="6"/>
  <c r="S13" i="6"/>
  <c r="N13" i="6"/>
  <c r="Q13" i="6"/>
  <c r="M13" i="6"/>
  <c r="R13" i="6"/>
  <c r="T76" i="6"/>
  <c r="O76" i="6"/>
  <c r="M76" i="6"/>
  <c r="R76" i="6"/>
  <c r="Q76" i="6"/>
  <c r="N76" i="6"/>
  <c r="P76" i="6"/>
  <c r="S76" i="6"/>
  <c r="J99" i="7"/>
  <c r="L90" i="7"/>
  <c r="N34" i="17"/>
  <c r="N128" i="17"/>
  <c r="J320" i="7"/>
  <c r="T65" i="7"/>
  <c r="M65" i="7"/>
  <c r="Q65" i="7"/>
  <c r="P65" i="7"/>
  <c r="R65" i="7"/>
  <c r="O65" i="7"/>
  <c r="N65" i="7"/>
  <c r="S65" i="7"/>
  <c r="T16" i="17"/>
  <c r="V16" i="17"/>
  <c r="Q16" i="17"/>
  <c r="W16" i="17"/>
  <c r="R16" i="17"/>
  <c r="U16" i="17"/>
  <c r="X16" i="17"/>
  <c r="S16" i="17"/>
  <c r="J304" i="7"/>
  <c r="L24" i="2"/>
  <c r="J191" i="17"/>
  <c r="J190" i="17"/>
  <c r="H364" i="7"/>
  <c r="J96" i="17"/>
  <c r="P96" i="17" s="1"/>
  <c r="J97" i="17"/>
  <c r="P97" i="17" s="1"/>
  <c r="H175" i="7"/>
  <c r="J296" i="7"/>
  <c r="S8" i="17"/>
  <c r="T8" i="17"/>
  <c r="X8" i="17"/>
  <c r="R8" i="17"/>
  <c r="V8" i="17"/>
  <c r="Q8" i="17"/>
  <c r="U8" i="17"/>
  <c r="W8" i="17"/>
  <c r="J134" i="5"/>
  <c r="X94" i="17"/>
  <c r="R94" i="17"/>
  <c r="Q94" i="17"/>
  <c r="U94" i="17"/>
  <c r="T94" i="17"/>
  <c r="V94" i="17"/>
  <c r="S94" i="17"/>
  <c r="W94" i="17"/>
  <c r="J83" i="7"/>
  <c r="L74" i="7"/>
  <c r="S89" i="7"/>
  <c r="M89" i="7"/>
  <c r="Q89" i="7"/>
  <c r="O89" i="7"/>
  <c r="T89" i="7"/>
  <c r="P89" i="7"/>
  <c r="N89" i="7"/>
  <c r="R89" i="7"/>
  <c r="J204" i="6"/>
  <c r="J288" i="7"/>
  <c r="J120" i="6"/>
  <c r="J162" i="6"/>
  <c r="J107" i="7"/>
  <c r="L98" i="7"/>
  <c r="N26" i="17"/>
  <c r="N120" i="17"/>
  <c r="P21" i="17"/>
  <c r="J115" i="7"/>
  <c r="L106" i="7"/>
  <c r="J142" i="6"/>
  <c r="N30" i="17"/>
  <c r="N124" i="17"/>
  <c r="P25" i="17"/>
  <c r="J15" i="6"/>
  <c r="L14" i="6"/>
  <c r="T55" i="6"/>
  <c r="Q55" i="6"/>
  <c r="N55" i="6"/>
  <c r="R55" i="6"/>
  <c r="O55" i="6"/>
  <c r="S55" i="6"/>
  <c r="M55" i="6"/>
  <c r="P55" i="6"/>
  <c r="J57" i="6"/>
  <c r="L56" i="6"/>
  <c r="R93" i="17"/>
  <c r="X93" i="17"/>
  <c r="V93" i="17"/>
  <c r="W93" i="17"/>
  <c r="Q93" i="17"/>
  <c r="S93" i="17"/>
  <c r="T93" i="17"/>
  <c r="U93" i="17"/>
  <c r="J280" i="7"/>
  <c r="Q97" i="7"/>
  <c r="O97" i="7"/>
  <c r="N97" i="7"/>
  <c r="M97" i="7"/>
  <c r="S97" i="7"/>
  <c r="R97" i="7"/>
  <c r="P97" i="7"/>
  <c r="T97" i="7"/>
  <c r="H362" i="7"/>
  <c r="H356" i="7"/>
  <c r="H361" i="7"/>
  <c r="H357" i="7"/>
  <c r="H360" i="7"/>
  <c r="H359" i="7"/>
  <c r="H363" i="7"/>
  <c r="H358" i="7"/>
  <c r="H172" i="7"/>
  <c r="H168" i="7"/>
  <c r="H174" i="7"/>
  <c r="H171" i="7"/>
  <c r="H170" i="7"/>
  <c r="H167" i="7"/>
  <c r="H169" i="7"/>
  <c r="H173" i="7"/>
  <c r="N112" i="17"/>
  <c r="P13" i="17"/>
  <c r="N18" i="17"/>
  <c r="T73" i="7"/>
  <c r="M73" i="7"/>
  <c r="O73" i="7"/>
  <c r="P73" i="7"/>
  <c r="S73" i="7"/>
  <c r="N73" i="7"/>
  <c r="Q73" i="7"/>
  <c r="R73" i="7"/>
  <c r="J312" i="7"/>
  <c r="T97" i="6"/>
  <c r="N97" i="6"/>
  <c r="P97" i="6"/>
  <c r="Q97" i="6"/>
  <c r="R97" i="6"/>
  <c r="M97" i="6"/>
  <c r="O97" i="6"/>
  <c r="S97" i="6"/>
  <c r="J264" i="7"/>
  <c r="P64" i="5"/>
  <c r="O64" i="5"/>
  <c r="Q64" i="5"/>
  <c r="T64" i="5"/>
  <c r="S64" i="5"/>
  <c r="N64" i="5"/>
  <c r="M64" i="5"/>
  <c r="R64" i="5"/>
  <c r="R69" i="5"/>
  <c r="S69" i="5"/>
  <c r="N69" i="5"/>
  <c r="P69" i="5"/>
  <c r="Q69" i="5"/>
  <c r="T69" i="5"/>
  <c r="O69" i="5"/>
  <c r="G21" i="4"/>
  <c r="E22" i="4"/>
  <c r="E45" i="4"/>
  <c r="J20" i="4"/>
  <c r="O20" i="4"/>
  <c r="N20" i="4"/>
  <c r="K20" i="4"/>
  <c r="H20" i="4"/>
  <c r="L20" i="4"/>
  <c r="I20" i="4"/>
  <c r="M20" i="4"/>
  <c r="M59" i="10"/>
  <c r="M79" i="10"/>
  <c r="M100" i="10" s="1"/>
  <c r="P56" i="6" l="1"/>
  <c r="M56" i="6"/>
  <c r="Q56" i="6"/>
  <c r="S56" i="6"/>
  <c r="N56" i="6"/>
  <c r="T56" i="6"/>
  <c r="R56" i="6"/>
  <c r="O56" i="6"/>
  <c r="U25" i="17"/>
  <c r="S25" i="17"/>
  <c r="V25" i="17"/>
  <c r="Q25" i="17"/>
  <c r="R25" i="17"/>
  <c r="W25" i="17"/>
  <c r="T25" i="17"/>
  <c r="X25" i="17"/>
  <c r="J143" i="6"/>
  <c r="O74" i="7"/>
  <c r="T74" i="7"/>
  <c r="N74" i="7"/>
  <c r="S74" i="7"/>
  <c r="M74" i="7"/>
  <c r="P74" i="7"/>
  <c r="Q74" i="7"/>
  <c r="R74" i="7"/>
  <c r="U97" i="17"/>
  <c r="S97" i="17"/>
  <c r="X97" i="17"/>
  <c r="V97" i="17"/>
  <c r="R97" i="17"/>
  <c r="Q97" i="17"/>
  <c r="W97" i="17"/>
  <c r="T97" i="17"/>
  <c r="L37" i="6"/>
  <c r="J38" i="6"/>
  <c r="J132" i="7"/>
  <c r="L123" i="7"/>
  <c r="L57" i="6"/>
  <c r="J58" i="6"/>
  <c r="J92" i="7"/>
  <c r="L83" i="7"/>
  <c r="R96" i="17"/>
  <c r="S96" i="17"/>
  <c r="V96" i="17"/>
  <c r="W96" i="17"/>
  <c r="T96" i="17"/>
  <c r="X96" i="17"/>
  <c r="Q96" i="17"/>
  <c r="U96" i="17"/>
  <c r="M36" i="6"/>
  <c r="N36" i="6"/>
  <c r="O36" i="6"/>
  <c r="P36" i="6"/>
  <c r="T36" i="6"/>
  <c r="R36" i="6"/>
  <c r="Q36" i="6"/>
  <c r="S36" i="6"/>
  <c r="J16" i="6"/>
  <c r="L15" i="6"/>
  <c r="J108" i="7"/>
  <c r="L99" i="7"/>
  <c r="J305" i="7"/>
  <c r="R106" i="7"/>
  <c r="P106" i="7"/>
  <c r="O106" i="7"/>
  <c r="S106" i="7"/>
  <c r="Q106" i="7"/>
  <c r="T106" i="7"/>
  <c r="N106" i="7"/>
  <c r="M106" i="7"/>
  <c r="N39" i="17"/>
  <c r="N133" i="17"/>
  <c r="P34" i="17"/>
  <c r="J273" i="7"/>
  <c r="J124" i="7"/>
  <c r="L115" i="7"/>
  <c r="J205" i="6"/>
  <c r="J84" i="7"/>
  <c r="L75" i="7"/>
  <c r="P98" i="6"/>
  <c r="Q98" i="6"/>
  <c r="O98" i="6"/>
  <c r="S98" i="6"/>
  <c r="R98" i="6"/>
  <c r="M98" i="6"/>
  <c r="N98" i="6"/>
  <c r="T98" i="6"/>
  <c r="M130" i="7"/>
  <c r="Q130" i="7"/>
  <c r="R130" i="7"/>
  <c r="O130" i="7"/>
  <c r="S130" i="7"/>
  <c r="P130" i="7"/>
  <c r="T130" i="7"/>
  <c r="N130" i="7"/>
  <c r="H368" i="7"/>
  <c r="H372" i="7"/>
  <c r="H366" i="7"/>
  <c r="H365" i="7"/>
  <c r="H369" i="7"/>
  <c r="H367" i="7"/>
  <c r="H370" i="7"/>
  <c r="H371" i="7"/>
  <c r="H181" i="7"/>
  <c r="H182" i="7"/>
  <c r="H179" i="7"/>
  <c r="H183" i="7"/>
  <c r="H180" i="7"/>
  <c r="H178" i="7"/>
  <c r="H177" i="7"/>
  <c r="H176" i="7"/>
  <c r="T98" i="7"/>
  <c r="N98" i="7"/>
  <c r="S98" i="7"/>
  <c r="O98" i="7"/>
  <c r="M98" i="7"/>
  <c r="Q98" i="7"/>
  <c r="P98" i="7"/>
  <c r="R98" i="7"/>
  <c r="J321" i="7"/>
  <c r="J121" i="6"/>
  <c r="H373" i="7"/>
  <c r="H184" i="7"/>
  <c r="J281" i="7"/>
  <c r="J297" i="7"/>
  <c r="J313" i="7"/>
  <c r="R66" i="7"/>
  <c r="N66" i="7"/>
  <c r="Q66" i="7"/>
  <c r="M66" i="7"/>
  <c r="P66" i="7"/>
  <c r="T66" i="7"/>
  <c r="S66" i="7"/>
  <c r="O66" i="7"/>
  <c r="J100" i="6"/>
  <c r="L99" i="6"/>
  <c r="J148" i="7"/>
  <c r="L139" i="7"/>
  <c r="J184" i="6"/>
  <c r="Q14" i="6"/>
  <c r="O14" i="6"/>
  <c r="M14" i="6"/>
  <c r="S14" i="6"/>
  <c r="T14" i="6"/>
  <c r="R14" i="6"/>
  <c r="P14" i="6"/>
  <c r="N14" i="6"/>
  <c r="P90" i="7"/>
  <c r="O90" i="7"/>
  <c r="S90" i="7"/>
  <c r="T90" i="7"/>
  <c r="M90" i="7"/>
  <c r="N90" i="7"/>
  <c r="Q90" i="7"/>
  <c r="R90" i="7"/>
  <c r="M114" i="7"/>
  <c r="P114" i="7"/>
  <c r="Q114" i="7"/>
  <c r="R114" i="7"/>
  <c r="N114" i="7"/>
  <c r="T114" i="7"/>
  <c r="O114" i="7"/>
  <c r="S114" i="7"/>
  <c r="J116" i="7"/>
  <c r="L107" i="7"/>
  <c r="J329" i="7"/>
  <c r="N31" i="17"/>
  <c r="N125" i="17"/>
  <c r="P26" i="17"/>
  <c r="J79" i="6"/>
  <c r="L78" i="6"/>
  <c r="P82" i="7"/>
  <c r="T82" i="7"/>
  <c r="O82" i="7"/>
  <c r="M82" i="7"/>
  <c r="Q82" i="7"/>
  <c r="S82" i="7"/>
  <c r="N82" i="7"/>
  <c r="R82" i="7"/>
  <c r="V17" i="17"/>
  <c r="Q17" i="17"/>
  <c r="U17" i="17"/>
  <c r="S17" i="17"/>
  <c r="R17" i="17"/>
  <c r="X17" i="17"/>
  <c r="W17" i="17"/>
  <c r="T17" i="17"/>
  <c r="R122" i="7"/>
  <c r="S122" i="7"/>
  <c r="M122" i="7"/>
  <c r="Q122" i="7"/>
  <c r="N122" i="7"/>
  <c r="O122" i="7"/>
  <c r="P122" i="7"/>
  <c r="T122" i="7"/>
  <c r="N117" i="17"/>
  <c r="N23" i="17"/>
  <c r="P18" i="17"/>
  <c r="N35" i="17"/>
  <c r="N129" i="17"/>
  <c r="P30" i="17"/>
  <c r="T13" i="17"/>
  <c r="V13" i="17"/>
  <c r="S13" i="17"/>
  <c r="U13" i="17"/>
  <c r="X13" i="17"/>
  <c r="R13" i="17"/>
  <c r="Q13" i="17"/>
  <c r="W13" i="17"/>
  <c r="J289" i="7"/>
  <c r="S21" i="17"/>
  <c r="R21" i="17"/>
  <c r="V21" i="17"/>
  <c r="U21" i="17"/>
  <c r="W21" i="17"/>
  <c r="T21" i="17"/>
  <c r="X21" i="17"/>
  <c r="Q21" i="17"/>
  <c r="J163" i="6"/>
  <c r="J337" i="7"/>
  <c r="M77" i="6"/>
  <c r="R77" i="6"/>
  <c r="T77" i="6"/>
  <c r="P77" i="6"/>
  <c r="S77" i="6"/>
  <c r="N77" i="6"/>
  <c r="O77" i="6"/>
  <c r="Q77" i="6"/>
  <c r="J100" i="7"/>
  <c r="L91" i="7"/>
  <c r="N121" i="17"/>
  <c r="P22" i="17"/>
  <c r="N27" i="17"/>
  <c r="J135" i="5"/>
  <c r="J140" i="7"/>
  <c r="L131" i="7"/>
  <c r="G22" i="4"/>
  <c r="E23" i="4"/>
  <c r="O21" i="4"/>
  <c r="J21" i="4"/>
  <c r="H21" i="4"/>
  <c r="N21" i="4"/>
  <c r="I21" i="4"/>
  <c r="M21" i="4"/>
  <c r="L21" i="4"/>
  <c r="K21" i="4"/>
  <c r="M60" i="10"/>
  <c r="M80" i="10"/>
  <c r="M101" i="10" s="1"/>
  <c r="J290" i="7" l="1"/>
  <c r="R22" i="17"/>
  <c r="Q22" i="17"/>
  <c r="U22" i="17"/>
  <c r="W22" i="17"/>
  <c r="S22" i="17"/>
  <c r="T22" i="17"/>
  <c r="X22" i="17"/>
  <c r="V22" i="17"/>
  <c r="H381" i="7"/>
  <c r="H375" i="7"/>
  <c r="H380" i="7"/>
  <c r="H374" i="7"/>
  <c r="H376" i="7"/>
  <c r="H379" i="7"/>
  <c r="H378" i="7"/>
  <c r="H377" i="7"/>
  <c r="H190" i="7"/>
  <c r="H192" i="7"/>
  <c r="H187" i="7"/>
  <c r="H189" i="7"/>
  <c r="H188" i="7"/>
  <c r="H191" i="7"/>
  <c r="H186" i="7"/>
  <c r="H185" i="7"/>
  <c r="R91" i="7"/>
  <c r="M91" i="7"/>
  <c r="N91" i="7"/>
  <c r="P91" i="7"/>
  <c r="O91" i="7"/>
  <c r="S91" i="7"/>
  <c r="Q91" i="7"/>
  <c r="T91" i="7"/>
  <c r="J346" i="7"/>
  <c r="J298" i="7"/>
  <c r="N126" i="17"/>
  <c r="P27" i="17"/>
  <c r="N32" i="17"/>
  <c r="L100" i="6"/>
  <c r="J101" i="6"/>
  <c r="M107" i="7"/>
  <c r="Q107" i="7"/>
  <c r="N107" i="7"/>
  <c r="P107" i="7"/>
  <c r="S107" i="7"/>
  <c r="R107" i="7"/>
  <c r="T107" i="7"/>
  <c r="O107" i="7"/>
  <c r="J330" i="7"/>
  <c r="T131" i="7"/>
  <c r="P131" i="7"/>
  <c r="Q131" i="7"/>
  <c r="S131" i="7"/>
  <c r="R131" i="7"/>
  <c r="O131" i="7"/>
  <c r="M131" i="7"/>
  <c r="N131" i="7"/>
  <c r="R30" i="17"/>
  <c r="S30" i="17"/>
  <c r="X30" i="17"/>
  <c r="U30" i="17"/>
  <c r="V30" i="17"/>
  <c r="Q30" i="17"/>
  <c r="W30" i="17"/>
  <c r="T30" i="17"/>
  <c r="W18" i="17"/>
  <c r="Q18" i="17"/>
  <c r="R18" i="17"/>
  <c r="T18" i="17"/>
  <c r="U18" i="17"/>
  <c r="S18" i="17"/>
  <c r="V18" i="17"/>
  <c r="X18" i="17"/>
  <c r="L79" i="6"/>
  <c r="J80" i="6"/>
  <c r="N75" i="7"/>
  <c r="R75" i="7"/>
  <c r="O75" i="7"/>
  <c r="S75" i="7"/>
  <c r="M75" i="7"/>
  <c r="Q75" i="7"/>
  <c r="P75" i="7"/>
  <c r="T75" i="7"/>
  <c r="T99" i="7"/>
  <c r="N99" i="7"/>
  <c r="O99" i="7"/>
  <c r="S99" i="7"/>
  <c r="R99" i="7"/>
  <c r="Q99" i="7"/>
  <c r="M99" i="7"/>
  <c r="P99" i="7"/>
  <c r="Q83" i="7"/>
  <c r="N83" i="7"/>
  <c r="T83" i="7"/>
  <c r="R83" i="7"/>
  <c r="O83" i="7"/>
  <c r="M83" i="7"/>
  <c r="S83" i="7"/>
  <c r="P83" i="7"/>
  <c r="N44" i="17"/>
  <c r="N138" i="17"/>
  <c r="P39" i="17"/>
  <c r="J338" i="7"/>
  <c r="J59" i="6"/>
  <c r="L58" i="6"/>
  <c r="T57" i="6"/>
  <c r="P57" i="6"/>
  <c r="O57" i="6"/>
  <c r="M57" i="6"/>
  <c r="Q57" i="6"/>
  <c r="R57" i="6"/>
  <c r="S57" i="6"/>
  <c r="N57" i="6"/>
  <c r="J149" i="7"/>
  <c r="L140" i="7"/>
  <c r="N122" i="17"/>
  <c r="N28" i="17"/>
  <c r="P23" i="17"/>
  <c r="N36" i="17"/>
  <c r="N130" i="17"/>
  <c r="P31" i="17"/>
  <c r="J185" i="6"/>
  <c r="J306" i="7"/>
  <c r="J93" i="7"/>
  <c r="L84" i="7"/>
  <c r="J282" i="7"/>
  <c r="J117" i="7"/>
  <c r="L108" i="7"/>
  <c r="J101" i="7"/>
  <c r="L92" i="7"/>
  <c r="R123" i="7"/>
  <c r="T123" i="7"/>
  <c r="N123" i="7"/>
  <c r="O123" i="7"/>
  <c r="S123" i="7"/>
  <c r="M123" i="7"/>
  <c r="Q123" i="7"/>
  <c r="P123" i="7"/>
  <c r="R99" i="6"/>
  <c r="N99" i="6"/>
  <c r="P99" i="6"/>
  <c r="T99" i="6"/>
  <c r="M99" i="6"/>
  <c r="Q99" i="6"/>
  <c r="S99" i="6"/>
  <c r="O99" i="6"/>
  <c r="T37" i="6"/>
  <c r="R37" i="6"/>
  <c r="O37" i="6"/>
  <c r="N37" i="6"/>
  <c r="M37" i="6"/>
  <c r="P37" i="6"/>
  <c r="Q37" i="6"/>
  <c r="S37" i="6"/>
  <c r="J109" i="7"/>
  <c r="L100" i="7"/>
  <c r="J122" i="6"/>
  <c r="N115" i="7"/>
  <c r="P115" i="7"/>
  <c r="M115" i="7"/>
  <c r="S115" i="7"/>
  <c r="Q115" i="7"/>
  <c r="O115" i="7"/>
  <c r="T115" i="7"/>
  <c r="R115" i="7"/>
  <c r="J164" i="6"/>
  <c r="J125" i="7"/>
  <c r="L116" i="7"/>
  <c r="J144" i="6"/>
  <c r="S78" i="6"/>
  <c r="O78" i="6"/>
  <c r="M78" i="6"/>
  <c r="N78" i="6"/>
  <c r="T78" i="6"/>
  <c r="R78" i="6"/>
  <c r="P78" i="6"/>
  <c r="Q78" i="6"/>
  <c r="N40" i="17"/>
  <c r="N134" i="17"/>
  <c r="P35" i="17"/>
  <c r="X34" i="17"/>
  <c r="Q34" i="17"/>
  <c r="U34" i="17"/>
  <c r="R34" i="17"/>
  <c r="T34" i="17"/>
  <c r="W34" i="17"/>
  <c r="V34" i="17"/>
  <c r="S34" i="17"/>
  <c r="T15" i="6"/>
  <c r="O15" i="6"/>
  <c r="S15" i="6"/>
  <c r="P15" i="6"/>
  <c r="R15" i="6"/>
  <c r="Q15" i="6"/>
  <c r="M15" i="6"/>
  <c r="N15" i="6"/>
  <c r="J141" i="7"/>
  <c r="L132" i="7"/>
  <c r="J133" i="7"/>
  <c r="L124" i="7"/>
  <c r="Q26" i="17"/>
  <c r="V26" i="17"/>
  <c r="X26" i="17"/>
  <c r="U26" i="17"/>
  <c r="S26" i="17"/>
  <c r="T26" i="17"/>
  <c r="R26" i="17"/>
  <c r="W26" i="17"/>
  <c r="J206" i="6"/>
  <c r="R139" i="7"/>
  <c r="M139" i="7"/>
  <c r="Q139" i="7"/>
  <c r="T139" i="7"/>
  <c r="N139" i="7"/>
  <c r="S139" i="7"/>
  <c r="O139" i="7"/>
  <c r="P139" i="7"/>
  <c r="J157" i="7"/>
  <c r="L148" i="7"/>
  <c r="J322" i="7"/>
  <c r="J314" i="7"/>
  <c r="J17" i="6"/>
  <c r="L16" i="6"/>
  <c r="J39" i="6"/>
  <c r="L38" i="6"/>
  <c r="E24" i="4"/>
  <c r="G24" i="4" s="1"/>
  <c r="G23" i="4"/>
  <c r="N22" i="4"/>
  <c r="H22" i="4"/>
  <c r="L22" i="4"/>
  <c r="I22" i="4"/>
  <c r="J22" i="4"/>
  <c r="M22" i="4"/>
  <c r="O22" i="4"/>
  <c r="K22" i="4"/>
  <c r="M61" i="10"/>
  <c r="M81" i="10"/>
  <c r="M102" i="10" s="1"/>
  <c r="J165" i="6" l="1"/>
  <c r="J81" i="6"/>
  <c r="L80" i="6"/>
  <c r="T39" i="17"/>
  <c r="X39" i="17"/>
  <c r="R39" i="17"/>
  <c r="Q39" i="17"/>
  <c r="U39" i="17"/>
  <c r="V39" i="17"/>
  <c r="S39" i="17"/>
  <c r="W39" i="17"/>
  <c r="T38" i="6"/>
  <c r="Q38" i="6"/>
  <c r="N38" i="6"/>
  <c r="R38" i="6"/>
  <c r="P38" i="6"/>
  <c r="S38" i="6"/>
  <c r="M38" i="6"/>
  <c r="O38" i="6"/>
  <c r="J60" i="6"/>
  <c r="L59" i="6"/>
  <c r="N41" i="17"/>
  <c r="N135" i="17"/>
  <c r="P36" i="17"/>
  <c r="M79" i="6"/>
  <c r="T79" i="6"/>
  <c r="O79" i="6"/>
  <c r="Q79" i="6"/>
  <c r="S79" i="6"/>
  <c r="R79" i="6"/>
  <c r="P79" i="6"/>
  <c r="N79" i="6"/>
  <c r="N16" i="6"/>
  <c r="O16" i="6"/>
  <c r="P16" i="6"/>
  <c r="T16" i="6"/>
  <c r="S16" i="6"/>
  <c r="R16" i="6"/>
  <c r="Q16" i="6"/>
  <c r="M16" i="6"/>
  <c r="O148" i="7"/>
  <c r="T148" i="7"/>
  <c r="S148" i="7"/>
  <c r="P148" i="7"/>
  <c r="R148" i="7"/>
  <c r="M148" i="7"/>
  <c r="Q148" i="7"/>
  <c r="N148" i="7"/>
  <c r="V23" i="17"/>
  <c r="S23" i="17"/>
  <c r="U23" i="17"/>
  <c r="W23" i="17"/>
  <c r="T23" i="17"/>
  <c r="R23" i="17"/>
  <c r="X23" i="17"/>
  <c r="Q23" i="17"/>
  <c r="J158" i="7"/>
  <c r="L149" i="7"/>
  <c r="J18" i="6"/>
  <c r="L17" i="6"/>
  <c r="J166" i="7"/>
  <c r="L157" i="7"/>
  <c r="J291" i="7"/>
  <c r="N127" i="17"/>
  <c r="N33" i="17"/>
  <c r="P28" i="17"/>
  <c r="N49" i="17"/>
  <c r="N143" i="17"/>
  <c r="P44" i="17"/>
  <c r="J339" i="7"/>
  <c r="R108" i="7"/>
  <c r="T108" i="7"/>
  <c r="P108" i="7"/>
  <c r="S108" i="7"/>
  <c r="M108" i="7"/>
  <c r="Q108" i="7"/>
  <c r="N108" i="7"/>
  <c r="O108" i="7"/>
  <c r="J331" i="7"/>
  <c r="O84" i="7"/>
  <c r="R84" i="7"/>
  <c r="P84" i="7"/>
  <c r="M84" i="7"/>
  <c r="T84" i="7"/>
  <c r="S84" i="7"/>
  <c r="Q84" i="7"/>
  <c r="N84" i="7"/>
  <c r="V27" i="17"/>
  <c r="U27" i="17"/>
  <c r="Q27" i="17"/>
  <c r="S27" i="17"/>
  <c r="R27" i="17"/>
  <c r="W27" i="17"/>
  <c r="T27" i="17"/>
  <c r="X27" i="17"/>
  <c r="J126" i="7"/>
  <c r="L117" i="7"/>
  <c r="O124" i="7"/>
  <c r="S124" i="7"/>
  <c r="M124" i="7"/>
  <c r="N124" i="7"/>
  <c r="Q124" i="7"/>
  <c r="P124" i="7"/>
  <c r="R124" i="7"/>
  <c r="T124" i="7"/>
  <c r="J142" i="7"/>
  <c r="L133" i="7"/>
  <c r="M100" i="7"/>
  <c r="Q100" i="7"/>
  <c r="R100" i="7"/>
  <c r="T100" i="7"/>
  <c r="O100" i="7"/>
  <c r="S100" i="7"/>
  <c r="N100" i="7"/>
  <c r="P100" i="7"/>
  <c r="J307" i="7"/>
  <c r="N132" i="7"/>
  <c r="R132" i="7"/>
  <c r="M132" i="7"/>
  <c r="Q132" i="7"/>
  <c r="P132" i="7"/>
  <c r="T132" i="7"/>
  <c r="O132" i="7"/>
  <c r="S132" i="7"/>
  <c r="R116" i="7"/>
  <c r="S116" i="7"/>
  <c r="O116" i="7"/>
  <c r="M116" i="7"/>
  <c r="Q116" i="7"/>
  <c r="N116" i="7"/>
  <c r="P116" i="7"/>
  <c r="T116" i="7"/>
  <c r="J118" i="7"/>
  <c r="L109" i="7"/>
  <c r="J315" i="7"/>
  <c r="J102" i="6"/>
  <c r="L101" i="6"/>
  <c r="N45" i="17"/>
  <c r="N139" i="17"/>
  <c r="P40" i="17"/>
  <c r="L39" i="6"/>
  <c r="J40" i="6"/>
  <c r="O140" i="7"/>
  <c r="P140" i="7"/>
  <c r="S140" i="7"/>
  <c r="R140" i="7"/>
  <c r="N140" i="7"/>
  <c r="T140" i="7"/>
  <c r="M140" i="7"/>
  <c r="Q140" i="7"/>
  <c r="J323" i="7"/>
  <c r="J102" i="7"/>
  <c r="L93" i="7"/>
  <c r="P100" i="6"/>
  <c r="S100" i="6"/>
  <c r="O100" i="6"/>
  <c r="T100" i="6"/>
  <c r="R100" i="6"/>
  <c r="N100" i="6"/>
  <c r="Q100" i="6"/>
  <c r="M100" i="6"/>
  <c r="J355" i="7"/>
  <c r="J207" i="6"/>
  <c r="J150" i="7"/>
  <c r="L141" i="7"/>
  <c r="J134" i="7"/>
  <c r="L125" i="7"/>
  <c r="V35" i="17"/>
  <c r="R35" i="17"/>
  <c r="S35" i="17"/>
  <c r="W35" i="17"/>
  <c r="T35" i="17"/>
  <c r="X35" i="17"/>
  <c r="Q35" i="17"/>
  <c r="U35" i="17"/>
  <c r="J145" i="6"/>
  <c r="J123" i="6"/>
  <c r="S92" i="7"/>
  <c r="M92" i="7"/>
  <c r="R92" i="7"/>
  <c r="T92" i="7"/>
  <c r="O92" i="7"/>
  <c r="Q92" i="7"/>
  <c r="P92" i="7"/>
  <c r="N92" i="7"/>
  <c r="J186" i="6"/>
  <c r="J299" i="7"/>
  <c r="J110" i="7"/>
  <c r="L101" i="7"/>
  <c r="Q31" i="17"/>
  <c r="V31" i="17"/>
  <c r="X31" i="17"/>
  <c r="S31" i="17"/>
  <c r="R31" i="17"/>
  <c r="T31" i="17"/>
  <c r="W31" i="17"/>
  <c r="U31" i="17"/>
  <c r="N58" i="6"/>
  <c r="T58" i="6"/>
  <c r="O58" i="6"/>
  <c r="S58" i="6"/>
  <c r="R58" i="6"/>
  <c r="P58" i="6"/>
  <c r="Q58" i="6"/>
  <c r="M58" i="6"/>
  <c r="J347" i="7"/>
  <c r="N131" i="17"/>
  <c r="N37" i="17"/>
  <c r="P32" i="17"/>
  <c r="M23" i="4"/>
  <c r="J23" i="4"/>
  <c r="O23" i="4"/>
  <c r="N23" i="4"/>
  <c r="K23" i="4"/>
  <c r="L23" i="4"/>
  <c r="I23" i="4"/>
  <c r="H23" i="4"/>
  <c r="J24" i="4"/>
  <c r="O24" i="4"/>
  <c r="H24" i="4"/>
  <c r="N24" i="4"/>
  <c r="K24" i="4"/>
  <c r="I24" i="4"/>
  <c r="M24" i="4"/>
  <c r="L24" i="4"/>
  <c r="M62" i="10"/>
  <c r="M82" i="10"/>
  <c r="M103" i="10" s="1"/>
  <c r="J124" i="6" l="1"/>
  <c r="O117" i="7"/>
  <c r="S117" i="7"/>
  <c r="M117" i="7"/>
  <c r="T117" i="7"/>
  <c r="P117" i="7"/>
  <c r="N117" i="7"/>
  <c r="R117" i="7"/>
  <c r="Q117" i="7"/>
  <c r="Q80" i="6"/>
  <c r="N80" i="6"/>
  <c r="T80" i="6"/>
  <c r="R80" i="6"/>
  <c r="P80" i="6"/>
  <c r="S80" i="6"/>
  <c r="M80" i="6"/>
  <c r="O80" i="6"/>
  <c r="L40" i="6"/>
  <c r="J41" i="6"/>
  <c r="J103" i="6"/>
  <c r="L102" i="6"/>
  <c r="J151" i="7"/>
  <c r="L142" i="7"/>
  <c r="Q32" i="17"/>
  <c r="W32" i="17"/>
  <c r="X32" i="17"/>
  <c r="S32" i="17"/>
  <c r="V32" i="17"/>
  <c r="U32" i="17"/>
  <c r="T32" i="17"/>
  <c r="R32" i="17"/>
  <c r="V40" i="17"/>
  <c r="U40" i="17"/>
  <c r="S40" i="17"/>
  <c r="W40" i="17"/>
  <c r="T40" i="17"/>
  <c r="R40" i="17"/>
  <c r="X40" i="17"/>
  <c r="Q40" i="17"/>
  <c r="J324" i="7"/>
  <c r="R157" i="7"/>
  <c r="M157" i="7"/>
  <c r="Q157" i="7"/>
  <c r="O157" i="7"/>
  <c r="P157" i="7"/>
  <c r="T157" i="7"/>
  <c r="N157" i="7"/>
  <c r="S157" i="7"/>
  <c r="N136" i="17"/>
  <c r="N42" i="17"/>
  <c r="P37" i="17"/>
  <c r="M141" i="7"/>
  <c r="S141" i="7"/>
  <c r="O141" i="7"/>
  <c r="T141" i="7"/>
  <c r="N141" i="7"/>
  <c r="Q141" i="7"/>
  <c r="R141" i="7"/>
  <c r="P141" i="7"/>
  <c r="R109" i="7"/>
  <c r="N109" i="7"/>
  <c r="T109" i="7"/>
  <c r="S109" i="7"/>
  <c r="M109" i="7"/>
  <c r="O109" i="7"/>
  <c r="P109" i="7"/>
  <c r="Q109" i="7"/>
  <c r="J135" i="7"/>
  <c r="L126" i="7"/>
  <c r="J175" i="7"/>
  <c r="L166" i="7"/>
  <c r="L81" i="6"/>
  <c r="J82" i="6"/>
  <c r="J119" i="7"/>
  <c r="L110" i="7"/>
  <c r="J159" i="7"/>
  <c r="L150" i="7"/>
  <c r="O93" i="7"/>
  <c r="M93" i="7"/>
  <c r="Q93" i="7"/>
  <c r="S93" i="7"/>
  <c r="P93" i="7"/>
  <c r="T93" i="7"/>
  <c r="N93" i="7"/>
  <c r="R93" i="7"/>
  <c r="N50" i="17"/>
  <c r="N144" i="17"/>
  <c r="P45" i="17"/>
  <c r="J127" i="7"/>
  <c r="L118" i="7"/>
  <c r="S17" i="6"/>
  <c r="O17" i="6"/>
  <c r="P17" i="6"/>
  <c r="T17" i="6"/>
  <c r="N17" i="6"/>
  <c r="Q17" i="6"/>
  <c r="R17" i="6"/>
  <c r="M17" i="6"/>
  <c r="X36" i="17"/>
  <c r="Q36" i="17"/>
  <c r="V36" i="17"/>
  <c r="U36" i="17"/>
  <c r="R36" i="17"/>
  <c r="T36" i="17"/>
  <c r="S36" i="17"/>
  <c r="W36" i="17"/>
  <c r="J187" i="6"/>
  <c r="J146" i="6"/>
  <c r="S125" i="7"/>
  <c r="M125" i="7"/>
  <c r="Q125" i="7"/>
  <c r="T125" i="7"/>
  <c r="P125" i="7"/>
  <c r="N125" i="7"/>
  <c r="R125" i="7"/>
  <c r="O125" i="7"/>
  <c r="L102" i="7"/>
  <c r="J111" i="7"/>
  <c r="J348" i="7"/>
  <c r="J19" i="6"/>
  <c r="L18" i="6"/>
  <c r="J332" i="7"/>
  <c r="J340" i="7"/>
  <c r="N59" i="6"/>
  <c r="T59" i="6"/>
  <c r="R59" i="6"/>
  <c r="P59" i="6"/>
  <c r="O59" i="6"/>
  <c r="S59" i="6"/>
  <c r="M59" i="6"/>
  <c r="Q59" i="6"/>
  <c r="J308" i="7"/>
  <c r="N54" i="17"/>
  <c r="N148" i="17"/>
  <c r="P49" i="17"/>
  <c r="J61" i="6"/>
  <c r="L60" i="6"/>
  <c r="J143" i="7"/>
  <c r="L134" i="7"/>
  <c r="J208" i="6"/>
  <c r="J364" i="7"/>
  <c r="W28" i="17"/>
  <c r="U28" i="17"/>
  <c r="R28" i="17"/>
  <c r="S28" i="17"/>
  <c r="T28" i="17"/>
  <c r="X28" i="17"/>
  <c r="V28" i="17"/>
  <c r="Q28" i="17"/>
  <c r="J356" i="7"/>
  <c r="J316" i="7"/>
  <c r="N132" i="17"/>
  <c r="N38" i="17"/>
  <c r="P33" i="17"/>
  <c r="M149" i="7"/>
  <c r="O149" i="7"/>
  <c r="S149" i="7"/>
  <c r="P149" i="7"/>
  <c r="T149" i="7"/>
  <c r="Q149" i="7"/>
  <c r="R149" i="7"/>
  <c r="N149" i="7"/>
  <c r="Q44" i="17"/>
  <c r="V44" i="17"/>
  <c r="S44" i="17"/>
  <c r="U44" i="17"/>
  <c r="R44" i="17"/>
  <c r="W44" i="17"/>
  <c r="T44" i="17"/>
  <c r="X44" i="17"/>
  <c r="N46" i="17"/>
  <c r="N140" i="17"/>
  <c r="P41" i="17"/>
  <c r="S101" i="7"/>
  <c r="M101" i="7"/>
  <c r="R101" i="7"/>
  <c r="O101" i="7"/>
  <c r="Q101" i="7"/>
  <c r="T101" i="7"/>
  <c r="N101" i="7"/>
  <c r="P101" i="7"/>
  <c r="R101" i="6"/>
  <c r="N101" i="6"/>
  <c r="P101" i="6"/>
  <c r="T101" i="6"/>
  <c r="M101" i="6"/>
  <c r="O101" i="6"/>
  <c r="Q101" i="6"/>
  <c r="S101" i="6"/>
  <c r="R133" i="7"/>
  <c r="M133" i="7"/>
  <c r="N133" i="7"/>
  <c r="Q133" i="7"/>
  <c r="P133" i="7"/>
  <c r="T133" i="7"/>
  <c r="O133" i="7"/>
  <c r="S133" i="7"/>
  <c r="J167" i="7"/>
  <c r="L158" i="7"/>
  <c r="T39" i="6"/>
  <c r="N39" i="6"/>
  <c r="S39" i="6"/>
  <c r="Q39" i="6"/>
  <c r="P39" i="6"/>
  <c r="R39" i="6"/>
  <c r="M39" i="6"/>
  <c r="O39" i="6"/>
  <c r="J300" i="7"/>
  <c r="J166" i="6"/>
  <c r="M63" i="10"/>
  <c r="M83" i="10"/>
  <c r="M104" i="10" s="1"/>
  <c r="J184" i="7" l="1"/>
  <c r="L184" i="7" s="1"/>
  <c r="L175" i="7"/>
  <c r="R142" i="7"/>
  <c r="M142" i="7"/>
  <c r="N142" i="7"/>
  <c r="O142" i="7"/>
  <c r="S142" i="7"/>
  <c r="T142" i="7"/>
  <c r="P142" i="7"/>
  <c r="Q142" i="7"/>
  <c r="J365" i="7"/>
  <c r="J309" i="7"/>
  <c r="T49" i="17"/>
  <c r="R49" i="17"/>
  <c r="W49" i="17"/>
  <c r="V49" i="17"/>
  <c r="X49" i="17"/>
  <c r="S49" i="17"/>
  <c r="Q49" i="17"/>
  <c r="U49" i="17"/>
  <c r="J341" i="7"/>
  <c r="J357" i="7"/>
  <c r="O126" i="7"/>
  <c r="S126" i="7"/>
  <c r="N126" i="7"/>
  <c r="M126" i="7"/>
  <c r="R126" i="7"/>
  <c r="T126" i="7"/>
  <c r="P126" i="7"/>
  <c r="Q126" i="7"/>
  <c r="J160" i="7"/>
  <c r="L151" i="7"/>
  <c r="J62" i="6"/>
  <c r="L61" i="6"/>
  <c r="J144" i="7"/>
  <c r="L135" i="7"/>
  <c r="P102" i="6"/>
  <c r="Q102" i="6"/>
  <c r="O102" i="6"/>
  <c r="S102" i="6"/>
  <c r="R102" i="6"/>
  <c r="T102" i="6"/>
  <c r="M102" i="6"/>
  <c r="N102" i="6"/>
  <c r="J325" i="7"/>
  <c r="U41" i="17"/>
  <c r="Q41" i="17"/>
  <c r="V41" i="17"/>
  <c r="R41" i="17"/>
  <c r="S41" i="17"/>
  <c r="W41" i="17"/>
  <c r="T41" i="17"/>
  <c r="X41" i="17"/>
  <c r="N59" i="17"/>
  <c r="N153" i="17"/>
  <c r="P54" i="17"/>
  <c r="J104" i="6"/>
  <c r="L103" i="6"/>
  <c r="L41" i="6"/>
  <c r="J42" i="6"/>
  <c r="R158" i="7"/>
  <c r="M158" i="7"/>
  <c r="N158" i="7"/>
  <c r="Q158" i="7"/>
  <c r="O158" i="7"/>
  <c r="S158" i="7"/>
  <c r="P158" i="7"/>
  <c r="T158" i="7"/>
  <c r="N51" i="17"/>
  <c r="N145" i="17"/>
  <c r="P46" i="17"/>
  <c r="J317" i="7"/>
  <c r="J147" i="6"/>
  <c r="J136" i="7"/>
  <c r="L127" i="7"/>
  <c r="O150" i="7"/>
  <c r="T150" i="7"/>
  <c r="M150" i="7"/>
  <c r="S150" i="7"/>
  <c r="P150" i="7"/>
  <c r="R150" i="7"/>
  <c r="Q150" i="7"/>
  <c r="N150" i="7"/>
  <c r="M40" i="6"/>
  <c r="T40" i="6"/>
  <c r="Q40" i="6"/>
  <c r="P40" i="6"/>
  <c r="O40" i="6"/>
  <c r="N40" i="6"/>
  <c r="R40" i="6"/>
  <c r="S40" i="6"/>
  <c r="R45" i="17"/>
  <c r="W45" i="17"/>
  <c r="Q45" i="17"/>
  <c r="V45" i="17"/>
  <c r="T45" i="17"/>
  <c r="S45" i="17"/>
  <c r="X45" i="17"/>
  <c r="U45" i="17"/>
  <c r="J168" i="7"/>
  <c r="L159" i="7"/>
  <c r="J188" i="6"/>
  <c r="Q110" i="7"/>
  <c r="O110" i="7"/>
  <c r="R110" i="7"/>
  <c r="T110" i="7"/>
  <c r="N110" i="7"/>
  <c r="S110" i="7"/>
  <c r="M110" i="7"/>
  <c r="P110" i="7"/>
  <c r="W37" i="17"/>
  <c r="U37" i="17"/>
  <c r="R37" i="17"/>
  <c r="S37" i="17"/>
  <c r="Q37" i="17"/>
  <c r="T37" i="17"/>
  <c r="V37" i="17"/>
  <c r="X37" i="17"/>
  <c r="J333" i="7"/>
  <c r="N55" i="17"/>
  <c r="N149" i="17"/>
  <c r="P50" i="17"/>
  <c r="J128" i="7"/>
  <c r="L119" i="7"/>
  <c r="N141" i="17"/>
  <c r="N47" i="17"/>
  <c r="P42" i="17"/>
  <c r="J209" i="6"/>
  <c r="R134" i="7"/>
  <c r="Q134" i="7"/>
  <c r="M134" i="7"/>
  <c r="O134" i="7"/>
  <c r="N134" i="7"/>
  <c r="S134" i="7"/>
  <c r="P134" i="7"/>
  <c r="T134" i="7"/>
  <c r="L82" i="6"/>
  <c r="J83" i="6"/>
  <c r="R33" i="17"/>
  <c r="T33" i="17"/>
  <c r="V33" i="17"/>
  <c r="X33" i="17"/>
  <c r="Q33" i="17"/>
  <c r="S33" i="17"/>
  <c r="W33" i="17"/>
  <c r="U33" i="17"/>
  <c r="J152" i="7"/>
  <c r="L143" i="7"/>
  <c r="N18" i="6"/>
  <c r="P18" i="6"/>
  <c r="S18" i="6"/>
  <c r="T18" i="6"/>
  <c r="O18" i="6"/>
  <c r="Q18" i="6"/>
  <c r="M18" i="6"/>
  <c r="R18" i="6"/>
  <c r="L111" i="7"/>
  <c r="J120" i="7"/>
  <c r="R81" i="6"/>
  <c r="M81" i="6"/>
  <c r="S81" i="6"/>
  <c r="N81" i="6"/>
  <c r="T81" i="6"/>
  <c r="P81" i="6"/>
  <c r="O81" i="6"/>
  <c r="Q81" i="6"/>
  <c r="T118" i="7"/>
  <c r="R118" i="7"/>
  <c r="S118" i="7"/>
  <c r="O118" i="7"/>
  <c r="M118" i="7"/>
  <c r="N118" i="7"/>
  <c r="Q118" i="7"/>
  <c r="P118" i="7"/>
  <c r="J176" i="7"/>
  <c r="L167" i="7"/>
  <c r="J373" i="7"/>
  <c r="J167" i="6"/>
  <c r="N137" i="17"/>
  <c r="N43" i="17"/>
  <c r="P38" i="17"/>
  <c r="N60" i="6"/>
  <c r="T60" i="6"/>
  <c r="R60" i="6"/>
  <c r="P60" i="6"/>
  <c r="M60" i="6"/>
  <c r="Q60" i="6"/>
  <c r="O60" i="6"/>
  <c r="S60" i="6"/>
  <c r="J349" i="7"/>
  <c r="J20" i="6"/>
  <c r="L19" i="6"/>
  <c r="M102" i="7"/>
  <c r="Q102" i="7"/>
  <c r="T102" i="7"/>
  <c r="N102" i="7"/>
  <c r="P102" i="7"/>
  <c r="S102" i="7"/>
  <c r="R102" i="7"/>
  <c r="O102" i="7"/>
  <c r="P166" i="7"/>
  <c r="R166" i="7"/>
  <c r="Q166" i="7"/>
  <c r="T166" i="7"/>
  <c r="N166" i="7"/>
  <c r="M166" i="7"/>
  <c r="O166" i="7"/>
  <c r="S166" i="7"/>
  <c r="J125" i="6"/>
  <c r="M64" i="10"/>
  <c r="M84" i="10"/>
  <c r="M105" i="10" s="1"/>
  <c r="J185" i="7" l="1"/>
  <c r="L185" i="7" s="1"/>
  <c r="L176" i="7"/>
  <c r="L83" i="6"/>
  <c r="J84" i="6"/>
  <c r="J137" i="7"/>
  <c r="L128" i="7"/>
  <c r="S151" i="7"/>
  <c r="P151" i="7"/>
  <c r="T151" i="7"/>
  <c r="O151" i="7"/>
  <c r="N151" i="7"/>
  <c r="Q151" i="7"/>
  <c r="R151" i="7"/>
  <c r="M151" i="7"/>
  <c r="N82" i="6"/>
  <c r="S82" i="6"/>
  <c r="M82" i="6"/>
  <c r="O82" i="6"/>
  <c r="P82" i="6"/>
  <c r="T82" i="6"/>
  <c r="R82" i="6"/>
  <c r="Q82" i="6"/>
  <c r="V50" i="17"/>
  <c r="R50" i="17"/>
  <c r="S50" i="17"/>
  <c r="W50" i="17"/>
  <c r="T50" i="17"/>
  <c r="X50" i="17"/>
  <c r="Q50" i="17"/>
  <c r="U50" i="17"/>
  <c r="N64" i="17"/>
  <c r="N158" i="17"/>
  <c r="P59" i="17"/>
  <c r="J169" i="7"/>
  <c r="L160" i="7"/>
  <c r="J350" i="7"/>
  <c r="N61" i="6"/>
  <c r="T61" i="6"/>
  <c r="P61" i="6"/>
  <c r="O61" i="6"/>
  <c r="S61" i="6"/>
  <c r="M61" i="6"/>
  <c r="Q61" i="6"/>
  <c r="R61" i="6"/>
  <c r="R175" i="7"/>
  <c r="M175" i="7"/>
  <c r="Q175" i="7"/>
  <c r="P175" i="7"/>
  <c r="N175" i="7"/>
  <c r="O175" i="7"/>
  <c r="T175" i="7"/>
  <c r="S175" i="7"/>
  <c r="T19" i="6"/>
  <c r="N19" i="6"/>
  <c r="S19" i="6"/>
  <c r="O19" i="6"/>
  <c r="P19" i="6"/>
  <c r="Q19" i="6"/>
  <c r="M19" i="6"/>
  <c r="R19" i="6"/>
  <c r="R38" i="17"/>
  <c r="X38" i="17"/>
  <c r="T38" i="17"/>
  <c r="U38" i="17"/>
  <c r="V38" i="17"/>
  <c r="Q38" i="17"/>
  <c r="S38" i="17"/>
  <c r="W38" i="17"/>
  <c r="J168" i="6"/>
  <c r="N60" i="17"/>
  <c r="N154" i="17"/>
  <c r="P55" i="17"/>
  <c r="J63" i="6"/>
  <c r="L62" i="6"/>
  <c r="J318" i="7"/>
  <c r="R184" i="7"/>
  <c r="N184" i="7"/>
  <c r="M184" i="7"/>
  <c r="Q184" i="7"/>
  <c r="O184" i="7"/>
  <c r="P184" i="7"/>
  <c r="S184" i="7"/>
  <c r="T184" i="7"/>
  <c r="O127" i="7"/>
  <c r="T127" i="7"/>
  <c r="Q127" i="7"/>
  <c r="M127" i="7"/>
  <c r="R127" i="7"/>
  <c r="S127" i="7"/>
  <c r="N127" i="7"/>
  <c r="P127" i="7"/>
  <c r="J342" i="7"/>
  <c r="J153" i="7"/>
  <c r="L144" i="7"/>
  <c r="J374" i="7"/>
  <c r="J358" i="7"/>
  <c r="J43" i="6"/>
  <c r="L42" i="6"/>
  <c r="J334" i="7"/>
  <c r="N142" i="17"/>
  <c r="N48" i="17"/>
  <c r="P43" i="17"/>
  <c r="O111" i="7"/>
  <c r="M111" i="7"/>
  <c r="S111" i="7"/>
  <c r="T111" i="7"/>
  <c r="N111" i="7"/>
  <c r="Q111" i="7"/>
  <c r="P111" i="7"/>
  <c r="R111" i="7"/>
  <c r="Q42" i="17"/>
  <c r="S42" i="17"/>
  <c r="U42" i="17"/>
  <c r="W42" i="17"/>
  <c r="V42" i="17"/>
  <c r="R42" i="17"/>
  <c r="X42" i="17"/>
  <c r="T42" i="17"/>
  <c r="O159" i="7"/>
  <c r="S159" i="7"/>
  <c r="Q159" i="7"/>
  <c r="P159" i="7"/>
  <c r="N159" i="7"/>
  <c r="T159" i="7"/>
  <c r="R159" i="7"/>
  <c r="M159" i="7"/>
  <c r="V46" i="17"/>
  <c r="X46" i="17"/>
  <c r="S46" i="17"/>
  <c r="T46" i="17"/>
  <c r="W46" i="17"/>
  <c r="R46" i="17"/>
  <c r="Q46" i="17"/>
  <c r="U46" i="17"/>
  <c r="O41" i="6"/>
  <c r="S41" i="6"/>
  <c r="Q41" i="6"/>
  <c r="T41" i="6"/>
  <c r="N41" i="6"/>
  <c r="M41" i="6"/>
  <c r="P41" i="6"/>
  <c r="R41" i="6"/>
  <c r="J21" i="6"/>
  <c r="L20" i="6"/>
  <c r="M135" i="7"/>
  <c r="N135" i="7"/>
  <c r="Q135" i="7"/>
  <c r="R135" i="7"/>
  <c r="O135" i="7"/>
  <c r="P135" i="7"/>
  <c r="T135" i="7"/>
  <c r="S135" i="7"/>
  <c r="S167" i="7"/>
  <c r="O167" i="7"/>
  <c r="P167" i="7"/>
  <c r="T167" i="7"/>
  <c r="Q167" i="7"/>
  <c r="M167" i="7"/>
  <c r="R167" i="7"/>
  <c r="N167" i="7"/>
  <c r="J145" i="7"/>
  <c r="L136" i="7"/>
  <c r="N146" i="17"/>
  <c r="N52" i="17"/>
  <c r="P47" i="17"/>
  <c r="J177" i="7"/>
  <c r="L168" i="7"/>
  <c r="J148" i="6"/>
  <c r="M103" i="6"/>
  <c r="Q103" i="6"/>
  <c r="O103" i="6"/>
  <c r="S103" i="6"/>
  <c r="R103" i="6"/>
  <c r="N103" i="6"/>
  <c r="P103" i="6"/>
  <c r="T103" i="6"/>
  <c r="J129" i="7"/>
  <c r="L120" i="7"/>
  <c r="J210" i="6"/>
  <c r="O143" i="7"/>
  <c r="S143" i="7"/>
  <c r="P143" i="7"/>
  <c r="T143" i="7"/>
  <c r="R143" i="7"/>
  <c r="Q143" i="7"/>
  <c r="M143" i="7"/>
  <c r="N143" i="7"/>
  <c r="N56" i="17"/>
  <c r="N150" i="17"/>
  <c r="P51" i="17"/>
  <c r="J105" i="6"/>
  <c r="L104" i="6"/>
  <c r="J189" i="6"/>
  <c r="J126" i="6"/>
  <c r="J161" i="7"/>
  <c r="L152" i="7"/>
  <c r="Q119" i="7"/>
  <c r="O119" i="7"/>
  <c r="S119" i="7"/>
  <c r="R119" i="7"/>
  <c r="T119" i="7"/>
  <c r="M119" i="7"/>
  <c r="P119" i="7"/>
  <c r="N119" i="7"/>
  <c r="J326" i="7"/>
  <c r="X54" i="17"/>
  <c r="W54" i="17"/>
  <c r="Q54" i="17"/>
  <c r="U54" i="17"/>
  <c r="R54" i="17"/>
  <c r="T54" i="17"/>
  <c r="V54" i="17"/>
  <c r="S54" i="17"/>
  <c r="J366" i="7"/>
  <c r="M65" i="10"/>
  <c r="M85" i="10"/>
  <c r="M106" i="10" s="1"/>
  <c r="N62" i="6" l="1"/>
  <c r="T62" i="6"/>
  <c r="O62" i="6"/>
  <c r="P62" i="6"/>
  <c r="M62" i="6"/>
  <c r="R62" i="6"/>
  <c r="S62" i="6"/>
  <c r="Q62" i="6"/>
  <c r="N147" i="17"/>
  <c r="N53" i="17"/>
  <c r="P48" i="17"/>
  <c r="J351" i="7"/>
  <c r="N69" i="17"/>
  <c r="N163" i="17"/>
  <c r="P64" i="17"/>
  <c r="J106" i="6"/>
  <c r="L105" i="6"/>
  <c r="J149" i="6"/>
  <c r="S20" i="6"/>
  <c r="Q20" i="6"/>
  <c r="O20" i="6"/>
  <c r="P20" i="6"/>
  <c r="T20" i="6"/>
  <c r="N20" i="6"/>
  <c r="M20" i="6"/>
  <c r="R20" i="6"/>
  <c r="S168" i="7"/>
  <c r="P168" i="7"/>
  <c r="M168" i="7"/>
  <c r="N168" i="7"/>
  <c r="T168" i="7"/>
  <c r="Q168" i="7"/>
  <c r="R168" i="7"/>
  <c r="O168" i="7"/>
  <c r="J22" i="6"/>
  <c r="L21" i="6"/>
  <c r="P104" i="6"/>
  <c r="S104" i="6"/>
  <c r="T104" i="6"/>
  <c r="R104" i="6"/>
  <c r="M104" i="6"/>
  <c r="O104" i="6"/>
  <c r="Q104" i="6"/>
  <c r="N104" i="6"/>
  <c r="J186" i="7"/>
  <c r="L186" i="7" s="1"/>
  <c r="L177" i="7"/>
  <c r="J343" i="7"/>
  <c r="J327" i="7"/>
  <c r="O42" i="6"/>
  <c r="P42" i="6"/>
  <c r="N42" i="6"/>
  <c r="R42" i="6"/>
  <c r="T42" i="6"/>
  <c r="S42" i="6"/>
  <c r="Q42" i="6"/>
  <c r="M42" i="6"/>
  <c r="M152" i="7"/>
  <c r="O152" i="7"/>
  <c r="P152" i="7"/>
  <c r="S152" i="7"/>
  <c r="T152" i="7"/>
  <c r="Q152" i="7"/>
  <c r="N152" i="7"/>
  <c r="R152" i="7"/>
  <c r="L43" i="6"/>
  <c r="J44" i="6"/>
  <c r="J170" i="7"/>
  <c r="L161" i="7"/>
  <c r="S120" i="7"/>
  <c r="Q120" i="7"/>
  <c r="M120" i="7"/>
  <c r="R120" i="7"/>
  <c r="T120" i="7"/>
  <c r="N120" i="7"/>
  <c r="O120" i="7"/>
  <c r="P120" i="7"/>
  <c r="R55" i="17"/>
  <c r="V55" i="17"/>
  <c r="S55" i="17"/>
  <c r="W55" i="17"/>
  <c r="T55" i="17"/>
  <c r="Q55" i="17"/>
  <c r="U55" i="17"/>
  <c r="X55" i="17"/>
  <c r="M128" i="7"/>
  <c r="T128" i="7"/>
  <c r="R128" i="7"/>
  <c r="N128" i="7"/>
  <c r="P128" i="7"/>
  <c r="O128" i="7"/>
  <c r="S128" i="7"/>
  <c r="Q128" i="7"/>
  <c r="N61" i="17"/>
  <c r="N155" i="17"/>
  <c r="P56" i="17"/>
  <c r="L129" i="7"/>
  <c r="J138" i="7"/>
  <c r="R136" i="7"/>
  <c r="N136" i="7"/>
  <c r="Q136" i="7"/>
  <c r="S136" i="7"/>
  <c r="M136" i="7"/>
  <c r="O136" i="7"/>
  <c r="P136" i="7"/>
  <c r="T136" i="7"/>
  <c r="J367" i="7"/>
  <c r="J146" i="7"/>
  <c r="L137" i="7"/>
  <c r="N151" i="17"/>
  <c r="P52" i="17"/>
  <c r="N57" i="17"/>
  <c r="J335" i="7"/>
  <c r="J154" i="7"/>
  <c r="L145" i="7"/>
  <c r="N65" i="17"/>
  <c r="N159" i="17"/>
  <c r="P60" i="17"/>
  <c r="J359" i="7"/>
  <c r="L84" i="6"/>
  <c r="J85" i="6"/>
  <c r="V47" i="17"/>
  <c r="T47" i="17"/>
  <c r="Q47" i="17"/>
  <c r="R47" i="17"/>
  <c r="X47" i="17"/>
  <c r="S47" i="17"/>
  <c r="U47" i="17"/>
  <c r="W47" i="17"/>
  <c r="Q160" i="7"/>
  <c r="O160" i="7"/>
  <c r="S160" i="7"/>
  <c r="P160" i="7"/>
  <c r="T160" i="7"/>
  <c r="R160" i="7"/>
  <c r="N160" i="7"/>
  <c r="M160" i="7"/>
  <c r="O83" i="6"/>
  <c r="S83" i="6"/>
  <c r="Q83" i="6"/>
  <c r="P83" i="6"/>
  <c r="R83" i="6"/>
  <c r="M83" i="6"/>
  <c r="T83" i="6"/>
  <c r="N83" i="6"/>
  <c r="J127" i="6"/>
  <c r="J211" i="6"/>
  <c r="J375" i="7"/>
  <c r="M144" i="7"/>
  <c r="N144" i="7"/>
  <c r="Q144" i="7"/>
  <c r="R144" i="7"/>
  <c r="O144" i="7"/>
  <c r="P144" i="7"/>
  <c r="T144" i="7"/>
  <c r="S144" i="7"/>
  <c r="J169" i="6"/>
  <c r="J178" i="7"/>
  <c r="L169" i="7"/>
  <c r="P176" i="7"/>
  <c r="S176" i="7"/>
  <c r="O176" i="7"/>
  <c r="R176" i="7"/>
  <c r="M176" i="7"/>
  <c r="N176" i="7"/>
  <c r="Q176" i="7"/>
  <c r="T176" i="7"/>
  <c r="V51" i="17"/>
  <c r="S51" i="17"/>
  <c r="T51" i="17"/>
  <c r="W51" i="17"/>
  <c r="U51" i="17"/>
  <c r="R51" i="17"/>
  <c r="X51" i="17"/>
  <c r="Q51" i="17"/>
  <c r="J64" i="6"/>
  <c r="L63" i="6"/>
  <c r="J190" i="6"/>
  <c r="V43" i="17"/>
  <c r="Q43" i="17"/>
  <c r="U43" i="17"/>
  <c r="R43" i="17"/>
  <c r="S43" i="17"/>
  <c r="W43" i="17"/>
  <c r="T43" i="17"/>
  <c r="X43" i="17"/>
  <c r="J162" i="7"/>
  <c r="L153" i="7"/>
  <c r="X59" i="17"/>
  <c r="R59" i="17"/>
  <c r="T59" i="17"/>
  <c r="U59" i="17"/>
  <c r="Q59" i="17"/>
  <c r="V59" i="17"/>
  <c r="S59" i="17"/>
  <c r="W59" i="17"/>
  <c r="T185" i="7"/>
  <c r="P185" i="7"/>
  <c r="N185" i="7"/>
  <c r="Q185" i="7"/>
  <c r="O185" i="7"/>
  <c r="S185" i="7"/>
  <c r="R185" i="7"/>
  <c r="M185" i="7"/>
  <c r="M66" i="10"/>
  <c r="M87" i="10" s="1"/>
  <c r="M108" i="10" s="1"/>
  <c r="M86" i="10"/>
  <c r="M107" i="10" s="1"/>
  <c r="Q64" i="17" l="1"/>
  <c r="T64" i="17"/>
  <c r="X64" i="17"/>
  <c r="S64" i="17"/>
  <c r="W64" i="17"/>
  <c r="U64" i="17"/>
  <c r="R64" i="17"/>
  <c r="V64" i="17"/>
  <c r="X60" i="17"/>
  <c r="Q60" i="17"/>
  <c r="U60" i="17"/>
  <c r="V60" i="17"/>
  <c r="W60" i="17"/>
  <c r="R60" i="17"/>
  <c r="S60" i="17"/>
  <c r="T60" i="17"/>
  <c r="J163" i="7"/>
  <c r="L154" i="7"/>
  <c r="S52" i="17"/>
  <c r="V52" i="17"/>
  <c r="X52" i="17"/>
  <c r="Q52" i="17"/>
  <c r="W52" i="17"/>
  <c r="U52" i="17"/>
  <c r="T52" i="17"/>
  <c r="R52" i="17"/>
  <c r="J336" i="7"/>
  <c r="U48" i="17"/>
  <c r="T48" i="17"/>
  <c r="V48" i="17"/>
  <c r="S48" i="17"/>
  <c r="Q48" i="17"/>
  <c r="R48" i="17"/>
  <c r="W48" i="17"/>
  <c r="X48" i="17"/>
  <c r="J155" i="7"/>
  <c r="L146" i="7"/>
  <c r="J187" i="7"/>
  <c r="L187" i="7" s="1"/>
  <c r="L178" i="7"/>
  <c r="J368" i="7"/>
  <c r="M145" i="7"/>
  <c r="R145" i="7"/>
  <c r="N145" i="7"/>
  <c r="P145" i="7"/>
  <c r="O145" i="7"/>
  <c r="S145" i="7"/>
  <c r="T145" i="7"/>
  <c r="Q145" i="7"/>
  <c r="N156" i="17"/>
  <c r="N62" i="17"/>
  <c r="P57" i="17"/>
  <c r="J170" i="6"/>
  <c r="R105" i="6"/>
  <c r="T105" i="6"/>
  <c r="M105" i="6"/>
  <c r="O105" i="6"/>
  <c r="S105" i="6"/>
  <c r="P105" i="6"/>
  <c r="Q105" i="6"/>
  <c r="N105" i="6"/>
  <c r="N152" i="17"/>
  <c r="N58" i="17"/>
  <c r="P53" i="17"/>
  <c r="N70" i="17"/>
  <c r="N164" i="17"/>
  <c r="P65" i="17"/>
  <c r="N137" i="7"/>
  <c r="O137" i="7"/>
  <c r="R137" i="7"/>
  <c r="P137" i="7"/>
  <c r="S137" i="7"/>
  <c r="M137" i="7"/>
  <c r="T137" i="7"/>
  <c r="Q137" i="7"/>
  <c r="J352" i="7"/>
  <c r="L106" i="6"/>
  <c r="J107" i="6"/>
  <c r="O177" i="7"/>
  <c r="S177" i="7"/>
  <c r="Q177" i="7"/>
  <c r="P177" i="7"/>
  <c r="T177" i="7"/>
  <c r="N177" i="7"/>
  <c r="M177" i="7"/>
  <c r="R177" i="7"/>
  <c r="J147" i="7"/>
  <c r="L138" i="7"/>
  <c r="J150" i="6"/>
  <c r="J212" i="6"/>
  <c r="N74" i="17"/>
  <c r="N168" i="17"/>
  <c r="P69" i="17"/>
  <c r="J128" i="6"/>
  <c r="Q129" i="7"/>
  <c r="T129" i="7"/>
  <c r="M129" i="7"/>
  <c r="N129" i="7"/>
  <c r="R129" i="7"/>
  <c r="S129" i="7"/>
  <c r="P129" i="7"/>
  <c r="O129" i="7"/>
  <c r="Q161" i="7"/>
  <c r="R161" i="7"/>
  <c r="S161" i="7"/>
  <c r="O161" i="7"/>
  <c r="T161" i="7"/>
  <c r="M161" i="7"/>
  <c r="N161" i="7"/>
  <c r="P161" i="7"/>
  <c r="J360" i="7"/>
  <c r="P186" i="7"/>
  <c r="T186" i="7"/>
  <c r="N186" i="7"/>
  <c r="Q186" i="7"/>
  <c r="R186" i="7"/>
  <c r="M186" i="7"/>
  <c r="O186" i="7"/>
  <c r="S186" i="7"/>
  <c r="S153" i="7"/>
  <c r="T153" i="7"/>
  <c r="M153" i="7"/>
  <c r="P153" i="7"/>
  <c r="R153" i="7"/>
  <c r="N153" i="7"/>
  <c r="Q153" i="7"/>
  <c r="O153" i="7"/>
  <c r="L85" i="6"/>
  <c r="J86" i="6"/>
  <c r="Q56" i="17"/>
  <c r="U56" i="17"/>
  <c r="R56" i="17"/>
  <c r="T56" i="17"/>
  <c r="V56" i="17"/>
  <c r="S56" i="17"/>
  <c r="W56" i="17"/>
  <c r="X56" i="17"/>
  <c r="J179" i="7"/>
  <c r="L170" i="7"/>
  <c r="J191" i="6"/>
  <c r="N63" i="6"/>
  <c r="T63" i="6"/>
  <c r="M63" i="6"/>
  <c r="Q63" i="6"/>
  <c r="P63" i="6"/>
  <c r="S63" i="6"/>
  <c r="R63" i="6"/>
  <c r="O63" i="6"/>
  <c r="J65" i="6"/>
  <c r="L64" i="6"/>
  <c r="M84" i="6"/>
  <c r="T84" i="6"/>
  <c r="P84" i="6"/>
  <c r="Q84" i="6"/>
  <c r="N84" i="6"/>
  <c r="S84" i="6"/>
  <c r="O84" i="6"/>
  <c r="R84" i="6"/>
  <c r="J376" i="7"/>
  <c r="L47" i="16"/>
  <c r="L43" i="16"/>
  <c r="L45" i="16"/>
  <c r="L44" i="16"/>
  <c r="L46" i="16"/>
  <c r="L42" i="16"/>
  <c r="L41" i="16"/>
  <c r="L48" i="16"/>
  <c r="L15" i="16"/>
  <c r="P15" i="16" s="1"/>
  <c r="L17" i="16"/>
  <c r="P17" i="16" s="1"/>
  <c r="L13" i="16"/>
  <c r="P13" i="16" s="1"/>
  <c r="L18" i="16"/>
  <c r="P18" i="16" s="1"/>
  <c r="L12" i="16"/>
  <c r="P12" i="16" s="1"/>
  <c r="L14" i="16"/>
  <c r="P14" i="16" s="1"/>
  <c r="J45" i="6"/>
  <c r="L45" i="6" s="1"/>
  <c r="L19" i="16"/>
  <c r="P19" i="16" s="1"/>
  <c r="L16" i="16"/>
  <c r="P16" i="16" s="1"/>
  <c r="L44" i="6"/>
  <c r="N21" i="6"/>
  <c r="S21" i="6"/>
  <c r="P21" i="6"/>
  <c r="O21" i="6"/>
  <c r="T21" i="6"/>
  <c r="M21" i="6"/>
  <c r="Q21" i="6"/>
  <c r="R21" i="6"/>
  <c r="J171" i="7"/>
  <c r="L162" i="7"/>
  <c r="Q169" i="7"/>
  <c r="R169" i="7"/>
  <c r="O169" i="7"/>
  <c r="P169" i="7"/>
  <c r="T169" i="7"/>
  <c r="S169" i="7"/>
  <c r="M169" i="7"/>
  <c r="N169" i="7"/>
  <c r="J344" i="7"/>
  <c r="N66" i="17"/>
  <c r="N160" i="17"/>
  <c r="P61" i="17"/>
  <c r="Q43" i="6"/>
  <c r="S43" i="6"/>
  <c r="N43" i="6"/>
  <c r="O43" i="6"/>
  <c r="R43" i="6"/>
  <c r="P43" i="6"/>
  <c r="T43" i="6"/>
  <c r="M43" i="6"/>
  <c r="J23" i="6"/>
  <c r="L22" i="6"/>
  <c r="P106" i="6" l="1"/>
  <c r="Q106" i="6"/>
  <c r="O106" i="6"/>
  <c r="S106" i="6"/>
  <c r="R106" i="6"/>
  <c r="M106" i="6"/>
  <c r="N106" i="6"/>
  <c r="T106" i="6"/>
  <c r="N161" i="17"/>
  <c r="N67" i="17"/>
  <c r="P62" i="17"/>
  <c r="S178" i="7"/>
  <c r="R178" i="7"/>
  <c r="M178" i="7"/>
  <c r="P178" i="7"/>
  <c r="T178" i="7"/>
  <c r="Q178" i="7"/>
  <c r="N178" i="7"/>
  <c r="O178" i="7"/>
  <c r="W18" i="16"/>
  <c r="X18" i="16"/>
  <c r="Q18" i="16"/>
  <c r="U18" i="16"/>
  <c r="S18" i="16"/>
  <c r="T18" i="16"/>
  <c r="R18" i="16"/>
  <c r="V18" i="16"/>
  <c r="U19" i="16"/>
  <c r="T19" i="16"/>
  <c r="Q19" i="16"/>
  <c r="W19" i="16"/>
  <c r="X19" i="16"/>
  <c r="R19" i="16"/>
  <c r="V19" i="16"/>
  <c r="S19" i="16"/>
  <c r="N85" i="6"/>
  <c r="M85" i="6"/>
  <c r="R85" i="6"/>
  <c r="T85" i="6"/>
  <c r="P85" i="6"/>
  <c r="O85" i="6"/>
  <c r="S85" i="6"/>
  <c r="Q85" i="6"/>
  <c r="J129" i="6"/>
  <c r="M138" i="7"/>
  <c r="T138" i="7"/>
  <c r="N138" i="7"/>
  <c r="Q138" i="7"/>
  <c r="R138" i="7"/>
  <c r="O138" i="7"/>
  <c r="S138" i="7"/>
  <c r="P138" i="7"/>
  <c r="N75" i="17"/>
  <c r="N169" i="17"/>
  <c r="P70" i="17"/>
  <c r="T187" i="7"/>
  <c r="M187" i="7"/>
  <c r="N187" i="7"/>
  <c r="R187" i="7"/>
  <c r="Q187" i="7"/>
  <c r="S187" i="7"/>
  <c r="O187" i="7"/>
  <c r="P187" i="7"/>
  <c r="J345" i="7"/>
  <c r="S13" i="16"/>
  <c r="W13" i="16"/>
  <c r="Q13" i="16"/>
  <c r="U13" i="16"/>
  <c r="T13" i="16"/>
  <c r="R13" i="16"/>
  <c r="X13" i="16"/>
  <c r="V13" i="16"/>
  <c r="L59" i="16"/>
  <c r="L60" i="16"/>
  <c r="L57" i="16"/>
  <c r="L58" i="16"/>
  <c r="L61" i="16"/>
  <c r="L56" i="16"/>
  <c r="L29" i="16"/>
  <c r="P29" i="16" s="1"/>
  <c r="L30" i="16"/>
  <c r="P30" i="16" s="1"/>
  <c r="L86" i="6"/>
  <c r="J87" i="6"/>
  <c r="L87" i="6" s="1"/>
  <c r="L32" i="16"/>
  <c r="P32" i="16" s="1"/>
  <c r="L28" i="16"/>
  <c r="P28" i="16" s="1"/>
  <c r="L31" i="16"/>
  <c r="P31" i="16" s="1"/>
  <c r="L27" i="16"/>
  <c r="P27" i="16" s="1"/>
  <c r="J180" i="7"/>
  <c r="L171" i="7"/>
  <c r="U14" i="16"/>
  <c r="X14" i="16"/>
  <c r="S14" i="16"/>
  <c r="Q14" i="16"/>
  <c r="V14" i="16"/>
  <c r="R14" i="16"/>
  <c r="W14" i="16"/>
  <c r="T14" i="16"/>
  <c r="Q69" i="17"/>
  <c r="V69" i="17"/>
  <c r="R69" i="17"/>
  <c r="S69" i="17"/>
  <c r="U69" i="17"/>
  <c r="W69" i="17"/>
  <c r="T69" i="17"/>
  <c r="X69" i="17"/>
  <c r="J156" i="7"/>
  <c r="L147" i="7"/>
  <c r="J361" i="7"/>
  <c r="Q53" i="17"/>
  <c r="S53" i="17"/>
  <c r="R53" i="17"/>
  <c r="W53" i="17"/>
  <c r="U53" i="17"/>
  <c r="T53" i="17"/>
  <c r="X53" i="17"/>
  <c r="V53" i="17"/>
  <c r="J171" i="6"/>
  <c r="T146" i="7"/>
  <c r="S146" i="7"/>
  <c r="M146" i="7"/>
  <c r="N146" i="7"/>
  <c r="Q146" i="7"/>
  <c r="R146" i="7"/>
  <c r="P146" i="7"/>
  <c r="O146" i="7"/>
  <c r="S162" i="7"/>
  <c r="T162" i="7"/>
  <c r="P162" i="7"/>
  <c r="N162" i="7"/>
  <c r="R162" i="7"/>
  <c r="M162" i="7"/>
  <c r="Q162" i="7"/>
  <c r="O162" i="7"/>
  <c r="Q45" i="6"/>
  <c r="T45" i="6"/>
  <c r="R45" i="6"/>
  <c r="S45" i="6"/>
  <c r="N45" i="6"/>
  <c r="M45" i="6"/>
  <c r="O45" i="6"/>
  <c r="P45" i="6"/>
  <c r="U12" i="16"/>
  <c r="R12" i="16"/>
  <c r="V12" i="16"/>
  <c r="Q12" i="16"/>
  <c r="W12" i="16"/>
  <c r="T12" i="16"/>
  <c r="X12" i="16"/>
  <c r="S12" i="16"/>
  <c r="N157" i="17"/>
  <c r="N63" i="17"/>
  <c r="P58" i="17"/>
  <c r="J164" i="7"/>
  <c r="L155" i="7"/>
  <c r="N79" i="17"/>
  <c r="N173" i="17"/>
  <c r="P74" i="17"/>
  <c r="Q17" i="16"/>
  <c r="S17" i="16"/>
  <c r="U17" i="16"/>
  <c r="R17" i="16"/>
  <c r="W17" i="16"/>
  <c r="T17" i="16"/>
  <c r="X17" i="16"/>
  <c r="V17" i="16"/>
  <c r="O170" i="7"/>
  <c r="T170" i="7"/>
  <c r="Q170" i="7"/>
  <c r="S170" i="7"/>
  <c r="N170" i="7"/>
  <c r="R170" i="7"/>
  <c r="P170" i="7"/>
  <c r="M170" i="7"/>
  <c r="U61" i="17"/>
  <c r="Q61" i="17"/>
  <c r="V61" i="17"/>
  <c r="R61" i="17"/>
  <c r="S61" i="17"/>
  <c r="W61" i="17"/>
  <c r="T61" i="17"/>
  <c r="X61" i="17"/>
  <c r="Q15" i="16"/>
  <c r="W15" i="16"/>
  <c r="V15" i="16"/>
  <c r="T15" i="16"/>
  <c r="U15" i="16"/>
  <c r="S15" i="16"/>
  <c r="R15" i="16"/>
  <c r="X15" i="16"/>
  <c r="L55" i="16"/>
  <c r="L51" i="16"/>
  <c r="L52" i="16"/>
  <c r="L50" i="16"/>
  <c r="L53" i="16"/>
  <c r="L54" i="16"/>
  <c r="L49" i="16"/>
  <c r="J66" i="6"/>
  <c r="L66" i="6" s="1"/>
  <c r="L65" i="6"/>
  <c r="L26" i="16"/>
  <c r="P26" i="16" s="1"/>
  <c r="L24" i="16"/>
  <c r="P24" i="16" s="1"/>
  <c r="L25" i="16"/>
  <c r="P25" i="16" s="1"/>
  <c r="L22" i="16"/>
  <c r="P22" i="16" s="1"/>
  <c r="L23" i="16"/>
  <c r="P23" i="16" s="1"/>
  <c r="L20" i="16"/>
  <c r="P20" i="16" s="1"/>
  <c r="L21" i="16"/>
  <c r="P21" i="16" s="1"/>
  <c r="J188" i="7"/>
  <c r="L188" i="7" s="1"/>
  <c r="L179" i="7"/>
  <c r="J369" i="7"/>
  <c r="N64" i="6"/>
  <c r="T64" i="6"/>
  <c r="O64" i="6"/>
  <c r="S64" i="6"/>
  <c r="R64" i="6"/>
  <c r="P64" i="6"/>
  <c r="M64" i="6"/>
  <c r="Q64" i="6"/>
  <c r="J192" i="6"/>
  <c r="J213" i="6"/>
  <c r="N71" i="17"/>
  <c r="N165" i="17"/>
  <c r="P66" i="17"/>
  <c r="R154" i="7"/>
  <c r="S154" i="7"/>
  <c r="P154" i="7"/>
  <c r="T154" i="7"/>
  <c r="M154" i="7"/>
  <c r="N154" i="7"/>
  <c r="Q154" i="7"/>
  <c r="O154" i="7"/>
  <c r="Q22" i="6"/>
  <c r="M22" i="6"/>
  <c r="P22" i="6"/>
  <c r="T22" i="6"/>
  <c r="O22" i="6"/>
  <c r="R22" i="6"/>
  <c r="N22" i="6"/>
  <c r="S22" i="6"/>
  <c r="L39" i="16"/>
  <c r="L35" i="16"/>
  <c r="L36" i="16"/>
  <c r="L38" i="16"/>
  <c r="L34" i="16"/>
  <c r="L40" i="16"/>
  <c r="L37" i="16"/>
  <c r="L33" i="16"/>
  <c r="L9" i="16"/>
  <c r="P9" i="16" s="1"/>
  <c r="L23" i="6"/>
  <c r="L6" i="16"/>
  <c r="P6" i="16" s="1"/>
  <c r="L10" i="16"/>
  <c r="P10" i="16" s="1"/>
  <c r="J24" i="6"/>
  <c r="L24" i="6" s="1"/>
  <c r="L5" i="16"/>
  <c r="P5" i="16" s="1"/>
  <c r="P4" i="16"/>
  <c r="L7" i="16"/>
  <c r="P7" i="16" s="1"/>
  <c r="L11" i="16"/>
  <c r="P11" i="16" s="1"/>
  <c r="L8" i="16"/>
  <c r="P8" i="16" s="1"/>
  <c r="S44" i="6"/>
  <c r="N44" i="6"/>
  <c r="P44" i="6"/>
  <c r="Q44" i="6"/>
  <c r="R44" i="6"/>
  <c r="M44" i="6"/>
  <c r="O44" i="6"/>
  <c r="T44" i="6"/>
  <c r="J353" i="7"/>
  <c r="Q16" i="16"/>
  <c r="S16" i="16"/>
  <c r="U16" i="16"/>
  <c r="X16" i="16"/>
  <c r="W16" i="16"/>
  <c r="V16" i="16"/>
  <c r="R16" i="16"/>
  <c r="T16" i="16"/>
  <c r="J108" i="6"/>
  <c r="L108" i="6" s="1"/>
  <c r="L107" i="6"/>
  <c r="V65" i="17"/>
  <c r="Q65" i="17"/>
  <c r="R65" i="17"/>
  <c r="S65" i="17"/>
  <c r="X65" i="17"/>
  <c r="W65" i="17"/>
  <c r="T65" i="17"/>
  <c r="U65" i="17"/>
  <c r="Q57" i="17"/>
  <c r="R57" i="17"/>
  <c r="W57" i="17"/>
  <c r="U57" i="17"/>
  <c r="T57" i="17"/>
  <c r="V57" i="17"/>
  <c r="X57" i="17"/>
  <c r="S57" i="17"/>
  <c r="J377" i="7"/>
  <c r="J172" i="7"/>
  <c r="L163" i="7"/>
  <c r="T9" i="16" l="1"/>
  <c r="X9" i="16"/>
  <c r="Q9" i="16"/>
  <c r="U9" i="16"/>
  <c r="R9" i="16"/>
  <c r="V9" i="16"/>
  <c r="S9" i="16"/>
  <c r="W9" i="16"/>
  <c r="N66" i="6"/>
  <c r="T66" i="6"/>
  <c r="M66" i="6"/>
  <c r="Q66" i="6"/>
  <c r="O66" i="6"/>
  <c r="R66" i="6"/>
  <c r="P66" i="6"/>
  <c r="S66" i="6"/>
  <c r="V27" i="16"/>
  <c r="X27" i="16"/>
  <c r="U27" i="16"/>
  <c r="S27" i="16"/>
  <c r="Q27" i="16"/>
  <c r="W27" i="16"/>
  <c r="R27" i="16"/>
  <c r="T27" i="16"/>
  <c r="X21" i="16"/>
  <c r="Q21" i="16"/>
  <c r="U21" i="16"/>
  <c r="R21" i="16"/>
  <c r="T21" i="16"/>
  <c r="V21" i="16"/>
  <c r="W21" i="16"/>
  <c r="S21" i="16"/>
  <c r="U23" i="16"/>
  <c r="R23" i="16"/>
  <c r="V23" i="16"/>
  <c r="S23" i="16"/>
  <c r="W23" i="16"/>
  <c r="X23" i="16"/>
  <c r="Q23" i="16"/>
  <c r="T23" i="16"/>
  <c r="S10" i="16"/>
  <c r="W10" i="16"/>
  <c r="T10" i="16"/>
  <c r="Q10" i="16"/>
  <c r="X10" i="16"/>
  <c r="U10" i="16"/>
  <c r="R10" i="16"/>
  <c r="V10" i="16"/>
  <c r="Q23" i="6"/>
  <c r="R23" i="6"/>
  <c r="P23" i="6"/>
  <c r="M23" i="6"/>
  <c r="T23" i="6"/>
  <c r="N23" i="6"/>
  <c r="S23" i="6"/>
  <c r="O23" i="6"/>
  <c r="U66" i="17"/>
  <c r="W66" i="17"/>
  <c r="R66" i="17"/>
  <c r="T66" i="17"/>
  <c r="V66" i="17"/>
  <c r="S66" i="17"/>
  <c r="Q66" i="17"/>
  <c r="X66" i="17"/>
  <c r="J378" i="7"/>
  <c r="W31" i="16"/>
  <c r="U31" i="16"/>
  <c r="X31" i="16"/>
  <c r="V31" i="16"/>
  <c r="R31" i="16"/>
  <c r="Q31" i="16"/>
  <c r="T31" i="16"/>
  <c r="S31" i="16"/>
  <c r="P179" i="7"/>
  <c r="T179" i="7"/>
  <c r="R179" i="7"/>
  <c r="M179" i="7"/>
  <c r="Q179" i="7"/>
  <c r="O179" i="7"/>
  <c r="S179" i="7"/>
  <c r="N179" i="7"/>
  <c r="T28" i="16"/>
  <c r="V28" i="16"/>
  <c r="X28" i="16"/>
  <c r="Q28" i="16"/>
  <c r="W28" i="16"/>
  <c r="S28" i="16"/>
  <c r="U28" i="16"/>
  <c r="R28" i="16"/>
  <c r="P108" i="6"/>
  <c r="S108" i="6"/>
  <c r="N108" i="6"/>
  <c r="T108" i="6"/>
  <c r="M108" i="6"/>
  <c r="Q108" i="6"/>
  <c r="O108" i="6"/>
  <c r="R108" i="6"/>
  <c r="V30" i="16"/>
  <c r="Q30" i="16"/>
  <c r="U30" i="16"/>
  <c r="T30" i="16"/>
  <c r="R30" i="16"/>
  <c r="S30" i="16"/>
  <c r="W30" i="16"/>
  <c r="X30" i="16"/>
  <c r="R107" i="6"/>
  <c r="N107" i="6"/>
  <c r="P107" i="6"/>
  <c r="T107" i="6"/>
  <c r="M107" i="6"/>
  <c r="Q107" i="6"/>
  <c r="O107" i="6"/>
  <c r="S107" i="6"/>
  <c r="Q8" i="16"/>
  <c r="U8" i="16"/>
  <c r="R8" i="16"/>
  <c r="S8" i="16"/>
  <c r="W8" i="16"/>
  <c r="V8" i="16"/>
  <c r="T8" i="16"/>
  <c r="X8" i="16"/>
  <c r="N76" i="17"/>
  <c r="N170" i="17"/>
  <c r="P71" i="17"/>
  <c r="T188" i="7"/>
  <c r="N188" i="7"/>
  <c r="M188" i="7"/>
  <c r="Q188" i="7"/>
  <c r="R188" i="7"/>
  <c r="S188" i="7"/>
  <c r="O188" i="7"/>
  <c r="P188" i="7"/>
  <c r="R32" i="16"/>
  <c r="T32" i="16"/>
  <c r="W32" i="16"/>
  <c r="Q32" i="16"/>
  <c r="S32" i="16"/>
  <c r="V32" i="16"/>
  <c r="X32" i="16"/>
  <c r="U32" i="16"/>
  <c r="Q5" i="16"/>
  <c r="V5" i="16"/>
  <c r="T5" i="16"/>
  <c r="S5" i="16"/>
  <c r="X5" i="16"/>
  <c r="U5" i="16"/>
  <c r="W5" i="16"/>
  <c r="R5" i="16"/>
  <c r="X22" i="16"/>
  <c r="V22" i="16"/>
  <c r="Q22" i="16"/>
  <c r="W22" i="16"/>
  <c r="U22" i="16"/>
  <c r="R22" i="16"/>
  <c r="S22" i="16"/>
  <c r="T22" i="16"/>
  <c r="Q155" i="7"/>
  <c r="N155" i="7"/>
  <c r="S155" i="7"/>
  <c r="O155" i="7"/>
  <c r="P155" i="7"/>
  <c r="T155" i="7"/>
  <c r="R155" i="7"/>
  <c r="M155" i="7"/>
  <c r="J370" i="7"/>
  <c r="W29" i="16"/>
  <c r="T29" i="16"/>
  <c r="R29" i="16"/>
  <c r="X29" i="16"/>
  <c r="V29" i="16"/>
  <c r="S29" i="16"/>
  <c r="Q29" i="16"/>
  <c r="U29" i="16"/>
  <c r="J354" i="7"/>
  <c r="T11" i="16"/>
  <c r="X11" i="16"/>
  <c r="Q11" i="16"/>
  <c r="U11" i="16"/>
  <c r="R11" i="16"/>
  <c r="V11" i="16"/>
  <c r="W11" i="16"/>
  <c r="S11" i="16"/>
  <c r="V7" i="16"/>
  <c r="X7" i="16"/>
  <c r="S7" i="16"/>
  <c r="T7" i="16"/>
  <c r="U7" i="16"/>
  <c r="W7" i="16"/>
  <c r="Q7" i="16"/>
  <c r="R7" i="16"/>
  <c r="Q4" i="16"/>
  <c r="T4" i="16"/>
  <c r="V4" i="16"/>
  <c r="U4" i="16"/>
  <c r="X4" i="16"/>
  <c r="R4" i="16"/>
  <c r="S4" i="16"/>
  <c r="W4" i="16"/>
  <c r="M163" i="7"/>
  <c r="N163" i="7"/>
  <c r="R163" i="7"/>
  <c r="P163" i="7"/>
  <c r="T163" i="7"/>
  <c r="Q163" i="7"/>
  <c r="O163" i="7"/>
  <c r="S163" i="7"/>
  <c r="J181" i="7"/>
  <c r="L172" i="7"/>
  <c r="R24" i="6"/>
  <c r="N24" i="6"/>
  <c r="S24" i="6"/>
  <c r="O24" i="6"/>
  <c r="Q24" i="6"/>
  <c r="P24" i="6"/>
  <c r="T24" i="6"/>
  <c r="M24" i="6"/>
  <c r="R25" i="16"/>
  <c r="S25" i="16"/>
  <c r="V25" i="16"/>
  <c r="W25" i="16"/>
  <c r="T25" i="16"/>
  <c r="X25" i="16"/>
  <c r="Q25" i="16"/>
  <c r="U25" i="16"/>
  <c r="J173" i="7"/>
  <c r="L164" i="7"/>
  <c r="M147" i="7"/>
  <c r="N147" i="7"/>
  <c r="S147" i="7"/>
  <c r="O147" i="7"/>
  <c r="R147" i="7"/>
  <c r="P147" i="7"/>
  <c r="T147" i="7"/>
  <c r="Q147" i="7"/>
  <c r="S70" i="17"/>
  <c r="U70" i="17"/>
  <c r="Q70" i="17"/>
  <c r="V70" i="17"/>
  <c r="R70" i="17"/>
  <c r="W70" i="17"/>
  <c r="T70" i="17"/>
  <c r="X70" i="17"/>
  <c r="Q87" i="6"/>
  <c r="N87" i="6"/>
  <c r="T87" i="6"/>
  <c r="O87" i="6"/>
  <c r="P87" i="6"/>
  <c r="M87" i="6"/>
  <c r="S87" i="6"/>
  <c r="R87" i="6"/>
  <c r="V20" i="16"/>
  <c r="S20" i="16"/>
  <c r="W20" i="16"/>
  <c r="X20" i="16"/>
  <c r="T20" i="16"/>
  <c r="Q20" i="16"/>
  <c r="R20" i="16"/>
  <c r="U20" i="16"/>
  <c r="J165" i="7"/>
  <c r="L156" i="7"/>
  <c r="T62" i="17"/>
  <c r="V62" i="17"/>
  <c r="S62" i="17"/>
  <c r="X62" i="17"/>
  <c r="Q62" i="17"/>
  <c r="U62" i="17"/>
  <c r="W62" i="17"/>
  <c r="R62" i="17"/>
  <c r="W74" i="17"/>
  <c r="T74" i="17"/>
  <c r="X74" i="17"/>
  <c r="Q74" i="17"/>
  <c r="U74" i="17"/>
  <c r="R74" i="17"/>
  <c r="V74" i="17"/>
  <c r="S74" i="17"/>
  <c r="Q86" i="6"/>
  <c r="S86" i="6"/>
  <c r="M86" i="6"/>
  <c r="R86" i="6"/>
  <c r="P86" i="6"/>
  <c r="N86" i="6"/>
  <c r="T86" i="6"/>
  <c r="O86" i="6"/>
  <c r="R24" i="16"/>
  <c r="W24" i="16"/>
  <c r="Q24" i="16"/>
  <c r="V24" i="16"/>
  <c r="S24" i="16"/>
  <c r="U24" i="16"/>
  <c r="T24" i="16"/>
  <c r="X24" i="16"/>
  <c r="X58" i="17"/>
  <c r="V58" i="17"/>
  <c r="T58" i="17"/>
  <c r="S58" i="17"/>
  <c r="U58" i="17"/>
  <c r="W58" i="17"/>
  <c r="R58" i="17"/>
  <c r="Q58" i="17"/>
  <c r="J362" i="7"/>
  <c r="S6" i="16"/>
  <c r="X6" i="16"/>
  <c r="U6" i="16"/>
  <c r="W6" i="16"/>
  <c r="Q6" i="16"/>
  <c r="T6" i="16"/>
  <c r="R6" i="16"/>
  <c r="V6" i="16"/>
  <c r="X26" i="16"/>
  <c r="S26" i="16"/>
  <c r="W26" i="16"/>
  <c r="Q26" i="16"/>
  <c r="T26" i="16"/>
  <c r="U26" i="16"/>
  <c r="R26" i="16"/>
  <c r="V26" i="16"/>
  <c r="N162" i="17"/>
  <c r="N68" i="17"/>
  <c r="P63" i="17"/>
  <c r="P171" i="7"/>
  <c r="R171" i="7"/>
  <c r="O171" i="7"/>
  <c r="Q171" i="7"/>
  <c r="S171" i="7"/>
  <c r="T171" i="7"/>
  <c r="M171" i="7"/>
  <c r="N171" i="7"/>
  <c r="N80" i="17"/>
  <c r="N174" i="17"/>
  <c r="P75" i="17"/>
  <c r="N166" i="17"/>
  <c r="P67" i="17"/>
  <c r="N72" i="17"/>
  <c r="N84" i="17"/>
  <c r="N178" i="17"/>
  <c r="P79" i="17"/>
  <c r="N65" i="6"/>
  <c r="T65" i="6"/>
  <c r="P65" i="6"/>
  <c r="O65" i="6"/>
  <c r="M65" i="6"/>
  <c r="Q65" i="6"/>
  <c r="S65" i="6"/>
  <c r="R65" i="6"/>
  <c r="J189" i="7"/>
  <c r="L189" i="7" s="1"/>
  <c r="L180" i="7"/>
  <c r="J190" i="7" l="1"/>
  <c r="L190" i="7" s="1"/>
  <c r="L181" i="7"/>
  <c r="J371" i="7"/>
  <c r="J363" i="7"/>
  <c r="T156" i="7"/>
  <c r="M156" i="7"/>
  <c r="N156" i="7"/>
  <c r="Q156" i="7"/>
  <c r="S156" i="7"/>
  <c r="R156" i="7"/>
  <c r="O156" i="7"/>
  <c r="P156" i="7"/>
  <c r="V75" i="17"/>
  <c r="T75" i="17"/>
  <c r="S75" i="17"/>
  <c r="W75" i="17"/>
  <c r="R75" i="17"/>
  <c r="X75" i="17"/>
  <c r="Q75" i="17"/>
  <c r="U75" i="17"/>
  <c r="N81" i="17"/>
  <c r="N175" i="17"/>
  <c r="P76" i="17"/>
  <c r="U79" i="17"/>
  <c r="X79" i="17"/>
  <c r="Q79" i="17"/>
  <c r="W79" i="17"/>
  <c r="T79" i="17"/>
  <c r="S79" i="17"/>
  <c r="R79" i="17"/>
  <c r="V79" i="17"/>
  <c r="N85" i="17"/>
  <c r="N179" i="17"/>
  <c r="P80" i="17"/>
  <c r="R172" i="7"/>
  <c r="T172" i="7"/>
  <c r="N172" i="7"/>
  <c r="Q172" i="7"/>
  <c r="O172" i="7"/>
  <c r="S172" i="7"/>
  <c r="P172" i="7"/>
  <c r="M172" i="7"/>
  <c r="N189" i="7"/>
  <c r="P189" i="7"/>
  <c r="O189" i="7"/>
  <c r="S189" i="7"/>
  <c r="T189" i="7"/>
  <c r="Q189" i="7"/>
  <c r="R189" i="7"/>
  <c r="M189" i="7"/>
  <c r="M164" i="7"/>
  <c r="N164" i="7"/>
  <c r="R164" i="7"/>
  <c r="Q164" i="7"/>
  <c r="P164" i="7"/>
  <c r="O164" i="7"/>
  <c r="S164" i="7"/>
  <c r="T164" i="7"/>
  <c r="T63" i="17"/>
  <c r="U63" i="17"/>
  <c r="S63" i="17"/>
  <c r="X63" i="17"/>
  <c r="R63" i="17"/>
  <c r="W63" i="17"/>
  <c r="V63" i="17"/>
  <c r="Q63" i="17"/>
  <c r="J182" i="7"/>
  <c r="L173" i="7"/>
  <c r="S180" i="7"/>
  <c r="O180" i="7"/>
  <c r="P180" i="7"/>
  <c r="M180" i="7"/>
  <c r="N180" i="7"/>
  <c r="T180" i="7"/>
  <c r="Q180" i="7"/>
  <c r="R180" i="7"/>
  <c r="N89" i="17"/>
  <c r="P89" i="17" s="1"/>
  <c r="N183" i="17"/>
  <c r="P84" i="17"/>
  <c r="N167" i="17"/>
  <c r="N73" i="17"/>
  <c r="P68" i="17"/>
  <c r="N171" i="17"/>
  <c r="N77" i="17"/>
  <c r="P72" i="17"/>
  <c r="J174" i="7"/>
  <c r="L165" i="7"/>
  <c r="J379" i="7"/>
  <c r="T67" i="17"/>
  <c r="X67" i="17"/>
  <c r="Q67" i="17"/>
  <c r="V67" i="17"/>
  <c r="S67" i="17"/>
  <c r="U67" i="17"/>
  <c r="W67" i="17"/>
  <c r="R67" i="17"/>
  <c r="V71" i="17"/>
  <c r="T71" i="17"/>
  <c r="S71" i="17"/>
  <c r="W71" i="17"/>
  <c r="R71" i="17"/>
  <c r="X71" i="17"/>
  <c r="Q71" i="17"/>
  <c r="U71" i="17"/>
  <c r="S80" i="17" l="1"/>
  <c r="Q80" i="17"/>
  <c r="W80" i="17"/>
  <c r="U80" i="17"/>
  <c r="T80" i="17"/>
  <c r="X80" i="17"/>
  <c r="R80" i="17"/>
  <c r="V80" i="17"/>
  <c r="M173" i="7"/>
  <c r="O173" i="7"/>
  <c r="Q173" i="7"/>
  <c r="S173" i="7"/>
  <c r="P173" i="7"/>
  <c r="T173" i="7"/>
  <c r="R173" i="7"/>
  <c r="N173" i="7"/>
  <c r="N90" i="17"/>
  <c r="P90" i="17" s="1"/>
  <c r="N184" i="17"/>
  <c r="P85" i="17"/>
  <c r="J191" i="7"/>
  <c r="L191" i="7" s="1"/>
  <c r="L182" i="7"/>
  <c r="T76" i="17"/>
  <c r="U76" i="17"/>
  <c r="W76" i="17"/>
  <c r="Q76" i="17"/>
  <c r="S76" i="17"/>
  <c r="V76" i="17"/>
  <c r="X76" i="17"/>
  <c r="R76" i="17"/>
  <c r="N172" i="17"/>
  <c r="N78" i="17"/>
  <c r="P73" i="17"/>
  <c r="N86" i="17"/>
  <c r="N180" i="17"/>
  <c r="P81" i="17"/>
  <c r="N176" i="17"/>
  <c r="P77" i="17"/>
  <c r="N82" i="17"/>
  <c r="T68" i="17"/>
  <c r="W68" i="17"/>
  <c r="X68" i="17"/>
  <c r="Q68" i="17"/>
  <c r="V68" i="17"/>
  <c r="R68" i="17"/>
  <c r="S68" i="17"/>
  <c r="U68" i="17"/>
  <c r="X84" i="17"/>
  <c r="Q84" i="17"/>
  <c r="U84" i="17"/>
  <c r="V84" i="17"/>
  <c r="R84" i="17"/>
  <c r="S84" i="17"/>
  <c r="W84" i="17"/>
  <c r="T84" i="17"/>
  <c r="U89" i="17"/>
  <c r="Q89" i="17"/>
  <c r="S89" i="17"/>
  <c r="R89" i="17"/>
  <c r="V89" i="17"/>
  <c r="W89" i="17"/>
  <c r="T89" i="17"/>
  <c r="X89" i="17"/>
  <c r="J380" i="7"/>
  <c r="V72" i="17"/>
  <c r="Q72" i="17"/>
  <c r="W72" i="17"/>
  <c r="U72" i="17"/>
  <c r="T72" i="17"/>
  <c r="R72" i="17"/>
  <c r="X72" i="17"/>
  <c r="S72" i="17"/>
  <c r="M181" i="7"/>
  <c r="N181" i="7"/>
  <c r="R181" i="7"/>
  <c r="O181" i="7"/>
  <c r="T181" i="7"/>
  <c r="S181" i="7"/>
  <c r="P181" i="7"/>
  <c r="Q181" i="7"/>
  <c r="Q165" i="7"/>
  <c r="M165" i="7"/>
  <c r="P165" i="7"/>
  <c r="R165" i="7"/>
  <c r="S165" i="7"/>
  <c r="T165" i="7"/>
  <c r="N165" i="7"/>
  <c r="O165" i="7"/>
  <c r="J372" i="7"/>
  <c r="L174" i="7"/>
  <c r="J183" i="7"/>
  <c r="R190" i="7"/>
  <c r="M190" i="7"/>
  <c r="N190" i="7"/>
  <c r="Q190" i="7"/>
  <c r="O190" i="7"/>
  <c r="S190" i="7"/>
  <c r="P190" i="7"/>
  <c r="T190" i="7"/>
  <c r="N181" i="17" l="1"/>
  <c r="P82" i="17"/>
  <c r="N87" i="17"/>
  <c r="U77" i="17"/>
  <c r="R77" i="17"/>
  <c r="X77" i="17"/>
  <c r="V77" i="17"/>
  <c r="S77" i="17"/>
  <c r="Q77" i="17"/>
  <c r="T77" i="17"/>
  <c r="W77" i="17"/>
  <c r="P174" i="7"/>
  <c r="T174" i="7"/>
  <c r="O174" i="7"/>
  <c r="S174" i="7"/>
  <c r="R174" i="7"/>
  <c r="M174" i="7"/>
  <c r="N174" i="7"/>
  <c r="Q174" i="7"/>
  <c r="J381" i="7"/>
  <c r="N91" i="17"/>
  <c r="P91" i="17" s="1"/>
  <c r="N185" i="17"/>
  <c r="P86" i="17"/>
  <c r="S182" i="7"/>
  <c r="O182" i="7"/>
  <c r="P182" i="7"/>
  <c r="N182" i="7"/>
  <c r="T182" i="7"/>
  <c r="M182" i="7"/>
  <c r="Q182" i="7"/>
  <c r="R182" i="7"/>
  <c r="W73" i="17"/>
  <c r="V73" i="17"/>
  <c r="X73" i="17"/>
  <c r="S73" i="17"/>
  <c r="R73" i="17"/>
  <c r="T73" i="17"/>
  <c r="Q73" i="17"/>
  <c r="U73" i="17"/>
  <c r="T191" i="7"/>
  <c r="N191" i="7"/>
  <c r="Q191" i="7"/>
  <c r="R191" i="7"/>
  <c r="M191" i="7"/>
  <c r="S191" i="7"/>
  <c r="O191" i="7"/>
  <c r="P191" i="7"/>
  <c r="J192" i="7"/>
  <c r="L192" i="7" s="1"/>
  <c r="L183" i="7"/>
  <c r="N177" i="17"/>
  <c r="P78" i="17"/>
  <c r="N83" i="17"/>
  <c r="W85" i="17"/>
  <c r="T85" i="17"/>
  <c r="X85" i="17"/>
  <c r="Q85" i="17"/>
  <c r="U85" i="17"/>
  <c r="R85" i="17"/>
  <c r="V85" i="17"/>
  <c r="S85" i="17"/>
  <c r="R81" i="17"/>
  <c r="X81" i="17"/>
  <c r="U81" i="17"/>
  <c r="V81" i="17"/>
  <c r="S81" i="17"/>
  <c r="W81" i="17"/>
  <c r="T81" i="17"/>
  <c r="Q81" i="17"/>
  <c r="V90" i="17"/>
  <c r="R90" i="17"/>
  <c r="Q90" i="17"/>
  <c r="U90" i="17"/>
  <c r="S90" i="17"/>
  <c r="W90" i="17"/>
  <c r="T90" i="17"/>
  <c r="X90" i="17"/>
  <c r="O183" i="7" l="1"/>
  <c r="S183" i="7"/>
  <c r="P183" i="7"/>
  <c r="Q183" i="7"/>
  <c r="R183" i="7"/>
  <c r="T183" i="7"/>
  <c r="M183" i="7"/>
  <c r="N183" i="7"/>
  <c r="S192" i="7"/>
  <c r="O192" i="7"/>
  <c r="P192" i="7"/>
  <c r="T192" i="7"/>
  <c r="M192" i="7"/>
  <c r="N192" i="7"/>
  <c r="Q192" i="7"/>
  <c r="R192" i="7"/>
  <c r="S91" i="17"/>
  <c r="T91" i="17"/>
  <c r="W91" i="17"/>
  <c r="Q91" i="17"/>
  <c r="U91" i="17"/>
  <c r="R91" i="17"/>
  <c r="X91" i="17"/>
  <c r="V91" i="17"/>
  <c r="N182" i="17"/>
  <c r="N88" i="17"/>
  <c r="P88" i="17" s="1"/>
  <c r="P83" i="17"/>
  <c r="T78" i="17"/>
  <c r="X78" i="17"/>
  <c r="V78" i="17"/>
  <c r="Q78" i="17"/>
  <c r="R78" i="17"/>
  <c r="S78" i="17"/>
  <c r="W78" i="17"/>
  <c r="U78" i="17"/>
  <c r="V86" i="17"/>
  <c r="U86" i="17"/>
  <c r="R86" i="17"/>
  <c r="S86" i="17"/>
  <c r="X86" i="17"/>
  <c r="W86" i="17"/>
  <c r="T86" i="17"/>
  <c r="Q86" i="17"/>
  <c r="N186" i="17"/>
  <c r="N92" i="17"/>
  <c r="P92" i="17" s="1"/>
  <c r="P87" i="17"/>
  <c r="T82" i="17"/>
  <c r="Q82" i="17"/>
  <c r="V82" i="17"/>
  <c r="X82" i="17"/>
  <c r="R82" i="17"/>
  <c r="S82" i="17"/>
  <c r="W82" i="17"/>
  <c r="U82" i="17"/>
  <c r="Q83" i="17" l="1"/>
  <c r="S83" i="17"/>
  <c r="U83" i="17"/>
  <c r="W83" i="17"/>
  <c r="T83" i="17"/>
  <c r="X83" i="17"/>
  <c r="V83" i="17"/>
  <c r="R83" i="17"/>
  <c r="X88" i="17"/>
  <c r="R88" i="17"/>
  <c r="T88" i="17"/>
  <c r="V88" i="17"/>
  <c r="S88" i="17"/>
  <c r="Q88" i="17"/>
  <c r="W88" i="17"/>
  <c r="U88" i="17"/>
  <c r="T87" i="17"/>
  <c r="Q87" i="17"/>
  <c r="S87" i="17"/>
  <c r="R87" i="17"/>
  <c r="U87" i="17"/>
  <c r="X87" i="17"/>
  <c r="W87" i="17"/>
  <c r="V87" i="17"/>
  <c r="S92" i="17"/>
  <c r="U92" i="17"/>
  <c r="Q92" i="17"/>
  <c r="W92" i="17"/>
  <c r="T92" i="17"/>
  <c r="R92" i="17"/>
  <c r="V92" i="17"/>
  <c r="X92" i="17"/>
</calcChain>
</file>

<file path=xl/sharedStrings.xml><?xml version="1.0" encoding="utf-8"?>
<sst xmlns="http://schemas.openxmlformats.org/spreadsheetml/2006/main" count="5120" uniqueCount="1220">
  <si>
    <t>深夜</t>
  </si>
  <si>
    <t>日中</t>
  </si>
  <si>
    <t>サービス内容</t>
  </si>
  <si>
    <t>平成20年
基本単位
（通院）</t>
  </si>
  <si>
    <t>3時間以上896単位に30分増すごとに</t>
  </si>
  <si>
    <t>単位</t>
  </si>
  <si>
    <t>身体移動</t>
  </si>
  <si>
    <t>B</t>
  </si>
  <si>
    <t>加算率</t>
  </si>
  <si>
    <t>単価</t>
  </si>
  <si>
    <t>1級地</t>
  </si>
  <si>
    <t>2級地</t>
  </si>
  <si>
    <t>3級地</t>
  </si>
  <si>
    <t>4級地</t>
  </si>
  <si>
    <t>5級地</t>
  </si>
  <si>
    <t>6級地</t>
  </si>
  <si>
    <t>7級地</t>
  </si>
  <si>
    <t>その他</t>
  </si>
  <si>
    <t>夜早</t>
  </si>
  <si>
    <t>1時間30分以上336単位に30分増すごとに</t>
  </si>
  <si>
    <t>移動</t>
  </si>
  <si>
    <t>算定単位</t>
    <rPh sb="0" eb="2">
      <t>サンテイ</t>
    </rPh>
    <rPh sb="2" eb="4">
      <t>タンイ</t>
    </rPh>
    <phoneticPr fontId="3"/>
  </si>
  <si>
    <t>サービス内容</t>
    <rPh sb="4" eb="6">
      <t>ナイヨウ</t>
    </rPh>
    <phoneticPr fontId="3"/>
  </si>
  <si>
    <t>夜間</t>
    <rPh sb="0" eb="2">
      <t>ヤカン</t>
    </rPh>
    <phoneticPr fontId="3"/>
  </si>
  <si>
    <t>早朝</t>
    <rPh sb="0" eb="2">
      <t>ソウチョウ</t>
    </rPh>
    <phoneticPr fontId="3"/>
  </si>
  <si>
    <t>深夜</t>
    <rPh sb="0" eb="2">
      <t>シンヤ</t>
    </rPh>
    <phoneticPr fontId="3"/>
  </si>
  <si>
    <t>契約時間数</t>
    <rPh sb="0" eb="2">
      <t>ケイヤク</t>
    </rPh>
    <rPh sb="2" eb="5">
      <t>ジカンスウ</t>
    </rPh>
    <phoneticPr fontId="8"/>
  </si>
  <si>
    <t>時間数チェック</t>
    <rPh sb="0" eb="3">
      <t>ジカンスウ</t>
    </rPh>
    <phoneticPr fontId="8"/>
  </si>
  <si>
    <t>1級地</t>
    <rPh sb="1" eb="2">
      <t>キュウ</t>
    </rPh>
    <rPh sb="2" eb="3">
      <t>チ</t>
    </rPh>
    <phoneticPr fontId="3"/>
  </si>
  <si>
    <t>2級地</t>
    <rPh sb="1" eb="2">
      <t>キュウ</t>
    </rPh>
    <rPh sb="2" eb="3">
      <t>チ</t>
    </rPh>
    <phoneticPr fontId="3"/>
  </si>
  <si>
    <t>3級地</t>
    <rPh sb="1" eb="2">
      <t>キュウ</t>
    </rPh>
    <rPh sb="2" eb="3">
      <t>チ</t>
    </rPh>
    <phoneticPr fontId="3"/>
  </si>
  <si>
    <t>5級地</t>
    <rPh sb="1" eb="2">
      <t>キュウ</t>
    </rPh>
    <rPh sb="2" eb="3">
      <t>チ</t>
    </rPh>
    <phoneticPr fontId="3"/>
  </si>
  <si>
    <t>6級地</t>
    <rPh sb="1" eb="2">
      <t>キュウ</t>
    </rPh>
    <rPh sb="2" eb="3">
      <t>チ</t>
    </rPh>
    <phoneticPr fontId="3"/>
  </si>
  <si>
    <t>7級地</t>
    <rPh sb="1" eb="2">
      <t>キュウ</t>
    </rPh>
    <rPh sb="2" eb="3">
      <t>チ</t>
    </rPh>
    <phoneticPr fontId="3"/>
  </si>
  <si>
    <t>その他</t>
    <rPh sb="2" eb="3">
      <t>タ</t>
    </rPh>
    <phoneticPr fontId="3"/>
  </si>
  <si>
    <t>別記第１１号様式（第１０条関係）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8"/>
  </si>
  <si>
    <t>4級地</t>
    <rPh sb="1" eb="2">
      <t>キュウ</t>
    </rPh>
    <rPh sb="2" eb="3">
      <t>チ</t>
    </rPh>
    <phoneticPr fontId="3"/>
  </si>
  <si>
    <t>障害者（児）移動支援費明細書</t>
    <rPh sb="0" eb="3">
      <t>ショウガイシャ</t>
    </rPh>
    <rPh sb="4" eb="5">
      <t>ジ</t>
    </rPh>
    <rPh sb="6" eb="8">
      <t>イドウ</t>
    </rPh>
    <rPh sb="8" eb="10">
      <t>シエン</t>
    </rPh>
    <rPh sb="10" eb="11">
      <t>ヒ</t>
    </rPh>
    <rPh sb="11" eb="14">
      <t>メイサイショ</t>
    </rPh>
    <phoneticPr fontId="8"/>
  </si>
  <si>
    <t>（身体介護を伴う）</t>
    <phoneticPr fontId="8"/>
  </si>
  <si>
    <t>年</t>
    <rPh sb="0" eb="1">
      <t>ネン</t>
    </rPh>
    <phoneticPr fontId="8"/>
  </si>
  <si>
    <t>月分</t>
    <rPh sb="0" eb="2">
      <t>ガツブン</t>
    </rPh>
    <phoneticPr fontId="8"/>
  </si>
  <si>
    <t>認定番号</t>
    <rPh sb="0" eb="2">
      <t>ニンテイ</t>
    </rPh>
    <rPh sb="2" eb="4">
      <t>バンゴウ</t>
    </rPh>
    <phoneticPr fontId="8"/>
  </si>
  <si>
    <t>事業者名</t>
    <rPh sb="0" eb="2">
      <t>ジギョウ</t>
    </rPh>
    <rPh sb="2" eb="3">
      <t>シャ</t>
    </rPh>
    <rPh sb="3" eb="4">
      <t>メイ</t>
    </rPh>
    <phoneticPr fontId="8"/>
  </si>
  <si>
    <t>選択により変動</t>
    <rPh sb="0" eb="2">
      <t>センタク</t>
    </rPh>
    <rPh sb="5" eb="7">
      <t>ヘンドウ</t>
    </rPh>
    <phoneticPr fontId="8"/>
  </si>
  <si>
    <t>支給決定者名</t>
    <rPh sb="0" eb="2">
      <t>シキュウ</t>
    </rPh>
    <rPh sb="2" eb="4">
      <t>ケッテイ</t>
    </rPh>
    <rPh sb="4" eb="5">
      <t>シャ</t>
    </rPh>
    <rPh sb="5" eb="6">
      <t>メイ</t>
    </rPh>
    <phoneticPr fontId="8"/>
  </si>
  <si>
    <t>障害者（児）氏名</t>
    <rPh sb="0" eb="2">
      <t>ショウガイ</t>
    </rPh>
    <rPh sb="2" eb="3">
      <t>シャ</t>
    </rPh>
    <rPh sb="4" eb="5">
      <t>ジ</t>
    </rPh>
    <rPh sb="6" eb="8">
      <t>シメイ</t>
    </rPh>
    <phoneticPr fontId="8"/>
  </si>
  <si>
    <t>地域区分</t>
    <rPh sb="0" eb="2">
      <t>チイキ</t>
    </rPh>
    <rPh sb="2" eb="4">
      <t>クブン</t>
    </rPh>
    <phoneticPr fontId="8"/>
  </si>
  <si>
    <t>費用の額の計算欄</t>
    <rPh sb="0" eb="2">
      <t>ヒヨウ</t>
    </rPh>
    <rPh sb="3" eb="4">
      <t>ガク</t>
    </rPh>
    <rPh sb="5" eb="7">
      <t>ケイサン</t>
    </rPh>
    <rPh sb="7" eb="8">
      <t>ラン</t>
    </rPh>
    <phoneticPr fontId="8"/>
  </si>
  <si>
    <t>開始→終了時間帯</t>
    <rPh sb="0" eb="2">
      <t>カイシ</t>
    </rPh>
    <rPh sb="3" eb="5">
      <t>シュウリョウ</t>
    </rPh>
    <rPh sb="5" eb="8">
      <t>ジカンタイ</t>
    </rPh>
    <phoneticPr fontId="8"/>
  </si>
  <si>
    <t>サービス内容</t>
    <rPh sb="4" eb="6">
      <t>ナイヨウ</t>
    </rPh>
    <phoneticPr fontId="8"/>
  </si>
  <si>
    <t>単価</t>
    <rPh sb="0" eb="2">
      <t>タンカ</t>
    </rPh>
    <phoneticPr fontId="8"/>
  </si>
  <si>
    <t>回数</t>
    <rPh sb="0" eb="2">
      <t>カイスウ</t>
    </rPh>
    <phoneticPr fontId="8"/>
  </si>
  <si>
    <t>当月算定額</t>
    <rPh sb="0" eb="2">
      <t>トウゲツ</t>
    </rPh>
    <rPh sb="2" eb="4">
      <t>サンテイ</t>
    </rPh>
    <rPh sb="4" eb="5">
      <t>ガク</t>
    </rPh>
    <phoneticPr fontId="8"/>
  </si>
  <si>
    <t>摘要</t>
    <rPh sb="0" eb="2">
      <t>テキヨウ</t>
    </rPh>
    <phoneticPr fontId="8"/>
  </si>
  <si>
    <t>時間数</t>
    <rPh sb="0" eb="3">
      <t>ジカンスウ</t>
    </rPh>
    <phoneticPr fontId="8"/>
  </si>
  <si>
    <t>当月費用の額の合計</t>
    <rPh sb="0" eb="2">
      <t>トウゲツ</t>
    </rPh>
    <rPh sb="2" eb="4">
      <t>ヒヨウ</t>
    </rPh>
    <rPh sb="5" eb="6">
      <t>ガク</t>
    </rPh>
    <rPh sb="7" eb="9">
      <t>ゴウケイ</t>
    </rPh>
    <phoneticPr fontId="8"/>
  </si>
  <si>
    <t>令和7年
基本単位
（通院）</t>
    <phoneticPr fontId="3"/>
  </si>
  <si>
    <t>令和6年
基本単位
（通院）</t>
    <phoneticPr fontId="3"/>
  </si>
  <si>
    <r>
      <t>3時間以上</t>
    </r>
    <r>
      <rPr>
        <sz val="10"/>
        <color indexed="10"/>
        <rFont val="ＭＳ Ｐ明朝"/>
        <family val="1"/>
        <charset val="128"/>
      </rPr>
      <t>581</t>
    </r>
    <r>
      <rPr>
        <sz val="10"/>
        <rFont val="ＭＳ Ｐ明朝"/>
        <family val="1"/>
        <charset val="128"/>
      </rPr>
      <t>単位に30分増すごとに</t>
    </r>
    <phoneticPr fontId="3"/>
  </si>
  <si>
    <t>➀</t>
    <phoneticPr fontId="3"/>
  </si>
  <si>
    <t>②③④⑤</t>
    <phoneticPr fontId="3"/>
  </si>
  <si>
    <t>時間数</t>
    <rPh sb="0" eb="3">
      <t>ジカンスウ</t>
    </rPh>
    <phoneticPr fontId="3"/>
  </si>
  <si>
    <t>⑥⑦</t>
    <phoneticPr fontId="3"/>
  </si>
  <si>
    <t>日　中</t>
    <rPh sb="0" eb="1">
      <t>ヒ</t>
    </rPh>
    <rPh sb="2" eb="3">
      <t>ナカ</t>
    </rPh>
    <phoneticPr fontId="8"/>
  </si>
  <si>
    <t>早朝　・　夜間</t>
    <rPh sb="0" eb="2">
      <t>ソウチョウ</t>
    </rPh>
    <rPh sb="5" eb="7">
      <t>ヤカン</t>
    </rPh>
    <phoneticPr fontId="8"/>
  </si>
  <si>
    <t>深夜</t>
    <rPh sb="0" eb="2">
      <t>シンヤ</t>
    </rPh>
    <phoneticPr fontId="8"/>
  </si>
  <si>
    <t>深夜→早朝</t>
    <rPh sb="0" eb="2">
      <t>シンヤ</t>
    </rPh>
    <rPh sb="3" eb="5">
      <t>ソウチョウ</t>
    </rPh>
    <phoneticPr fontId="8"/>
  </si>
  <si>
    <t>早朝→日中</t>
    <rPh sb="0" eb="2">
      <t>ソウチョウ</t>
    </rPh>
    <rPh sb="3" eb="5">
      <t>ニッチュウ</t>
    </rPh>
    <phoneticPr fontId="8"/>
  </si>
  <si>
    <t>日中→夜間</t>
    <rPh sb="0" eb="2">
      <t>ニッチュウ</t>
    </rPh>
    <rPh sb="3" eb="5">
      <t>ヤカン</t>
    </rPh>
    <phoneticPr fontId="8"/>
  </si>
  <si>
    <t>夜間→深夜</t>
    <rPh sb="0" eb="2">
      <t>ヤカン</t>
    </rPh>
    <rPh sb="3" eb="5">
      <t>シンヤ</t>
    </rPh>
    <phoneticPr fontId="8"/>
  </si>
  <si>
    <t>早朝→日中→夜間</t>
    <rPh sb="0" eb="2">
      <t>ソウチョウ</t>
    </rPh>
    <rPh sb="3" eb="5">
      <t>ニッチュウ</t>
    </rPh>
    <rPh sb="6" eb="8">
      <t>ヤカン</t>
    </rPh>
    <phoneticPr fontId="8"/>
  </si>
  <si>
    <t>日中→夜間→深夜</t>
    <rPh sb="0" eb="2">
      <t>ニッチュウ</t>
    </rPh>
    <rPh sb="3" eb="5">
      <t>ヤカン</t>
    </rPh>
    <rPh sb="6" eb="8">
      <t>シンヤ</t>
    </rPh>
    <phoneticPr fontId="8"/>
  </si>
  <si>
    <t>グループ身体移動日中0.5</t>
    <rPh sb="4" eb="6">
      <t>シンタイ</t>
    </rPh>
    <rPh sb="6" eb="8">
      <t>イドウ</t>
    </rPh>
    <rPh sb="8" eb="10">
      <t>ニッチュウ</t>
    </rPh>
    <phoneticPr fontId="4"/>
  </si>
  <si>
    <t>グループ身体移動日中1.0</t>
    <rPh sb="4" eb="6">
      <t>シンタイ</t>
    </rPh>
    <rPh sb="6" eb="8">
      <t>イドウ</t>
    </rPh>
    <rPh sb="8" eb="10">
      <t>ニッチュウ</t>
    </rPh>
    <phoneticPr fontId="4"/>
  </si>
  <si>
    <t>グループ身体移動日中1.5</t>
    <rPh sb="4" eb="6">
      <t>シンタイ</t>
    </rPh>
    <rPh sb="6" eb="8">
      <t>イドウ</t>
    </rPh>
    <rPh sb="8" eb="10">
      <t>ニッチュウ</t>
    </rPh>
    <phoneticPr fontId="4"/>
  </si>
  <si>
    <t>グループ身体移動日中2.0</t>
    <rPh sb="4" eb="6">
      <t>シンタイ</t>
    </rPh>
    <rPh sb="6" eb="8">
      <t>イドウ</t>
    </rPh>
    <rPh sb="8" eb="10">
      <t>ニッチュウ</t>
    </rPh>
    <phoneticPr fontId="4"/>
  </si>
  <si>
    <t>グループ身体移動日中2.5</t>
    <rPh sb="4" eb="6">
      <t>シンタイ</t>
    </rPh>
    <rPh sb="6" eb="8">
      <t>イドウ</t>
    </rPh>
    <rPh sb="8" eb="10">
      <t>ニッチュウ</t>
    </rPh>
    <phoneticPr fontId="4"/>
  </si>
  <si>
    <t>グループ身体移動日中3.0</t>
    <rPh sb="4" eb="6">
      <t>シンタイ</t>
    </rPh>
    <rPh sb="6" eb="8">
      <t>イドウ</t>
    </rPh>
    <rPh sb="8" eb="10">
      <t>ニッチュウ</t>
    </rPh>
    <phoneticPr fontId="4"/>
  </si>
  <si>
    <t>グループ身体移動日中3.5</t>
    <rPh sb="4" eb="6">
      <t>シンタイ</t>
    </rPh>
    <rPh sb="6" eb="8">
      <t>イドウ</t>
    </rPh>
    <rPh sb="8" eb="10">
      <t>ニッチュウ</t>
    </rPh>
    <phoneticPr fontId="4"/>
  </si>
  <si>
    <t>グループ身体移動日中4.0</t>
    <rPh sb="4" eb="6">
      <t>シンタイ</t>
    </rPh>
    <rPh sb="6" eb="8">
      <t>イドウ</t>
    </rPh>
    <rPh sb="8" eb="10">
      <t>ニッチュウ</t>
    </rPh>
    <phoneticPr fontId="4"/>
  </si>
  <si>
    <t>グループ身体移動日中4.5</t>
    <rPh sb="4" eb="6">
      <t>シンタイ</t>
    </rPh>
    <rPh sb="6" eb="8">
      <t>イドウ</t>
    </rPh>
    <rPh sb="8" eb="10">
      <t>ニッチュウ</t>
    </rPh>
    <phoneticPr fontId="4"/>
  </si>
  <si>
    <t>グループ身体移動日中5.0</t>
    <rPh sb="4" eb="6">
      <t>シンタイ</t>
    </rPh>
    <rPh sb="6" eb="8">
      <t>イドウ</t>
    </rPh>
    <rPh sb="8" eb="10">
      <t>ニッチュウ</t>
    </rPh>
    <phoneticPr fontId="4"/>
  </si>
  <si>
    <t>グループ身体移動日中5.5</t>
    <rPh sb="4" eb="6">
      <t>シンタイ</t>
    </rPh>
    <rPh sb="6" eb="8">
      <t>イドウ</t>
    </rPh>
    <rPh sb="8" eb="10">
      <t>ニッチュウ</t>
    </rPh>
    <phoneticPr fontId="4"/>
  </si>
  <si>
    <t>グループ身体移動日中6.0</t>
    <rPh sb="4" eb="6">
      <t>シンタイ</t>
    </rPh>
    <rPh sb="6" eb="8">
      <t>イドウ</t>
    </rPh>
    <rPh sb="8" eb="10">
      <t>ニッチュウ</t>
    </rPh>
    <phoneticPr fontId="4"/>
  </si>
  <si>
    <t>グループ身体移動日中6.5</t>
    <rPh sb="4" eb="6">
      <t>シンタイ</t>
    </rPh>
    <rPh sb="6" eb="8">
      <t>イドウ</t>
    </rPh>
    <rPh sb="8" eb="10">
      <t>ニッチュウ</t>
    </rPh>
    <phoneticPr fontId="4"/>
  </si>
  <si>
    <t>グループ身体移動日中7.0</t>
    <rPh sb="4" eb="6">
      <t>シンタイ</t>
    </rPh>
    <rPh sb="6" eb="8">
      <t>イドウ</t>
    </rPh>
    <rPh sb="8" eb="10">
      <t>ニッチュウ</t>
    </rPh>
    <phoneticPr fontId="4"/>
  </si>
  <si>
    <t>グループ身体移動日中7.5</t>
    <rPh sb="4" eb="6">
      <t>シンタイ</t>
    </rPh>
    <rPh sb="6" eb="8">
      <t>イドウ</t>
    </rPh>
    <rPh sb="8" eb="10">
      <t>ニッチュウ</t>
    </rPh>
    <phoneticPr fontId="4"/>
  </si>
  <si>
    <t>グループ身体移動日中8.0</t>
    <rPh sb="4" eb="6">
      <t>シンタイ</t>
    </rPh>
    <rPh sb="6" eb="8">
      <t>イドウ</t>
    </rPh>
    <rPh sb="8" eb="10">
      <t>ニッチュウ</t>
    </rPh>
    <phoneticPr fontId="4"/>
  </si>
  <si>
    <t>グループ身体移動日中8.5</t>
    <rPh sb="4" eb="6">
      <t>シンタイ</t>
    </rPh>
    <rPh sb="6" eb="8">
      <t>イドウ</t>
    </rPh>
    <rPh sb="8" eb="10">
      <t>ニッチュウ</t>
    </rPh>
    <phoneticPr fontId="4"/>
  </si>
  <si>
    <t>グループ身体移動日中9.0</t>
    <rPh sb="4" eb="6">
      <t>シンタイ</t>
    </rPh>
    <rPh sb="6" eb="8">
      <t>イドウ</t>
    </rPh>
    <rPh sb="8" eb="10">
      <t>ニッチュウ</t>
    </rPh>
    <phoneticPr fontId="4"/>
  </si>
  <si>
    <t>グループ身体移動日中9.5</t>
    <rPh sb="4" eb="6">
      <t>シンタイ</t>
    </rPh>
    <rPh sb="6" eb="8">
      <t>イドウ</t>
    </rPh>
    <rPh sb="8" eb="10">
      <t>ニッチュウ</t>
    </rPh>
    <phoneticPr fontId="4"/>
  </si>
  <si>
    <t>グループ身体移動日中10.0</t>
    <rPh sb="4" eb="6">
      <t>シンタイ</t>
    </rPh>
    <rPh sb="6" eb="8">
      <t>イドウ</t>
    </rPh>
    <rPh sb="8" eb="10">
      <t>ニッチュウ</t>
    </rPh>
    <phoneticPr fontId="4"/>
  </si>
  <si>
    <t>グループ身体移動日中10.5</t>
    <rPh sb="4" eb="6">
      <t>シンタイ</t>
    </rPh>
    <rPh sb="6" eb="8">
      <t>イドウ</t>
    </rPh>
    <rPh sb="8" eb="10">
      <t>ニッチュウ</t>
    </rPh>
    <phoneticPr fontId="4"/>
  </si>
  <si>
    <t>グループ身体移動夜早0.5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</si>
  <si>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グループ身体移動夜早1.0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</si>
  <si>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グループ身体移動夜早1.5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</si>
  <si>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グループ身体移動夜早2.0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</si>
  <si>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グループ身体移動夜早2.5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</si>
  <si>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グループ身体移動夜早3.0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</si>
  <si>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グループ身体移動夜早3.5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</si>
  <si>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グループ身体移動夜早4.0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</si>
  <si>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グループ身体移動夜早4.5</t>
    <rPh sb="4" eb="6">
      <t>シンタイ</t>
    </rPh>
    <rPh sb="6" eb="8">
      <t>イドウ</t>
    </rPh>
    <rPh sb="8" eb="9">
      <t>ヨル</t>
    </rPh>
    <rPh sb="9" eb="10">
      <t>ハヤ</t>
    </rPh>
    <phoneticPr fontId="4"/>
  </si>
  <si>
    <t>グループ身体移動深夜0.5</t>
    <rPh sb="4" eb="6">
      <t>シンタイ</t>
    </rPh>
    <rPh sb="6" eb="8">
      <t>イドウ</t>
    </rPh>
    <rPh sb="8" eb="10">
      <t>シンヤ</t>
    </rPh>
    <phoneticPr fontId="4"/>
  </si>
  <si>
    <t>グループ身体移動深夜1.0</t>
    <rPh sb="4" eb="6">
      <t>シンタイ</t>
    </rPh>
    <rPh sb="6" eb="8">
      <t>イドウ</t>
    </rPh>
    <rPh sb="8" eb="10">
      <t>シンヤ</t>
    </rPh>
    <phoneticPr fontId="4"/>
  </si>
  <si>
    <t>グループ身体移動深夜1.5</t>
    <rPh sb="4" eb="6">
      <t>シンタイ</t>
    </rPh>
    <rPh sb="6" eb="8">
      <t>イドウ</t>
    </rPh>
    <rPh sb="8" eb="10">
      <t>シンヤ</t>
    </rPh>
    <phoneticPr fontId="4"/>
  </si>
  <si>
    <t>グループ身体移動深夜2.0</t>
    <rPh sb="4" eb="6">
      <t>シンタイ</t>
    </rPh>
    <rPh sb="6" eb="8">
      <t>イドウ</t>
    </rPh>
    <rPh sb="8" eb="10">
      <t>シンヤ</t>
    </rPh>
    <phoneticPr fontId="4"/>
  </si>
  <si>
    <t>グループ身体移動深夜2.5</t>
    <rPh sb="4" eb="6">
      <t>シンタイ</t>
    </rPh>
    <rPh sb="6" eb="8">
      <t>イドウ</t>
    </rPh>
    <rPh sb="8" eb="10">
      <t>シンヤ</t>
    </rPh>
    <phoneticPr fontId="4"/>
  </si>
  <si>
    <t>グループ身体移動深夜3.0</t>
    <rPh sb="4" eb="6">
      <t>シンタイ</t>
    </rPh>
    <rPh sb="6" eb="8">
      <t>イドウ</t>
    </rPh>
    <rPh sb="8" eb="10">
      <t>シンヤ</t>
    </rPh>
    <phoneticPr fontId="4"/>
  </si>
  <si>
    <t>グループ身体移動深夜3.5</t>
    <rPh sb="4" eb="6">
      <t>シンタイ</t>
    </rPh>
    <rPh sb="6" eb="8">
      <t>イドウ</t>
    </rPh>
    <rPh sb="8" eb="10">
      <t>シンヤ</t>
    </rPh>
    <phoneticPr fontId="4"/>
  </si>
  <si>
    <t>グループ身体移動深夜4.0</t>
    <rPh sb="4" eb="6">
      <t>シンタイ</t>
    </rPh>
    <rPh sb="6" eb="8">
      <t>イドウ</t>
    </rPh>
    <rPh sb="8" eb="10">
      <t>シンヤ</t>
    </rPh>
    <phoneticPr fontId="4"/>
  </si>
  <si>
    <t>グループ身体移動深夜4.5</t>
    <rPh sb="4" eb="6">
      <t>シンタイ</t>
    </rPh>
    <rPh sb="6" eb="8">
      <t>イドウ</t>
    </rPh>
    <rPh sb="8" eb="10">
      <t>シンヤ</t>
    </rPh>
    <phoneticPr fontId="4"/>
  </si>
  <si>
    <t>グループ身体移動深夜5.0</t>
    <rPh sb="4" eb="6">
      <t>シンタイ</t>
    </rPh>
    <rPh sb="6" eb="8">
      <t>イドウ</t>
    </rPh>
    <rPh sb="8" eb="10">
      <t>シンヤ</t>
    </rPh>
    <phoneticPr fontId="4"/>
  </si>
  <si>
    <t>グループ身体移動深夜5.5</t>
    <rPh sb="4" eb="6">
      <t>シンタイ</t>
    </rPh>
    <rPh sb="6" eb="8">
      <t>イドウ</t>
    </rPh>
    <rPh sb="8" eb="10">
      <t>シンヤ</t>
    </rPh>
    <phoneticPr fontId="4"/>
  </si>
  <si>
    <t>グループ身体移動深夜6.0</t>
    <rPh sb="4" eb="6">
      <t>シンタイ</t>
    </rPh>
    <rPh sb="6" eb="8">
      <t>イドウ</t>
    </rPh>
    <rPh sb="8" eb="10">
      <t>シンヤ</t>
    </rPh>
    <phoneticPr fontId="4"/>
  </si>
  <si>
    <t>グループ身体移動深夜6.5</t>
    <rPh sb="4" eb="6">
      <t>シンタイ</t>
    </rPh>
    <rPh sb="6" eb="8">
      <t>イドウ</t>
    </rPh>
    <rPh sb="8" eb="10">
      <t>シンヤ</t>
    </rPh>
    <phoneticPr fontId="4"/>
  </si>
  <si>
    <t>グループ身体移動</t>
    <phoneticPr fontId="3"/>
  </si>
  <si>
    <t>グループ身体移動深夜0.5夜早0.5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</si>
  <si>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グループ身体移動深夜0.5夜早1.0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</si>
  <si>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グループ身体移動深夜0.5夜早1.5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</si>
  <si>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グループ身体移動深夜0.5夜早2.0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</si>
  <si>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グループ身体移動深夜0.5夜早2.5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</si>
  <si>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グループ身体移動深夜0.5夜早3.0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</si>
  <si>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グループ身体移動深夜1.0夜早0.5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</si>
  <si>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グループ身体移動深夜1.0夜早1.0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</si>
  <si>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グループ身体移動深夜1.0夜早1.5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</si>
  <si>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グループ身体移動深夜1.0夜早2.0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</si>
  <si>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グループ身体移動深夜1.0夜早2.5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</si>
  <si>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グループ身体移動深夜1.5夜早0.5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</si>
  <si>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グループ身体移動深夜1.5夜早1.0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</si>
  <si>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グループ身体移動深夜1.5夜早1.5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</si>
  <si>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グループ身体移動深夜1.5夜早2.0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</si>
  <si>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グループ身体移動深夜1.5夜早2.5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</si>
  <si>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グループ身体移動深夜2.0夜早0.5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</si>
  <si>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グループ身体移動深夜2.0夜早1.0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</si>
  <si>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グループ身体移動深夜2.0夜早1.5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</si>
  <si>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グループ身体移動深夜2.0夜早2.0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</si>
  <si>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グループ身体移動深夜2.0夜早2.5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</si>
  <si>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グループ身体移動深夜2.5夜早0.5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</si>
  <si>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グループ身体移動深夜2.5夜早1.0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</si>
  <si>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グループ身体移動深夜2.5夜早1.5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</si>
  <si>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グループ身体移動深夜2.5夜早2.0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</si>
  <si>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グループ身体移動深夜2.5夜早2.5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</si>
  <si>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グループ身体移動深夜3.0夜早0.5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</si>
  <si>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グループ身体移動深夜3.0夜早1.0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</si>
  <si>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グループ身体移動深夜3.0夜早1.5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</si>
  <si>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グループ身体移動深夜3.0夜早2.0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</si>
  <si>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グループ身体移動深夜3.5夜早2.0</t>
    <rPh sb="13" eb="14">
      <t>ヨル</t>
    </rPh>
    <rPh sb="14" eb="15">
      <t>ハヤ</t>
    </rPh>
    <phoneticPr fontId="3"/>
  </si>
  <si>
    <t>グループ身体移動深夜3.5夜早2.5</t>
    <rPh sb="13" eb="14">
      <t>ヨル</t>
    </rPh>
    <rPh sb="14" eb="15">
      <t>ハヤ</t>
    </rPh>
    <phoneticPr fontId="3"/>
  </si>
  <si>
    <t>グループ身体移動深夜4.0夜早0.5</t>
    <rPh sb="13" eb="14">
      <t>ヨル</t>
    </rPh>
    <rPh sb="14" eb="15">
      <t>ハヤ</t>
    </rPh>
    <phoneticPr fontId="3"/>
  </si>
  <si>
    <t>グループ身体移動深夜4.0夜早1.0</t>
    <rPh sb="13" eb="14">
      <t>ヨル</t>
    </rPh>
    <rPh sb="14" eb="15">
      <t>ハヤ</t>
    </rPh>
    <phoneticPr fontId="3"/>
  </si>
  <si>
    <t>グループ身体移動深夜4.0夜早1.5</t>
    <rPh sb="13" eb="14">
      <t>ヨル</t>
    </rPh>
    <rPh sb="14" eb="15">
      <t>ハヤ</t>
    </rPh>
    <phoneticPr fontId="3"/>
  </si>
  <si>
    <t>グループ身体移動深夜4.0夜早2.0</t>
    <rPh sb="13" eb="14">
      <t>ヨル</t>
    </rPh>
    <rPh sb="14" eb="15">
      <t>ハヤ</t>
    </rPh>
    <phoneticPr fontId="3"/>
  </si>
  <si>
    <t>グループ身体移動深夜4.0夜早2.5</t>
    <rPh sb="13" eb="14">
      <t>ヨル</t>
    </rPh>
    <rPh sb="14" eb="15">
      <t>ハヤ</t>
    </rPh>
    <phoneticPr fontId="3"/>
  </si>
  <si>
    <t>グループ身体移動深夜4.5夜早0.5</t>
    <rPh sb="13" eb="14">
      <t>ヨル</t>
    </rPh>
    <rPh sb="14" eb="15">
      <t>ハヤ</t>
    </rPh>
    <phoneticPr fontId="3"/>
  </si>
  <si>
    <t>グループ身体移動深夜4.5夜早1.0</t>
    <rPh sb="13" eb="14">
      <t>ヨル</t>
    </rPh>
    <rPh sb="14" eb="15">
      <t>ハヤ</t>
    </rPh>
    <phoneticPr fontId="3"/>
  </si>
  <si>
    <t>グループ身体移動深夜4.5夜早1.5</t>
    <rPh sb="13" eb="14">
      <t>ヨル</t>
    </rPh>
    <rPh sb="14" eb="15">
      <t>ハヤ</t>
    </rPh>
    <phoneticPr fontId="3"/>
  </si>
  <si>
    <t>グループ身体移動深夜4.5夜早2.0</t>
    <rPh sb="13" eb="14">
      <t>ヨル</t>
    </rPh>
    <rPh sb="14" eb="15">
      <t>ハヤ</t>
    </rPh>
    <phoneticPr fontId="3"/>
  </si>
  <si>
    <t>グループ身体移動深夜4.5夜早2.5</t>
    <rPh sb="13" eb="14">
      <t>ヨル</t>
    </rPh>
    <rPh sb="14" eb="15">
      <t>ハヤ</t>
    </rPh>
    <phoneticPr fontId="3"/>
  </si>
  <si>
    <t>グループ身体移動深夜5.0夜早0.5</t>
    <rPh sb="13" eb="14">
      <t>ヨル</t>
    </rPh>
    <rPh sb="14" eb="15">
      <t>ハヤ</t>
    </rPh>
    <phoneticPr fontId="3"/>
  </si>
  <si>
    <t>グループ身体移動深夜5.0夜早1.0</t>
    <rPh sb="13" eb="14">
      <t>ヨル</t>
    </rPh>
    <rPh sb="14" eb="15">
      <t>ハヤ</t>
    </rPh>
    <phoneticPr fontId="3"/>
  </si>
  <si>
    <t>グループ身体移動深夜5.0夜早1.5</t>
    <rPh sb="13" eb="14">
      <t>ヨル</t>
    </rPh>
    <rPh sb="14" eb="15">
      <t>ハヤ</t>
    </rPh>
    <phoneticPr fontId="3"/>
  </si>
  <si>
    <t>グループ身体移動深夜5.0夜早2.0</t>
    <rPh sb="13" eb="14">
      <t>ヨル</t>
    </rPh>
    <rPh sb="14" eb="15">
      <t>ハヤ</t>
    </rPh>
    <phoneticPr fontId="3"/>
  </si>
  <si>
    <t>グループ身体移動深夜5.0夜早2.5</t>
    <rPh sb="13" eb="14">
      <t>ヨル</t>
    </rPh>
    <rPh sb="14" eb="15">
      <t>ハヤ</t>
    </rPh>
    <phoneticPr fontId="3"/>
  </si>
  <si>
    <t>グループ身体移動深夜5.5夜早0.5</t>
    <rPh sb="13" eb="14">
      <t>ヨル</t>
    </rPh>
    <rPh sb="14" eb="15">
      <t>ハヤ</t>
    </rPh>
    <phoneticPr fontId="3"/>
  </si>
  <si>
    <t>グループ身体移動深夜5.5夜早1.0</t>
    <rPh sb="13" eb="14">
      <t>ヨル</t>
    </rPh>
    <rPh sb="14" eb="15">
      <t>ハヤ</t>
    </rPh>
    <phoneticPr fontId="3"/>
  </si>
  <si>
    <t>グループ身体移動深夜5.5夜早1.5</t>
    <rPh sb="13" eb="14">
      <t>ヨル</t>
    </rPh>
    <rPh sb="14" eb="15">
      <t>ハヤ</t>
    </rPh>
    <phoneticPr fontId="3"/>
  </si>
  <si>
    <t>グループ身体移動深夜5.5夜早2.0</t>
    <rPh sb="13" eb="14">
      <t>ヨル</t>
    </rPh>
    <rPh sb="14" eb="15">
      <t>ハヤ</t>
    </rPh>
    <phoneticPr fontId="3"/>
  </si>
  <si>
    <t>グループ身体移動深夜5.5夜早2.5</t>
    <rPh sb="13" eb="14">
      <t>ヨル</t>
    </rPh>
    <rPh sb="14" eb="15">
      <t>ハヤ</t>
    </rPh>
    <phoneticPr fontId="3"/>
  </si>
  <si>
    <t>グループ身体移動深夜6.0夜早0.5</t>
    <rPh sb="13" eb="14">
      <t>ヨル</t>
    </rPh>
    <rPh sb="14" eb="15">
      <t>ハヤ</t>
    </rPh>
    <phoneticPr fontId="3"/>
  </si>
  <si>
    <t>グループ身体移動深夜6.0夜早1.0</t>
    <rPh sb="13" eb="14">
      <t>ヨル</t>
    </rPh>
    <rPh sb="14" eb="15">
      <t>ハヤ</t>
    </rPh>
    <phoneticPr fontId="3"/>
  </si>
  <si>
    <t>グループ身体移動深夜6.0夜早1.5</t>
    <rPh sb="13" eb="14">
      <t>ヨル</t>
    </rPh>
    <rPh sb="14" eb="15">
      <t>ハヤ</t>
    </rPh>
    <phoneticPr fontId="3"/>
  </si>
  <si>
    <t>グループ身体移動深夜6.0夜早2.0</t>
    <rPh sb="13" eb="14">
      <t>ヨル</t>
    </rPh>
    <rPh sb="14" eb="15">
      <t>ハヤ</t>
    </rPh>
    <phoneticPr fontId="3"/>
  </si>
  <si>
    <t>グループ身体移動深夜6.0夜早2.5</t>
    <rPh sb="13" eb="14">
      <t>ヨル</t>
    </rPh>
    <rPh sb="14" eb="15">
      <t>ハヤ</t>
    </rPh>
    <phoneticPr fontId="3"/>
  </si>
  <si>
    <t>グループ身体移動深夜6.5夜早0.5</t>
    <rPh sb="13" eb="14">
      <t>ヨル</t>
    </rPh>
    <rPh sb="14" eb="15">
      <t>ハヤ</t>
    </rPh>
    <phoneticPr fontId="3"/>
  </si>
  <si>
    <t>グループ身体移動深夜6.5夜早1.0</t>
    <rPh sb="13" eb="14">
      <t>ヨル</t>
    </rPh>
    <rPh sb="14" eb="15">
      <t>ハヤ</t>
    </rPh>
    <phoneticPr fontId="3"/>
  </si>
  <si>
    <t>グループ身体移動深夜6.5夜早1.5</t>
    <rPh sb="13" eb="14">
      <t>ヨル</t>
    </rPh>
    <rPh sb="14" eb="15">
      <t>ハヤ</t>
    </rPh>
    <phoneticPr fontId="3"/>
  </si>
  <si>
    <t>グループ身体移動深夜6.5夜早2.0</t>
    <rPh sb="13" eb="14">
      <t>ヨル</t>
    </rPh>
    <rPh sb="14" eb="15">
      <t>ハヤ</t>
    </rPh>
    <phoneticPr fontId="3"/>
  </si>
  <si>
    <t>グループ身体移動深夜6.5夜早2.5</t>
    <rPh sb="13" eb="14">
      <t>ヨル</t>
    </rPh>
    <rPh sb="14" eb="15">
      <t>ハヤ</t>
    </rPh>
    <phoneticPr fontId="3"/>
  </si>
  <si>
    <t>グループ身体移動深夜3.0夜早2.5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</si>
  <si>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グループ身体移動深夜3.5夜早0.5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</si>
  <si>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グループ身体移動深夜3.5夜早1.0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</si>
  <si>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グループ身体移動深夜3.5夜早1.5</t>
    <rPh sb="4" eb="6">
      <t>シンタイ</t>
    </rPh>
    <rPh sb="6" eb="8">
      <t>イドウ</t>
    </rPh>
    <rPh sb="8" eb="10">
      <t>シンヤ</t>
    </rPh>
    <rPh sb="13" eb="14">
      <t>ヨル</t>
    </rPh>
    <rPh sb="14" eb="15">
      <t>ハヤ</t>
    </rPh>
    <phoneticPr fontId="3"/>
  </si>
  <si>
    <t>グループ身体移動夜早0.5日中0.5</t>
    <rPh sb="4" eb="6">
      <t>シンタイ</t>
    </rPh>
    <rPh sb="6" eb="8">
      <t>イドウ</t>
    </rPh>
    <rPh sb="8" eb="9">
      <t>ヨル</t>
    </rPh>
    <rPh sb="9" eb="10">
      <t>ハヤ</t>
    </rPh>
    <rPh sb="13" eb="15">
      <t>ニッチュウ</t>
    </rPh>
    <phoneticPr fontId="3"/>
  </si>
  <si>
    <t>グループ身体移動夜早0.5日中1.0</t>
    <rPh sb="13" eb="15">
      <t>ニッチュウ</t>
    </rPh>
    <phoneticPr fontId="3"/>
  </si>
  <si>
    <t>グループ身体移動夜早0.5日中1.5</t>
    <rPh sb="13" eb="15">
      <t>ニッチュウ</t>
    </rPh>
    <phoneticPr fontId="3"/>
  </si>
  <si>
    <t>グループ身体移動夜早0.5日中2.0</t>
    <rPh sb="13" eb="15">
      <t>ニッチュウ</t>
    </rPh>
    <phoneticPr fontId="3"/>
  </si>
  <si>
    <t>グループ身体移動夜早0.5日中2.5</t>
    <rPh sb="13" eb="15">
      <t>ニッチュウ</t>
    </rPh>
    <phoneticPr fontId="3"/>
  </si>
  <si>
    <t>グループ身体移動夜早0.5日中3.0</t>
    <rPh sb="13" eb="15">
      <t>ニッチュウ</t>
    </rPh>
    <phoneticPr fontId="3"/>
  </si>
  <si>
    <t>グループ身体移動夜早0.5日中3.5</t>
    <rPh sb="13" eb="15">
      <t>ニッチュウ</t>
    </rPh>
    <phoneticPr fontId="3"/>
  </si>
  <si>
    <t>グループ身体移動夜早0.5日中4.0</t>
    <rPh sb="13" eb="15">
      <t>ニッチュウ</t>
    </rPh>
    <phoneticPr fontId="3"/>
  </si>
  <si>
    <t>グループ身体移動夜早0.5日中4.5</t>
    <rPh sb="13" eb="15">
      <t>ニッチュウ</t>
    </rPh>
    <phoneticPr fontId="3"/>
  </si>
  <si>
    <t>グループ身体移動夜早0.5日中5.0</t>
    <rPh sb="13" eb="15">
      <t>ニッチュウ</t>
    </rPh>
    <phoneticPr fontId="3"/>
  </si>
  <si>
    <t>グループ身体移動夜早0.5日中5.5</t>
    <rPh sb="13" eb="15">
      <t>ニッチュウ</t>
    </rPh>
    <phoneticPr fontId="3"/>
  </si>
  <si>
    <t>グループ身体移動夜早0.5日中6.0</t>
    <rPh sb="13" eb="15">
      <t>ニッチュウ</t>
    </rPh>
    <phoneticPr fontId="3"/>
  </si>
  <si>
    <t>グループ身体移動夜早0.5日中6.5</t>
    <rPh sb="13" eb="15">
      <t>ニッチュウ</t>
    </rPh>
    <phoneticPr fontId="3"/>
  </si>
  <si>
    <t>グループ身体移動夜早0.5日中7.0</t>
    <rPh sb="13" eb="15">
      <t>ニッチュウ</t>
    </rPh>
    <phoneticPr fontId="3"/>
  </si>
  <si>
    <t>グループ身体移動夜早0.5日中7.5</t>
    <rPh sb="13" eb="15">
      <t>ニッチュウ</t>
    </rPh>
    <phoneticPr fontId="3"/>
  </si>
  <si>
    <t>グループ身体移動夜早0.5日中8.0</t>
    <rPh sb="13" eb="15">
      <t>ニッチュウ</t>
    </rPh>
    <phoneticPr fontId="3"/>
  </si>
  <si>
    <t>グループ身体移動夜早0.5日中8.5</t>
    <rPh sb="13" eb="15">
      <t>ニッチュウ</t>
    </rPh>
    <phoneticPr fontId="3"/>
  </si>
  <si>
    <t>グループ身体移動夜早0.5日中9.0</t>
    <rPh sb="13" eb="15">
      <t>ニッチュウ</t>
    </rPh>
    <phoneticPr fontId="3"/>
  </si>
  <si>
    <t>グループ身体移動夜早0.5日中9.5</t>
    <rPh sb="13" eb="15">
      <t>ニッチュウ</t>
    </rPh>
    <phoneticPr fontId="3"/>
  </si>
  <si>
    <t>グループ身体移動夜早0.5日中10.0</t>
    <rPh sb="13" eb="15">
      <t>ニッチュウ</t>
    </rPh>
    <phoneticPr fontId="3"/>
  </si>
  <si>
    <t>グループ身体移動夜早0.5日中10.5</t>
    <rPh sb="13" eb="15">
      <t>ニッチュウ</t>
    </rPh>
    <phoneticPr fontId="3"/>
  </si>
  <si>
    <t>グループ身体移動夜早1.0日中0.5</t>
  </si>
  <si>
    <t>グループ身体移動夜早1.0日中1.0</t>
  </si>
  <si>
    <t>グループ身体移動夜早1.0日中1.5</t>
  </si>
  <si>
    <t>グループ身体移動夜早1.0日中2.0</t>
  </si>
  <si>
    <t>グループ身体移動夜早1.0日中2.5</t>
  </si>
  <si>
    <t>グループ身体移動夜早1.0日中3.0</t>
  </si>
  <si>
    <t>グループ身体移動夜早1.0日中3.5</t>
  </si>
  <si>
    <t>グループ身体移動夜早1.0日中4.0</t>
  </si>
  <si>
    <t>グループ身体移動夜早1.0日中4.5</t>
  </si>
  <si>
    <t>グループ身体移動夜早1.0日中5.0</t>
  </si>
  <si>
    <t>グループ身体移動夜早1.0日中5.5</t>
  </si>
  <si>
    <t>グループ身体移動夜早1.0日中6.0</t>
  </si>
  <si>
    <t>グループ身体移動夜早1.0日中6.5</t>
  </si>
  <si>
    <t>グループ身体移動夜早1.0日中7.0</t>
  </si>
  <si>
    <t>グループ身体移動夜早1.0日中7.5</t>
  </si>
  <si>
    <t>グループ身体移動夜早1.0日中8.0</t>
  </si>
  <si>
    <t>グループ身体移動夜早1.0日中8.5</t>
  </si>
  <si>
    <t>グループ身体移動夜早1.0日中9.0</t>
  </si>
  <si>
    <t>グループ身体移動夜早1.0日中9.5</t>
  </si>
  <si>
    <t>グループ身体移動夜早1.0日中10.0</t>
  </si>
  <si>
    <t>グループ身体移動夜早1.0日中10.5</t>
  </si>
  <si>
    <t>グループ身体移動夜早1.5日中0.5</t>
    <rPh sb="13" eb="15">
      <t>ニッチュウ</t>
    </rPh>
    <phoneticPr fontId="3"/>
  </si>
  <si>
    <t>グループ身体移動夜早1.5日中1.0</t>
    <rPh sb="13" eb="15">
      <t>ニッチュウ</t>
    </rPh>
    <phoneticPr fontId="3"/>
  </si>
  <si>
    <t>グループ身体移動夜早1.5日中1.5</t>
    <rPh sb="13" eb="15">
      <t>ニッチュウ</t>
    </rPh>
    <phoneticPr fontId="3"/>
  </si>
  <si>
    <t>グループ身体移動夜早1.5日中2.0</t>
    <rPh sb="13" eb="15">
      <t>ニッチュウ</t>
    </rPh>
    <phoneticPr fontId="3"/>
  </si>
  <si>
    <t>グループ身体移動夜早1.5日中2.5</t>
    <rPh sb="13" eb="15">
      <t>ニッチュウ</t>
    </rPh>
    <phoneticPr fontId="3"/>
  </si>
  <si>
    <t>グループ身体移動夜早1.5日中3.0</t>
    <rPh sb="13" eb="15">
      <t>ニッチュウ</t>
    </rPh>
    <phoneticPr fontId="3"/>
  </si>
  <si>
    <t>グループ身体移動夜早1.5日中3.5</t>
    <rPh sb="13" eb="15">
      <t>ニッチュウ</t>
    </rPh>
    <phoneticPr fontId="3"/>
  </si>
  <si>
    <t>グループ身体移動夜早1.5日中4.0</t>
    <rPh sb="13" eb="15">
      <t>ニッチュウ</t>
    </rPh>
    <phoneticPr fontId="3"/>
  </si>
  <si>
    <t>グループ身体移動夜早1.5日中4.5</t>
    <rPh sb="13" eb="15">
      <t>ニッチュウ</t>
    </rPh>
    <phoneticPr fontId="3"/>
  </si>
  <si>
    <t>グループ身体移動夜早1.5日中5.0</t>
    <rPh sb="13" eb="15">
      <t>ニッチュウ</t>
    </rPh>
    <phoneticPr fontId="3"/>
  </si>
  <si>
    <t>グループ身体移動夜早1.5日中5.5</t>
    <rPh sb="13" eb="15">
      <t>ニッチュウ</t>
    </rPh>
    <phoneticPr fontId="3"/>
  </si>
  <si>
    <t>グループ身体移動夜早1.5日中6.0</t>
    <rPh sb="13" eb="15">
      <t>ニッチュウ</t>
    </rPh>
    <phoneticPr fontId="3"/>
  </si>
  <si>
    <t>グループ身体移動夜早1.5日中6.5</t>
    <rPh sb="13" eb="15">
      <t>ニッチュウ</t>
    </rPh>
    <phoneticPr fontId="3"/>
  </si>
  <si>
    <t>グループ身体移動夜早1.5日中7.0</t>
    <rPh sb="13" eb="15">
      <t>ニッチュウ</t>
    </rPh>
    <phoneticPr fontId="3"/>
  </si>
  <si>
    <t>グループ身体移動夜早1.5日中7.5</t>
    <rPh sb="13" eb="15">
      <t>ニッチュウ</t>
    </rPh>
    <phoneticPr fontId="3"/>
  </si>
  <si>
    <t>グループ身体移動夜早1.5日中8.0</t>
    <rPh sb="13" eb="15">
      <t>ニッチュウ</t>
    </rPh>
    <phoneticPr fontId="3"/>
  </si>
  <si>
    <t>グループ身体移動夜早1.5日中8.5</t>
    <rPh sb="13" eb="15">
      <t>ニッチュウ</t>
    </rPh>
    <phoneticPr fontId="3"/>
  </si>
  <si>
    <t>グループ身体移動夜早1.5日中9.0</t>
    <rPh sb="13" eb="15">
      <t>ニッチュウ</t>
    </rPh>
    <phoneticPr fontId="3"/>
  </si>
  <si>
    <t>グループ身体移動夜早1.5日中9.5</t>
    <rPh sb="13" eb="15">
      <t>ニッチュウ</t>
    </rPh>
    <phoneticPr fontId="3"/>
  </si>
  <si>
    <t>グループ身体移動夜早1.5日中10.0</t>
    <rPh sb="13" eb="15">
      <t>ニッチュウ</t>
    </rPh>
    <phoneticPr fontId="3"/>
  </si>
  <si>
    <t>グループ身体移動夜早1.5日中10.5</t>
    <rPh sb="13" eb="15">
      <t>ニッチュウ</t>
    </rPh>
    <phoneticPr fontId="3"/>
  </si>
  <si>
    <t>グループ身体移動夜早2.0日中0.5</t>
    <rPh sb="13" eb="15">
      <t>ニッチュウ</t>
    </rPh>
    <phoneticPr fontId="3"/>
  </si>
  <si>
    <t>グループ身体移動夜早2.0日中1.0</t>
    <rPh sb="13" eb="15">
      <t>ニッチュウ</t>
    </rPh>
    <phoneticPr fontId="3"/>
  </si>
  <si>
    <t>グループ身体移動夜早2.0日中1.5</t>
    <rPh sb="13" eb="15">
      <t>ニッチュウ</t>
    </rPh>
    <phoneticPr fontId="3"/>
  </si>
  <si>
    <t>グループ身体移動夜早2.0日中2.0</t>
    <rPh sb="13" eb="15">
      <t>ニッチュウ</t>
    </rPh>
    <phoneticPr fontId="3"/>
  </si>
  <si>
    <t>グループ身体移動夜早2.0日中2.5</t>
  </si>
  <si>
    <t>グループ身体移動夜早2.0日中3.0</t>
  </si>
  <si>
    <t>グループ身体移動夜早2.0日中3.5</t>
  </si>
  <si>
    <t>グループ身体移動夜早2.0日中4.0</t>
  </si>
  <si>
    <t>グループ身体移動夜早2.0日中4.5</t>
  </si>
  <si>
    <t>グループ身体移動夜早2.0日中5.0</t>
  </si>
  <si>
    <t>グループ身体移動夜早2.0日中5.5</t>
  </si>
  <si>
    <t>グループ身体移動夜早2.0日中6.0</t>
  </si>
  <si>
    <t>グループ身体移動夜早2.0日中6.5</t>
  </si>
  <si>
    <t>グループ身体移動夜早2.0日中7.0</t>
  </si>
  <si>
    <t>グループ身体移動夜早2.0日中7.5</t>
  </si>
  <si>
    <t>グループ身体移動夜早2.0日中8.0</t>
  </si>
  <si>
    <t>グループ身体移動夜早2.0日中8.5</t>
  </si>
  <si>
    <t>グループ身体移動夜早2.0日中9.0</t>
  </si>
  <si>
    <t>グループ身体移動夜早2.0日中9.5</t>
  </si>
  <si>
    <t>グループ身体移動夜早2.0日中10.0</t>
  </si>
  <si>
    <t>グループ身体移動夜早2.0日中10.5</t>
  </si>
  <si>
    <t>グループ身体移動夜早2.5日中0.5</t>
    <rPh sb="13" eb="15">
      <t>ニッチュウ</t>
    </rPh>
    <phoneticPr fontId="3"/>
  </si>
  <si>
    <t>グループ身体移動夜早2.5日中1.0</t>
    <rPh sb="13" eb="15">
      <t>ニッチュウ</t>
    </rPh>
    <phoneticPr fontId="3"/>
  </si>
  <si>
    <t>グループ身体移動夜早2.5日中1.5</t>
    <rPh sb="13" eb="15">
      <t>ニッチュウ</t>
    </rPh>
    <phoneticPr fontId="3"/>
  </si>
  <si>
    <t>グループ身体移動夜早2.5日中2.0</t>
    <rPh sb="13" eb="15">
      <t>ニッチュウ</t>
    </rPh>
    <phoneticPr fontId="3"/>
  </si>
  <si>
    <t>グループ身体移動夜早2.5日中2.5</t>
    <rPh sb="13" eb="15">
      <t>ニッチュウ</t>
    </rPh>
    <phoneticPr fontId="3"/>
  </si>
  <si>
    <t>グループ身体移動夜早2.5日中3.0</t>
    <rPh sb="13" eb="15">
      <t>ニッチュウ</t>
    </rPh>
    <phoneticPr fontId="3"/>
  </si>
  <si>
    <t>グループ身体移動夜早2.5日中3.5</t>
    <rPh sb="13" eb="15">
      <t>ニッチュウ</t>
    </rPh>
    <phoneticPr fontId="3"/>
  </si>
  <si>
    <t>グループ身体移動夜早2.5日中4.0</t>
    <rPh sb="13" eb="15">
      <t>ニッチュウ</t>
    </rPh>
    <phoneticPr fontId="3"/>
  </si>
  <si>
    <t>グループ身体移動夜早2.5日中4.5</t>
    <rPh sb="13" eb="15">
      <t>ニッチュウ</t>
    </rPh>
    <phoneticPr fontId="3"/>
  </si>
  <si>
    <t>グループ身体移動夜早2.5日中5.0</t>
    <rPh sb="13" eb="15">
      <t>ニッチュウ</t>
    </rPh>
    <phoneticPr fontId="3"/>
  </si>
  <si>
    <t>グループ身体移動夜早2.5日中5.5</t>
    <rPh sb="13" eb="15">
      <t>ニッチュウ</t>
    </rPh>
    <phoneticPr fontId="3"/>
  </si>
  <si>
    <t>グループ身体移動夜早2.5日中6.0</t>
    <rPh sb="13" eb="15">
      <t>ニッチュウ</t>
    </rPh>
    <phoneticPr fontId="3"/>
  </si>
  <si>
    <t>グループ身体移動夜早2.5日中6.5</t>
    <rPh sb="13" eb="15">
      <t>ニッチュウ</t>
    </rPh>
    <phoneticPr fontId="3"/>
  </si>
  <si>
    <t>グループ身体移動夜早2.5日中7.0</t>
    <rPh sb="13" eb="15">
      <t>ニッチュウ</t>
    </rPh>
    <phoneticPr fontId="3"/>
  </si>
  <si>
    <t>グループ身体移動夜早2.5日中7.5</t>
    <rPh sb="13" eb="15">
      <t>ニッチュウ</t>
    </rPh>
    <phoneticPr fontId="3"/>
  </si>
  <si>
    <t>グループ身体移動夜早2.5日中8.0</t>
    <rPh sb="13" eb="15">
      <t>ニッチュウ</t>
    </rPh>
    <phoneticPr fontId="3"/>
  </si>
  <si>
    <t>グループ身体移動夜早2.5日中8.5</t>
    <rPh sb="13" eb="15">
      <t>ニッチュウ</t>
    </rPh>
    <phoneticPr fontId="3"/>
  </si>
  <si>
    <t>グループ身体移動夜早2.5日中9.0</t>
    <rPh sb="13" eb="15">
      <t>ニッチュウ</t>
    </rPh>
    <phoneticPr fontId="3"/>
  </si>
  <si>
    <t>グループ身体移動夜早2.5日中9.5</t>
    <rPh sb="13" eb="15">
      <t>ニッチュウ</t>
    </rPh>
    <phoneticPr fontId="3"/>
  </si>
  <si>
    <t>グループ身体移動夜早2.5日中10.0</t>
    <rPh sb="13" eb="15">
      <t>ニッチュウ</t>
    </rPh>
    <phoneticPr fontId="3"/>
  </si>
  <si>
    <t>グループ身体移動夜早2.5日中10.5</t>
    <rPh sb="13" eb="15">
      <t>ニッチュウ</t>
    </rPh>
    <phoneticPr fontId="3"/>
  </si>
  <si>
    <t>グループ身体移動</t>
  </si>
  <si>
    <t>（列番号）</t>
    <rPh sb="1" eb="2">
      <t>レツ</t>
    </rPh>
    <rPh sb="2" eb="4">
      <t>バンゴウ</t>
    </rPh>
    <phoneticPr fontId="3"/>
  </si>
  <si>
    <t>グループ身体移動日中0.5夜早0.5</t>
    <rPh sb="8" eb="10">
      <t>ニッチュウ</t>
    </rPh>
    <rPh sb="13" eb="14">
      <t>ヨル</t>
    </rPh>
    <rPh sb="14" eb="15">
      <t>ハヤ</t>
    </rPh>
    <phoneticPr fontId="3"/>
  </si>
  <si>
    <t>グループ身体移動日中0.5夜早1.0</t>
    <rPh sb="8" eb="10">
      <t>ニッチュウ</t>
    </rPh>
    <rPh sb="13" eb="14">
      <t>ヨル</t>
    </rPh>
    <rPh sb="14" eb="15">
      <t>ハヤ</t>
    </rPh>
    <phoneticPr fontId="3"/>
  </si>
  <si>
    <t>グループ身体移動日中0.5夜早1.5</t>
    <rPh sb="8" eb="10">
      <t>ニッチュウ</t>
    </rPh>
    <rPh sb="13" eb="14">
      <t>ヨル</t>
    </rPh>
    <rPh sb="14" eb="15">
      <t>ハヤ</t>
    </rPh>
    <phoneticPr fontId="3"/>
  </si>
  <si>
    <t>グループ身体移動日中0.5夜早2.0</t>
    <rPh sb="8" eb="10">
      <t>ニッチュウ</t>
    </rPh>
    <rPh sb="13" eb="14">
      <t>ヨル</t>
    </rPh>
    <rPh sb="14" eb="15">
      <t>ハヤ</t>
    </rPh>
    <phoneticPr fontId="3"/>
  </si>
  <si>
    <t>グループ身体移動日中0.5夜早2.5</t>
    <rPh sb="8" eb="10">
      <t>ニッチュウ</t>
    </rPh>
    <rPh sb="13" eb="14">
      <t>ヨル</t>
    </rPh>
    <rPh sb="14" eb="15">
      <t>ハヤ</t>
    </rPh>
    <phoneticPr fontId="3"/>
  </si>
  <si>
    <t>グループ身体移動日中0.5夜早3.0</t>
    <rPh sb="8" eb="10">
      <t>ニッチュウ</t>
    </rPh>
    <rPh sb="13" eb="14">
      <t>ヨル</t>
    </rPh>
    <rPh sb="14" eb="15">
      <t>ハヤ</t>
    </rPh>
    <phoneticPr fontId="3"/>
  </si>
  <si>
    <t>グループ身体移動日中0.5夜早3.5</t>
    <rPh sb="8" eb="10">
      <t>ニッチュウ</t>
    </rPh>
    <rPh sb="13" eb="14">
      <t>ヨル</t>
    </rPh>
    <rPh sb="14" eb="15">
      <t>ハヤ</t>
    </rPh>
    <phoneticPr fontId="3"/>
  </si>
  <si>
    <t>グループ身体移動日中0.5夜早4.0</t>
    <rPh sb="8" eb="10">
      <t>ニッチュウ</t>
    </rPh>
    <rPh sb="13" eb="14">
      <t>ヨル</t>
    </rPh>
    <rPh sb="14" eb="15">
      <t>ハヤ</t>
    </rPh>
    <phoneticPr fontId="3"/>
  </si>
  <si>
    <t>グループ身体移動日中0.5夜早4.5</t>
    <rPh sb="8" eb="10">
      <t>ニッチュウ</t>
    </rPh>
    <rPh sb="13" eb="14">
      <t>ヨル</t>
    </rPh>
    <rPh sb="14" eb="15">
      <t>ハヤ</t>
    </rPh>
    <phoneticPr fontId="3"/>
  </si>
  <si>
    <t>グループ身体移動日中1.0夜早0.5</t>
  </si>
  <si>
    <t>グループ身体移動日中1.0夜早1.0</t>
  </si>
  <si>
    <t>グループ身体移動日中1.0夜早1.5</t>
  </si>
  <si>
    <t>グループ身体移動日中1.0夜早2.0</t>
  </si>
  <si>
    <t>グループ身体移動日中1.0夜早2.5</t>
  </si>
  <si>
    <t>グループ身体移動日中1.0夜早3.0</t>
  </si>
  <si>
    <t>グループ身体移動日中1.0夜早3.5</t>
  </si>
  <si>
    <t>グループ身体移動日中1.0夜早4.0</t>
  </si>
  <si>
    <t>グループ身体移動日中1.0夜早4.5</t>
  </si>
  <si>
    <t>グループ身体移動日中1.5夜早0.5</t>
    <rPh sb="8" eb="10">
      <t>ニッチュウ</t>
    </rPh>
    <rPh sb="13" eb="14">
      <t>ヨル</t>
    </rPh>
    <rPh sb="14" eb="15">
      <t>ハヤ</t>
    </rPh>
    <phoneticPr fontId="3"/>
  </si>
  <si>
    <t>グループ身体移動日中1.5夜早1.0</t>
    <rPh sb="8" eb="10">
      <t>ニッチュウ</t>
    </rPh>
    <rPh sb="13" eb="14">
      <t>ヨル</t>
    </rPh>
    <rPh sb="14" eb="15">
      <t>ハヤ</t>
    </rPh>
    <phoneticPr fontId="3"/>
  </si>
  <si>
    <t>グループ身体移動日中1.5夜早1.5</t>
    <rPh sb="8" eb="10">
      <t>ニッチュウ</t>
    </rPh>
    <rPh sb="13" eb="14">
      <t>ヨル</t>
    </rPh>
    <rPh sb="14" eb="15">
      <t>ハヤ</t>
    </rPh>
    <phoneticPr fontId="3"/>
  </si>
  <si>
    <t>グループ身体移動日中1.5夜早2.0</t>
    <rPh sb="8" eb="10">
      <t>ニッチュウ</t>
    </rPh>
    <rPh sb="13" eb="14">
      <t>ヨル</t>
    </rPh>
    <rPh sb="14" eb="15">
      <t>ハヤ</t>
    </rPh>
    <phoneticPr fontId="3"/>
  </si>
  <si>
    <t>グループ身体移動日中1.5夜早2.5</t>
    <rPh sb="8" eb="10">
      <t>ニッチュウ</t>
    </rPh>
    <rPh sb="13" eb="14">
      <t>ヨル</t>
    </rPh>
    <rPh sb="14" eb="15">
      <t>ハヤ</t>
    </rPh>
    <phoneticPr fontId="3"/>
  </si>
  <si>
    <t>グループ身体移動日中1.5夜早3.0</t>
    <rPh sb="8" eb="10">
      <t>ニッチュウ</t>
    </rPh>
    <rPh sb="13" eb="14">
      <t>ヨル</t>
    </rPh>
    <rPh sb="14" eb="15">
      <t>ハヤ</t>
    </rPh>
    <phoneticPr fontId="3"/>
  </si>
  <si>
    <t>グループ身体移動日中1.5夜早3.5</t>
    <rPh sb="8" eb="10">
      <t>ニッチュウ</t>
    </rPh>
    <rPh sb="13" eb="14">
      <t>ヨル</t>
    </rPh>
    <rPh sb="14" eb="15">
      <t>ハヤ</t>
    </rPh>
    <phoneticPr fontId="3"/>
  </si>
  <si>
    <t>グループ身体移動日中1.5夜早4.0</t>
    <rPh sb="8" eb="10">
      <t>ニッチュウ</t>
    </rPh>
    <rPh sb="13" eb="14">
      <t>ヨル</t>
    </rPh>
    <rPh sb="14" eb="15">
      <t>ハヤ</t>
    </rPh>
    <phoneticPr fontId="3"/>
  </si>
  <si>
    <t>グループ身体移動日中1.5夜早4.5</t>
    <rPh sb="8" eb="10">
      <t>ニッチュウ</t>
    </rPh>
    <rPh sb="13" eb="14">
      <t>ヨル</t>
    </rPh>
    <rPh sb="14" eb="15">
      <t>ハヤ</t>
    </rPh>
    <phoneticPr fontId="3"/>
  </si>
  <si>
    <t>グループ身体移動日中2.0夜早0.5</t>
  </si>
  <si>
    <t>グループ身体移動日中2.0夜早1.0</t>
  </si>
  <si>
    <t>グループ身体移動日中2.0夜早1.5</t>
  </si>
  <si>
    <t>グループ身体移動日中2.0夜早2.0</t>
  </si>
  <si>
    <t>グループ身体移動日中2.0夜早2.5</t>
  </si>
  <si>
    <t>グループ身体移動日中2.0夜早3.0</t>
  </si>
  <si>
    <t>グループ身体移動日中2.0夜早3.5</t>
  </si>
  <si>
    <t>グループ身体移動日中2.0夜早4.0</t>
  </si>
  <si>
    <t>グループ身体移動日中2.0夜早4.5</t>
  </si>
  <si>
    <t>グループ身体移動日中2.5夜早0.5</t>
    <rPh sb="8" eb="10">
      <t>ニッチュウ</t>
    </rPh>
    <rPh sb="13" eb="14">
      <t>ヨル</t>
    </rPh>
    <rPh sb="14" eb="15">
      <t>ハヤ</t>
    </rPh>
    <phoneticPr fontId="3"/>
  </si>
  <si>
    <t>グループ身体移動日中2.5夜早1.0</t>
    <rPh sb="8" eb="10">
      <t>ニッチュウ</t>
    </rPh>
    <rPh sb="13" eb="14">
      <t>ヨル</t>
    </rPh>
    <rPh sb="14" eb="15">
      <t>ハヤ</t>
    </rPh>
    <phoneticPr fontId="3"/>
  </si>
  <si>
    <t>グループ身体移動日中2.5夜早1.5</t>
    <rPh sb="8" eb="10">
      <t>ニッチュウ</t>
    </rPh>
    <rPh sb="13" eb="14">
      <t>ヨル</t>
    </rPh>
    <rPh sb="14" eb="15">
      <t>ハヤ</t>
    </rPh>
    <phoneticPr fontId="3"/>
  </si>
  <si>
    <t>グループ身体移動日中2.5夜早2.0</t>
    <rPh sb="8" eb="10">
      <t>ニッチュウ</t>
    </rPh>
    <rPh sb="13" eb="14">
      <t>ヨル</t>
    </rPh>
    <rPh sb="14" eb="15">
      <t>ハヤ</t>
    </rPh>
    <phoneticPr fontId="3"/>
  </si>
  <si>
    <t>グループ身体移動日中2.5夜早2.5</t>
    <rPh sb="8" eb="10">
      <t>ニッチュウ</t>
    </rPh>
    <rPh sb="13" eb="14">
      <t>ヨル</t>
    </rPh>
    <rPh sb="14" eb="15">
      <t>ハヤ</t>
    </rPh>
    <phoneticPr fontId="3"/>
  </si>
  <si>
    <t>グループ身体移動日中2.5夜早3.0</t>
    <rPh sb="8" eb="10">
      <t>ニッチュウ</t>
    </rPh>
    <rPh sb="13" eb="14">
      <t>ヨル</t>
    </rPh>
    <rPh sb="14" eb="15">
      <t>ハヤ</t>
    </rPh>
    <phoneticPr fontId="3"/>
  </si>
  <si>
    <t>グループ身体移動日中2.5夜早3.5</t>
    <rPh sb="8" eb="10">
      <t>ニッチュウ</t>
    </rPh>
    <rPh sb="13" eb="14">
      <t>ヨル</t>
    </rPh>
    <rPh sb="14" eb="15">
      <t>ハヤ</t>
    </rPh>
    <phoneticPr fontId="3"/>
  </si>
  <si>
    <t>グループ身体移動日中2.5夜早4.0</t>
    <rPh sb="8" eb="10">
      <t>ニッチュウ</t>
    </rPh>
    <rPh sb="13" eb="14">
      <t>ヨル</t>
    </rPh>
    <rPh sb="14" eb="15">
      <t>ハヤ</t>
    </rPh>
    <phoneticPr fontId="3"/>
  </si>
  <si>
    <t>グループ身体移動日中2.5夜早4.5</t>
    <rPh sb="8" eb="10">
      <t>ニッチュウ</t>
    </rPh>
    <rPh sb="13" eb="14">
      <t>ヨル</t>
    </rPh>
    <rPh sb="14" eb="15">
      <t>ハヤ</t>
    </rPh>
    <phoneticPr fontId="3"/>
  </si>
  <si>
    <t>グループ身体移動日中3.0夜早0.5</t>
  </si>
  <si>
    <t>グループ身体移動日中3.0夜早1.0</t>
  </si>
  <si>
    <t>グループ身体移動日中3.0夜早1.5</t>
  </si>
  <si>
    <t>グループ身体移動日中3.0夜早2.0</t>
  </si>
  <si>
    <t>グループ身体移動日中3.0夜早2.5</t>
  </si>
  <si>
    <t>グループ身体移動日中3.0夜早3.0</t>
  </si>
  <si>
    <t>グループ身体移動日中3.0夜早3.5</t>
  </si>
  <si>
    <t>グループ身体移動日中3.0夜早4.0</t>
  </si>
  <si>
    <t>グループ身体移動日中3.0夜早4.5</t>
  </si>
  <si>
    <t>グループ身体移動日中.3.5夜早0.5</t>
    <rPh sb="8" eb="10">
      <t>ニッチュウ</t>
    </rPh>
    <rPh sb="14" eb="15">
      <t>ヨル</t>
    </rPh>
    <rPh sb="15" eb="16">
      <t>ハヤ</t>
    </rPh>
    <phoneticPr fontId="3"/>
  </si>
  <si>
    <t>グループ身体移動日中3.5夜早1.0</t>
    <rPh sb="8" eb="10">
      <t>ニッチュウ</t>
    </rPh>
    <rPh sb="13" eb="14">
      <t>ヨル</t>
    </rPh>
    <rPh sb="14" eb="15">
      <t>ハヤ</t>
    </rPh>
    <phoneticPr fontId="3"/>
  </si>
  <si>
    <t>グループ身体移動日中3.5夜早1.5</t>
    <rPh sb="8" eb="10">
      <t>ニッチュウ</t>
    </rPh>
    <rPh sb="13" eb="14">
      <t>ヨル</t>
    </rPh>
    <rPh sb="14" eb="15">
      <t>ハヤ</t>
    </rPh>
    <phoneticPr fontId="3"/>
  </si>
  <si>
    <t>グループ身体移動日中3.5夜早2.0</t>
    <rPh sb="8" eb="10">
      <t>ニッチュウ</t>
    </rPh>
    <rPh sb="13" eb="14">
      <t>ヨル</t>
    </rPh>
    <rPh sb="14" eb="15">
      <t>ハヤ</t>
    </rPh>
    <phoneticPr fontId="3"/>
  </si>
  <si>
    <t>グループ身体移動日中3.5夜早2.5</t>
    <rPh sb="8" eb="10">
      <t>ニッチュウ</t>
    </rPh>
    <rPh sb="13" eb="14">
      <t>ヨル</t>
    </rPh>
    <rPh sb="14" eb="15">
      <t>ハヤ</t>
    </rPh>
    <phoneticPr fontId="3"/>
  </si>
  <si>
    <t>グループ身体移動日中3.5夜早3.0</t>
    <rPh sb="8" eb="10">
      <t>ニッチュウ</t>
    </rPh>
    <rPh sb="13" eb="14">
      <t>ヨル</t>
    </rPh>
    <rPh sb="14" eb="15">
      <t>ハヤ</t>
    </rPh>
    <phoneticPr fontId="3"/>
  </si>
  <si>
    <t>グループ身体移動日中3.5夜早3.5</t>
    <rPh sb="8" eb="10">
      <t>ニッチュウ</t>
    </rPh>
    <rPh sb="13" eb="14">
      <t>ヨル</t>
    </rPh>
    <rPh sb="14" eb="15">
      <t>ハヤ</t>
    </rPh>
    <phoneticPr fontId="3"/>
  </si>
  <si>
    <t>グループ身体移動日中3.5夜早4.0</t>
    <rPh sb="8" eb="10">
      <t>ニッチュウ</t>
    </rPh>
    <rPh sb="13" eb="14">
      <t>ヨル</t>
    </rPh>
    <rPh sb="14" eb="15">
      <t>ハヤ</t>
    </rPh>
    <phoneticPr fontId="3"/>
  </si>
  <si>
    <t>グループ身体移動日中3.5夜早4.5</t>
    <rPh sb="8" eb="10">
      <t>ニッチュウ</t>
    </rPh>
    <rPh sb="13" eb="14">
      <t>ヨル</t>
    </rPh>
    <rPh sb="14" eb="15">
      <t>ハヤ</t>
    </rPh>
    <phoneticPr fontId="3"/>
  </si>
  <si>
    <t>グループ身体移動日中4.0夜早0.5</t>
  </si>
  <si>
    <t>グループ身体移動日中4.0夜早1.0</t>
  </si>
  <si>
    <t>グループ身体移動日中4.0夜早1.5</t>
  </si>
  <si>
    <t>グループ身体移動日中4.0夜早2.0</t>
  </si>
  <si>
    <t>グループ身体移動日中4.0夜早2.5</t>
  </si>
  <si>
    <t>グループ身体移動日中4.0夜早3.0</t>
  </si>
  <si>
    <t>グループ身体移動日中4.0夜早3.5</t>
  </si>
  <si>
    <t>グループ身体移動日中4.0夜早4.0</t>
  </si>
  <si>
    <t>グループ身体移動日中4.0夜早4.5</t>
  </si>
  <si>
    <t>グループ身体移動日中4.5夜早0.5</t>
    <rPh sb="8" eb="10">
      <t>ニッチュウ</t>
    </rPh>
    <rPh sb="13" eb="14">
      <t>ヨル</t>
    </rPh>
    <rPh sb="14" eb="15">
      <t>ハヤ</t>
    </rPh>
    <phoneticPr fontId="3"/>
  </si>
  <si>
    <t>グループ身体移動日中4.5夜早1.0</t>
    <rPh sb="8" eb="10">
      <t>ニッチュウ</t>
    </rPh>
    <rPh sb="13" eb="14">
      <t>ヨル</t>
    </rPh>
    <rPh sb="14" eb="15">
      <t>ハヤ</t>
    </rPh>
    <phoneticPr fontId="3"/>
  </si>
  <si>
    <t>グループ身体移動日中4.5夜早1.5</t>
    <rPh sb="8" eb="10">
      <t>ニッチュウ</t>
    </rPh>
    <rPh sb="13" eb="14">
      <t>ヨル</t>
    </rPh>
    <rPh sb="14" eb="15">
      <t>ハヤ</t>
    </rPh>
    <phoneticPr fontId="3"/>
  </si>
  <si>
    <t>グループ身体移動日中4.5夜早2.0</t>
    <rPh sb="8" eb="10">
      <t>ニッチュウ</t>
    </rPh>
    <rPh sb="13" eb="14">
      <t>ヨル</t>
    </rPh>
    <rPh sb="14" eb="15">
      <t>ハヤ</t>
    </rPh>
    <phoneticPr fontId="3"/>
  </si>
  <si>
    <t>グループ身体移動日中4.5夜早2.5</t>
    <rPh sb="8" eb="10">
      <t>ニッチュウ</t>
    </rPh>
    <rPh sb="13" eb="14">
      <t>ヨル</t>
    </rPh>
    <rPh sb="14" eb="15">
      <t>ハヤ</t>
    </rPh>
    <phoneticPr fontId="3"/>
  </si>
  <si>
    <t>グループ身体移動日中4.5夜早3.0</t>
    <rPh sb="8" eb="10">
      <t>ニッチュウ</t>
    </rPh>
    <rPh sb="13" eb="14">
      <t>ヨル</t>
    </rPh>
    <rPh sb="14" eb="15">
      <t>ハヤ</t>
    </rPh>
    <phoneticPr fontId="3"/>
  </si>
  <si>
    <t>グループ身体移動日中4.5夜早3.5</t>
    <rPh sb="8" eb="10">
      <t>ニッチュウ</t>
    </rPh>
    <rPh sb="13" eb="14">
      <t>ヨル</t>
    </rPh>
    <rPh sb="14" eb="15">
      <t>ハヤ</t>
    </rPh>
    <phoneticPr fontId="3"/>
  </si>
  <si>
    <t>グループ身体移動日中4.5夜早4.0</t>
    <rPh sb="8" eb="10">
      <t>ニッチュウ</t>
    </rPh>
    <rPh sb="13" eb="14">
      <t>ヨル</t>
    </rPh>
    <rPh sb="14" eb="15">
      <t>ハヤ</t>
    </rPh>
    <phoneticPr fontId="3"/>
  </si>
  <si>
    <t>グループ身体移動日中4.5夜早4.5</t>
    <rPh sb="8" eb="10">
      <t>ニッチュウ</t>
    </rPh>
    <rPh sb="13" eb="14">
      <t>ヨル</t>
    </rPh>
    <rPh sb="14" eb="15">
      <t>ハヤ</t>
    </rPh>
    <phoneticPr fontId="3"/>
  </si>
  <si>
    <t>グループ身体移動日中5.0夜早0.5</t>
  </si>
  <si>
    <t>グループ身体移動日中5.0夜早1.0</t>
  </si>
  <si>
    <t>グループ身体移動日中5.0夜早1.5</t>
  </si>
  <si>
    <t>グループ身体移動日中5.0夜早2.0</t>
  </si>
  <si>
    <t>グループ身体移動日中5.0夜早2.5</t>
  </si>
  <si>
    <t>グループ身体移動日中5.0夜早3.0</t>
  </si>
  <si>
    <t>グループ身体移動日中5.0夜早3.5</t>
  </si>
  <si>
    <t>グループ身体移動日中5.0夜早4.0</t>
  </si>
  <si>
    <t>グループ身体移動日中5.0夜早4.5</t>
  </si>
  <si>
    <t>グループ身体移動日中5.5夜早0.5</t>
    <rPh sb="8" eb="10">
      <t>ニッチュウ</t>
    </rPh>
    <rPh sb="13" eb="14">
      <t>ヨル</t>
    </rPh>
    <rPh sb="14" eb="15">
      <t>ハヤ</t>
    </rPh>
    <phoneticPr fontId="3"/>
  </si>
  <si>
    <t>グループ身体移動日中5.5夜早1.0</t>
    <rPh sb="8" eb="10">
      <t>ニッチュウ</t>
    </rPh>
    <rPh sb="13" eb="14">
      <t>ヨル</t>
    </rPh>
    <rPh sb="14" eb="15">
      <t>ハヤ</t>
    </rPh>
    <phoneticPr fontId="3"/>
  </si>
  <si>
    <t>グループ身体移動日中5.5夜早1.5</t>
    <rPh sb="8" eb="10">
      <t>ニッチュウ</t>
    </rPh>
    <rPh sb="13" eb="14">
      <t>ヨル</t>
    </rPh>
    <rPh sb="14" eb="15">
      <t>ハヤ</t>
    </rPh>
    <phoneticPr fontId="3"/>
  </si>
  <si>
    <t>グループ身体移動日中5.5夜早2.0</t>
    <rPh sb="8" eb="10">
      <t>ニッチュウ</t>
    </rPh>
    <rPh sb="13" eb="14">
      <t>ヨル</t>
    </rPh>
    <rPh sb="14" eb="15">
      <t>ハヤ</t>
    </rPh>
    <phoneticPr fontId="3"/>
  </si>
  <si>
    <t>グループ身体移動日中5.5夜早2.5</t>
    <rPh sb="8" eb="10">
      <t>ニッチュウ</t>
    </rPh>
    <rPh sb="13" eb="14">
      <t>ヨル</t>
    </rPh>
    <rPh sb="14" eb="15">
      <t>ハヤ</t>
    </rPh>
    <phoneticPr fontId="3"/>
  </si>
  <si>
    <t>グループ身体移動日中5.5夜早3.0</t>
    <rPh sb="8" eb="10">
      <t>ニッチュウ</t>
    </rPh>
    <rPh sb="13" eb="14">
      <t>ヨル</t>
    </rPh>
    <rPh sb="14" eb="15">
      <t>ハヤ</t>
    </rPh>
    <phoneticPr fontId="3"/>
  </si>
  <si>
    <t>グループ身体移動日中5.5夜早3.5</t>
    <rPh sb="8" eb="10">
      <t>ニッチュウ</t>
    </rPh>
    <rPh sb="13" eb="14">
      <t>ヨル</t>
    </rPh>
    <rPh sb="14" eb="15">
      <t>ハヤ</t>
    </rPh>
    <phoneticPr fontId="3"/>
  </si>
  <si>
    <t>グループ身体移動日中5.5夜早4.0</t>
    <rPh sb="8" eb="10">
      <t>ニッチュウ</t>
    </rPh>
    <rPh sb="13" eb="14">
      <t>ヨル</t>
    </rPh>
    <rPh sb="14" eb="15">
      <t>ハヤ</t>
    </rPh>
    <phoneticPr fontId="3"/>
  </si>
  <si>
    <t>グループ身体移動日中5.5夜早4.5</t>
    <rPh sb="8" eb="10">
      <t>ニッチュウ</t>
    </rPh>
    <rPh sb="13" eb="14">
      <t>ヨル</t>
    </rPh>
    <rPh sb="14" eb="15">
      <t>ハヤ</t>
    </rPh>
    <phoneticPr fontId="3"/>
  </si>
  <si>
    <t>グループ身体移動日中6.0夜早0.5</t>
  </si>
  <si>
    <t>グループ身体移動日中6.0夜早1.0</t>
  </si>
  <si>
    <t>グループ身体移動日中6.0夜早1.5</t>
  </si>
  <si>
    <t>グループ身体移動日中6.0夜早2.0</t>
  </si>
  <si>
    <t>グループ身体移動日中6.0夜早2.5</t>
  </si>
  <si>
    <t>グループ身体移動日中6.0夜早3.0</t>
  </si>
  <si>
    <t>グループ身体移動日中6.0夜早3.5</t>
  </si>
  <si>
    <t>グループ身体移動日中6.0夜早4.0</t>
  </si>
  <si>
    <t>グループ身体移動日中6.0夜早4.5</t>
  </si>
  <si>
    <t>グループ身体移動日中6.5夜早0.5</t>
    <rPh sb="8" eb="10">
      <t>ニッチュウ</t>
    </rPh>
    <rPh sb="13" eb="14">
      <t>ヨル</t>
    </rPh>
    <rPh sb="14" eb="15">
      <t>ハヤ</t>
    </rPh>
    <phoneticPr fontId="3"/>
  </si>
  <si>
    <t>グループ身体移動日中6.5夜早1.0</t>
    <rPh sb="8" eb="10">
      <t>ニッチュウ</t>
    </rPh>
    <rPh sb="13" eb="14">
      <t>ヨル</t>
    </rPh>
    <rPh sb="14" eb="15">
      <t>ハヤ</t>
    </rPh>
    <phoneticPr fontId="3"/>
  </si>
  <si>
    <t>グループ身体移動日中6.5夜早1.5</t>
    <rPh sb="8" eb="10">
      <t>ニッチュウ</t>
    </rPh>
    <rPh sb="13" eb="14">
      <t>ヨル</t>
    </rPh>
    <rPh sb="14" eb="15">
      <t>ハヤ</t>
    </rPh>
    <phoneticPr fontId="3"/>
  </si>
  <si>
    <t>グループ身体移動日中6.5夜早2.0</t>
    <rPh sb="8" eb="10">
      <t>ニッチュウ</t>
    </rPh>
    <rPh sb="13" eb="14">
      <t>ヨル</t>
    </rPh>
    <rPh sb="14" eb="15">
      <t>ハヤ</t>
    </rPh>
    <phoneticPr fontId="3"/>
  </si>
  <si>
    <t>グループ身体移動日中6.5夜早2.5</t>
    <rPh sb="8" eb="10">
      <t>ニッチュウ</t>
    </rPh>
    <rPh sb="13" eb="14">
      <t>ヨル</t>
    </rPh>
    <rPh sb="14" eb="15">
      <t>ハヤ</t>
    </rPh>
    <phoneticPr fontId="3"/>
  </si>
  <si>
    <t>グループ身体移動日中6.5夜早3.0</t>
    <rPh sb="8" eb="10">
      <t>ニッチュウ</t>
    </rPh>
    <rPh sb="13" eb="14">
      <t>ヨル</t>
    </rPh>
    <rPh sb="14" eb="15">
      <t>ハヤ</t>
    </rPh>
    <phoneticPr fontId="3"/>
  </si>
  <si>
    <t>グループ身体移動日中6.5夜早3.5</t>
    <rPh sb="8" eb="10">
      <t>ニッチュウ</t>
    </rPh>
    <rPh sb="13" eb="14">
      <t>ヨル</t>
    </rPh>
    <rPh sb="14" eb="15">
      <t>ハヤ</t>
    </rPh>
    <phoneticPr fontId="3"/>
  </si>
  <si>
    <t>グループ身体移動日中6.5夜早4.0</t>
    <rPh sb="8" eb="10">
      <t>ニッチュウ</t>
    </rPh>
    <rPh sb="13" eb="14">
      <t>ヨル</t>
    </rPh>
    <rPh sb="14" eb="15">
      <t>ハヤ</t>
    </rPh>
    <phoneticPr fontId="3"/>
  </si>
  <si>
    <t>グループ身体移動日中6.5夜早4.5</t>
    <rPh sb="8" eb="10">
      <t>ニッチュウ</t>
    </rPh>
    <rPh sb="13" eb="14">
      <t>ヨル</t>
    </rPh>
    <rPh sb="14" eb="15">
      <t>ハヤ</t>
    </rPh>
    <phoneticPr fontId="3"/>
  </si>
  <si>
    <t>グループ身体移動日中7.0夜早0.5</t>
  </si>
  <si>
    <t>グループ身体移動日中7.0夜早1.0</t>
  </si>
  <si>
    <t>グループ身体移動日中7.0夜早1.5</t>
  </si>
  <si>
    <t>グループ身体移動日中7.0夜早2.0</t>
  </si>
  <si>
    <t>グループ身体移動日中7.0夜早2.5</t>
  </si>
  <si>
    <t>グループ身体移動日中7.0夜早3.0</t>
  </si>
  <si>
    <t>グループ身体移動日中7.0夜早3.5</t>
  </si>
  <si>
    <t>グループ身体移動日中7.0夜早4.0</t>
  </si>
  <si>
    <t>グループ身体移動日中7.0夜早4.5</t>
  </si>
  <si>
    <t>グループ身体移動日中7.5夜早0.5</t>
    <rPh sb="8" eb="10">
      <t>ニッチュウ</t>
    </rPh>
    <rPh sb="13" eb="14">
      <t>ヨル</t>
    </rPh>
    <rPh sb="14" eb="15">
      <t>ハヤ</t>
    </rPh>
    <phoneticPr fontId="3"/>
  </si>
  <si>
    <t>グループ身体移動日中7.5夜早1.0</t>
    <rPh sb="8" eb="10">
      <t>ニッチュウ</t>
    </rPh>
    <rPh sb="13" eb="14">
      <t>ヨル</t>
    </rPh>
    <rPh sb="14" eb="15">
      <t>ハヤ</t>
    </rPh>
    <phoneticPr fontId="3"/>
  </si>
  <si>
    <t>グループ身体移動日中7.5夜早1.5</t>
    <rPh sb="8" eb="10">
      <t>ニッチュウ</t>
    </rPh>
    <rPh sb="13" eb="14">
      <t>ヨル</t>
    </rPh>
    <rPh sb="14" eb="15">
      <t>ハヤ</t>
    </rPh>
    <phoneticPr fontId="3"/>
  </si>
  <si>
    <t>グループ身体移動日中7.5夜早2.0</t>
    <rPh sb="8" eb="10">
      <t>ニッチュウ</t>
    </rPh>
    <rPh sb="13" eb="14">
      <t>ヨル</t>
    </rPh>
    <rPh sb="14" eb="15">
      <t>ハヤ</t>
    </rPh>
    <phoneticPr fontId="3"/>
  </si>
  <si>
    <t>グループ身体移動日中7.5夜早2.5</t>
    <rPh sb="8" eb="10">
      <t>ニッチュウ</t>
    </rPh>
    <rPh sb="13" eb="14">
      <t>ヨル</t>
    </rPh>
    <rPh sb="14" eb="15">
      <t>ハヤ</t>
    </rPh>
    <phoneticPr fontId="3"/>
  </si>
  <si>
    <t>グループ身体移動日中7.5夜早3.0</t>
    <rPh sb="8" eb="10">
      <t>ニッチュウ</t>
    </rPh>
    <rPh sb="13" eb="14">
      <t>ヨル</t>
    </rPh>
    <rPh sb="14" eb="15">
      <t>ハヤ</t>
    </rPh>
    <phoneticPr fontId="3"/>
  </si>
  <si>
    <t>グループ身体移動日中7.5夜早3.5</t>
    <rPh sb="8" eb="10">
      <t>ニッチュウ</t>
    </rPh>
    <rPh sb="13" eb="14">
      <t>ヨル</t>
    </rPh>
    <rPh sb="14" eb="15">
      <t>ハヤ</t>
    </rPh>
    <phoneticPr fontId="3"/>
  </si>
  <si>
    <t>グループ身体移動日中7.5夜早4.0</t>
    <rPh sb="8" eb="10">
      <t>ニッチュウ</t>
    </rPh>
    <rPh sb="13" eb="14">
      <t>ヨル</t>
    </rPh>
    <rPh sb="14" eb="15">
      <t>ハヤ</t>
    </rPh>
    <phoneticPr fontId="3"/>
  </si>
  <si>
    <t>グループ身体移動日中7.5夜早4.5</t>
    <rPh sb="8" eb="10">
      <t>ニッチュウ</t>
    </rPh>
    <rPh sb="13" eb="14">
      <t>ヨル</t>
    </rPh>
    <rPh sb="14" eb="15">
      <t>ハヤ</t>
    </rPh>
    <phoneticPr fontId="3"/>
  </si>
  <si>
    <t>グループ身体移動日中8.0夜早0.5</t>
  </si>
  <si>
    <t>グループ身体移動日中8.0夜早1.0</t>
  </si>
  <si>
    <t>グループ身体移動日中8.0夜早1.5</t>
  </si>
  <si>
    <t>グループ身体移動日中8.0夜早2.0</t>
  </si>
  <si>
    <t>グループ身体移動日中8.0夜早2.5</t>
  </si>
  <si>
    <t>グループ身体移動日中8.0夜早3.0</t>
  </si>
  <si>
    <t>グループ身体移動日中8.0夜早3.5</t>
  </si>
  <si>
    <t>グループ身体移動日中8.0夜早4.0</t>
  </si>
  <si>
    <t>グループ身体移動日中8.0夜早4.5</t>
  </si>
  <si>
    <t>グループ身体移動日中8.5夜早0.5</t>
    <rPh sb="8" eb="10">
      <t>ニッチュウ</t>
    </rPh>
    <rPh sb="13" eb="14">
      <t>ヨル</t>
    </rPh>
    <rPh sb="14" eb="15">
      <t>ハヤ</t>
    </rPh>
    <phoneticPr fontId="3"/>
  </si>
  <si>
    <t>グループ身体移動日中8.5夜早1.0</t>
    <rPh sb="8" eb="10">
      <t>ニッチュウ</t>
    </rPh>
    <rPh sb="13" eb="14">
      <t>ヨル</t>
    </rPh>
    <rPh sb="14" eb="15">
      <t>ハヤ</t>
    </rPh>
    <phoneticPr fontId="3"/>
  </si>
  <si>
    <t>グループ身体移動日中8.5夜早1.5</t>
    <rPh sb="8" eb="10">
      <t>ニッチュウ</t>
    </rPh>
    <rPh sb="13" eb="14">
      <t>ヨル</t>
    </rPh>
    <rPh sb="14" eb="15">
      <t>ハヤ</t>
    </rPh>
    <phoneticPr fontId="3"/>
  </si>
  <si>
    <t>グループ身体移動日中8.5夜早2.0</t>
    <rPh sb="8" eb="10">
      <t>ニッチュウ</t>
    </rPh>
    <rPh sb="13" eb="14">
      <t>ヨル</t>
    </rPh>
    <rPh sb="14" eb="15">
      <t>ハヤ</t>
    </rPh>
    <phoneticPr fontId="3"/>
  </si>
  <si>
    <t>グループ身体移動日中8.5夜早2.5</t>
    <rPh sb="8" eb="10">
      <t>ニッチュウ</t>
    </rPh>
    <rPh sb="13" eb="14">
      <t>ヨル</t>
    </rPh>
    <rPh sb="14" eb="15">
      <t>ハヤ</t>
    </rPh>
    <phoneticPr fontId="3"/>
  </si>
  <si>
    <t>グループ身体移動日中8.5夜早3.0</t>
    <rPh sb="8" eb="10">
      <t>ニッチュウ</t>
    </rPh>
    <rPh sb="13" eb="14">
      <t>ヨル</t>
    </rPh>
    <rPh sb="14" eb="15">
      <t>ハヤ</t>
    </rPh>
    <phoneticPr fontId="3"/>
  </si>
  <si>
    <t>グループ身体移動日中8.5夜早3.5</t>
    <rPh sb="8" eb="10">
      <t>ニッチュウ</t>
    </rPh>
    <rPh sb="13" eb="14">
      <t>ヨル</t>
    </rPh>
    <rPh sb="14" eb="15">
      <t>ハヤ</t>
    </rPh>
    <phoneticPr fontId="3"/>
  </si>
  <si>
    <t>グループ身体移動日中8.5夜早4.0</t>
    <rPh sb="8" eb="10">
      <t>ニッチュウ</t>
    </rPh>
    <rPh sb="13" eb="14">
      <t>ヨル</t>
    </rPh>
    <rPh sb="14" eb="15">
      <t>ハヤ</t>
    </rPh>
    <phoneticPr fontId="3"/>
  </si>
  <si>
    <t>グループ身体移動日中8.5夜早4.5</t>
    <rPh sb="8" eb="10">
      <t>ニッチュウ</t>
    </rPh>
    <rPh sb="13" eb="14">
      <t>ヨル</t>
    </rPh>
    <rPh sb="14" eb="15">
      <t>ハヤ</t>
    </rPh>
    <phoneticPr fontId="3"/>
  </si>
  <si>
    <t>グループ身体移動日中9.0夜早0.5</t>
  </si>
  <si>
    <t>グループ身体移動日中9.0夜早1.0</t>
  </si>
  <si>
    <t>グループ身体移動日中9.0夜早1.5</t>
  </si>
  <si>
    <t>グループ身体移動日中9.0夜早2.0</t>
  </si>
  <si>
    <t>グループ身体移動日中9.0夜早2.5</t>
  </si>
  <si>
    <t>グループ身体移動日中9.0夜早3.0</t>
  </si>
  <si>
    <t>グループ身体移動日中9.0夜早3.5</t>
  </si>
  <si>
    <t>グループ身体移動日中9.0夜早4.0</t>
  </si>
  <si>
    <t>グループ身体移動日中9.0夜早4.5</t>
  </si>
  <si>
    <t>グループ身体移動日中9.5夜早0.5</t>
    <rPh sb="8" eb="10">
      <t>ニッチュウ</t>
    </rPh>
    <rPh sb="13" eb="14">
      <t>ヨル</t>
    </rPh>
    <rPh sb="14" eb="15">
      <t>ハヤ</t>
    </rPh>
    <phoneticPr fontId="3"/>
  </si>
  <si>
    <t>グループ身体移動日中9.5夜早1.0</t>
    <rPh sb="8" eb="10">
      <t>ニッチュウ</t>
    </rPh>
    <rPh sb="13" eb="14">
      <t>ヨル</t>
    </rPh>
    <rPh sb="14" eb="15">
      <t>ハヤ</t>
    </rPh>
    <phoneticPr fontId="3"/>
  </si>
  <si>
    <t>グループ身体移動日中9.5夜早1.5</t>
    <rPh sb="8" eb="10">
      <t>ニッチュウ</t>
    </rPh>
    <rPh sb="13" eb="14">
      <t>ヨル</t>
    </rPh>
    <rPh sb="14" eb="15">
      <t>ハヤ</t>
    </rPh>
    <phoneticPr fontId="3"/>
  </si>
  <si>
    <t>グループ身体移動日中9.5夜早2.0</t>
    <rPh sb="8" eb="10">
      <t>ニッチュウ</t>
    </rPh>
    <rPh sb="13" eb="14">
      <t>ヨル</t>
    </rPh>
    <rPh sb="14" eb="15">
      <t>ハヤ</t>
    </rPh>
    <phoneticPr fontId="3"/>
  </si>
  <si>
    <t>グループ身体移動日中9.5夜早2.5</t>
    <rPh sb="8" eb="10">
      <t>ニッチュウ</t>
    </rPh>
    <rPh sb="13" eb="14">
      <t>ヨル</t>
    </rPh>
    <rPh sb="14" eb="15">
      <t>ハヤ</t>
    </rPh>
    <phoneticPr fontId="3"/>
  </si>
  <si>
    <t>グループ身体移動日中9.5夜早3.0</t>
    <rPh sb="8" eb="10">
      <t>ニッチュウ</t>
    </rPh>
    <rPh sb="13" eb="14">
      <t>ヨル</t>
    </rPh>
    <rPh sb="14" eb="15">
      <t>ハヤ</t>
    </rPh>
    <phoneticPr fontId="3"/>
  </si>
  <si>
    <t>グループ身体移動日中9.5夜早3.5</t>
    <rPh sb="8" eb="10">
      <t>ニッチュウ</t>
    </rPh>
    <rPh sb="13" eb="14">
      <t>ヨル</t>
    </rPh>
    <rPh sb="14" eb="15">
      <t>ハヤ</t>
    </rPh>
    <phoneticPr fontId="3"/>
  </si>
  <si>
    <t>グループ身体移動日中9.5夜早4.0</t>
    <rPh sb="8" eb="10">
      <t>ニッチュウ</t>
    </rPh>
    <rPh sb="13" eb="14">
      <t>ヨル</t>
    </rPh>
    <rPh sb="14" eb="15">
      <t>ハヤ</t>
    </rPh>
    <phoneticPr fontId="3"/>
  </si>
  <si>
    <t>グループ身体移動日中9.5夜早4.5</t>
    <rPh sb="8" eb="10">
      <t>ニッチュウ</t>
    </rPh>
    <rPh sb="13" eb="14">
      <t>ヨル</t>
    </rPh>
    <rPh sb="14" eb="15">
      <t>ハヤ</t>
    </rPh>
    <phoneticPr fontId="3"/>
  </si>
  <si>
    <t>グループ身体移動日中10.0夜早0.5</t>
  </si>
  <si>
    <t>グループ身体移動日中10.0夜早1.0</t>
  </si>
  <si>
    <t>グループ身体移動日中10.0夜早1.5</t>
  </si>
  <si>
    <t>グループ身体移動日中10.0夜早2.0</t>
  </si>
  <si>
    <t>グループ身体移動日中10.0夜早2.5</t>
  </si>
  <si>
    <t>グループ身体移動日中10.0夜早3.0</t>
  </si>
  <si>
    <t>グループ身体移動日中10.0夜早3.5</t>
  </si>
  <si>
    <t>グループ身体移動日中10.0夜早4.0</t>
  </si>
  <si>
    <t>グループ身体移動日中10.0夜早4.5</t>
  </si>
  <si>
    <t>グループ身体移動日中10.5夜早0.5</t>
    <rPh sb="8" eb="10">
      <t>ニッチュウ</t>
    </rPh>
    <rPh sb="14" eb="15">
      <t>ヨル</t>
    </rPh>
    <rPh sb="15" eb="16">
      <t>ハヤ</t>
    </rPh>
    <phoneticPr fontId="3"/>
  </si>
  <si>
    <t>グループ身体移動日中10.5夜早1.0</t>
    <rPh sb="8" eb="10">
      <t>ニッチュウ</t>
    </rPh>
    <rPh sb="14" eb="15">
      <t>ヨル</t>
    </rPh>
    <rPh sb="15" eb="16">
      <t>ハヤ</t>
    </rPh>
    <phoneticPr fontId="3"/>
  </si>
  <si>
    <t>グループ身体移動日中10.5夜早1.5</t>
    <rPh sb="8" eb="10">
      <t>ニッチュウ</t>
    </rPh>
    <rPh sb="14" eb="15">
      <t>ヨル</t>
    </rPh>
    <rPh sb="15" eb="16">
      <t>ハヤ</t>
    </rPh>
    <phoneticPr fontId="3"/>
  </si>
  <si>
    <t>グループ身体移動日中10.5夜早2.0</t>
    <rPh sb="8" eb="10">
      <t>ニッチュウ</t>
    </rPh>
    <rPh sb="14" eb="15">
      <t>ヨル</t>
    </rPh>
    <rPh sb="15" eb="16">
      <t>ハヤ</t>
    </rPh>
    <phoneticPr fontId="3"/>
  </si>
  <si>
    <t>グループ身体移動日中10.5夜早2.5</t>
    <rPh sb="8" eb="10">
      <t>ニッチュウ</t>
    </rPh>
    <rPh sb="14" eb="15">
      <t>ヨル</t>
    </rPh>
    <rPh sb="15" eb="16">
      <t>ハヤ</t>
    </rPh>
    <phoneticPr fontId="3"/>
  </si>
  <si>
    <t>グループ身体移動日中10.5夜早3.0</t>
    <rPh sb="8" eb="10">
      <t>ニッチュウ</t>
    </rPh>
    <rPh sb="14" eb="15">
      <t>ヨル</t>
    </rPh>
    <rPh sb="15" eb="16">
      <t>ハヤ</t>
    </rPh>
    <phoneticPr fontId="3"/>
  </si>
  <si>
    <t>グループ身体移動日中10.5夜早3.5</t>
    <rPh sb="8" eb="10">
      <t>ニッチュウ</t>
    </rPh>
    <rPh sb="14" eb="15">
      <t>ヨル</t>
    </rPh>
    <rPh sb="15" eb="16">
      <t>ハヤ</t>
    </rPh>
    <phoneticPr fontId="3"/>
  </si>
  <si>
    <t>グループ身体移動日中10.5夜早4.0</t>
    <rPh sb="8" eb="10">
      <t>ニッチュウ</t>
    </rPh>
    <rPh sb="14" eb="15">
      <t>ヨル</t>
    </rPh>
    <rPh sb="15" eb="16">
      <t>ハヤ</t>
    </rPh>
    <phoneticPr fontId="3"/>
  </si>
  <si>
    <t>グループ身体移動日中10.5夜早4.5</t>
    <rPh sb="8" eb="10">
      <t>ニッチュウ</t>
    </rPh>
    <rPh sb="14" eb="15">
      <t>ヨル</t>
    </rPh>
    <rPh sb="15" eb="16">
      <t>ハヤ</t>
    </rPh>
    <phoneticPr fontId="3"/>
  </si>
  <si>
    <t>グループ身体移動</t>
    <phoneticPr fontId="3"/>
  </si>
  <si>
    <t>グループ身体移動夜早0.5深夜0.5</t>
    <rPh sb="8" eb="9">
      <t>ヨル</t>
    </rPh>
    <rPh sb="9" eb="10">
      <t>ハヤ</t>
    </rPh>
    <rPh sb="13" eb="15">
      <t>シンヤ</t>
    </rPh>
    <phoneticPr fontId="3"/>
  </si>
  <si>
    <t>グループ身体移動夜早0.5深夜1.0</t>
    <rPh sb="8" eb="9">
      <t>ヨル</t>
    </rPh>
    <rPh sb="9" eb="10">
      <t>ハヤ</t>
    </rPh>
    <rPh sb="13" eb="15">
      <t>シンヤ</t>
    </rPh>
    <phoneticPr fontId="3"/>
  </si>
  <si>
    <t>グループ身体移動夜早0.5深夜1.5</t>
    <rPh sb="8" eb="9">
      <t>ヨル</t>
    </rPh>
    <rPh sb="9" eb="10">
      <t>ハヤ</t>
    </rPh>
    <rPh sb="13" eb="15">
      <t>シンヤ</t>
    </rPh>
    <phoneticPr fontId="3"/>
  </si>
  <si>
    <t>グループ身体移動夜早0.5深夜2.0</t>
    <rPh sb="8" eb="9">
      <t>ヨル</t>
    </rPh>
    <rPh sb="9" eb="10">
      <t>ハヤ</t>
    </rPh>
    <rPh sb="13" eb="15">
      <t>シンヤ</t>
    </rPh>
    <phoneticPr fontId="3"/>
  </si>
  <si>
    <t>グループ身体移動夜早0.5深夜2.5</t>
    <rPh sb="8" eb="9">
      <t>ヨル</t>
    </rPh>
    <rPh sb="9" eb="10">
      <t>ハヤ</t>
    </rPh>
    <rPh sb="13" eb="15">
      <t>シンヤ</t>
    </rPh>
    <phoneticPr fontId="3"/>
  </si>
  <si>
    <t>グループ身体移動夜早1.0深夜0.5</t>
    <rPh sb="8" eb="9">
      <t>ヨル</t>
    </rPh>
    <rPh sb="9" eb="10">
      <t>ハヤ</t>
    </rPh>
    <rPh sb="13" eb="15">
      <t>シンヤ</t>
    </rPh>
    <phoneticPr fontId="3"/>
  </si>
  <si>
    <t>グループ身体移動夜早1.0深夜1.0</t>
    <rPh sb="8" eb="9">
      <t>ヨル</t>
    </rPh>
    <rPh sb="9" eb="10">
      <t>ハヤ</t>
    </rPh>
    <rPh sb="13" eb="15">
      <t>シンヤ</t>
    </rPh>
    <phoneticPr fontId="3"/>
  </si>
  <si>
    <t>グループ身体移動夜早1.0深夜1.5</t>
    <rPh sb="8" eb="9">
      <t>ヨル</t>
    </rPh>
    <rPh sb="9" eb="10">
      <t>ハヤ</t>
    </rPh>
    <rPh sb="13" eb="15">
      <t>シンヤ</t>
    </rPh>
    <phoneticPr fontId="3"/>
  </si>
  <si>
    <t>グループ身体移動夜早1.0深夜2.0</t>
    <rPh sb="8" eb="9">
      <t>ヨル</t>
    </rPh>
    <rPh sb="9" eb="10">
      <t>ハヤ</t>
    </rPh>
    <rPh sb="13" eb="15">
      <t>シンヤ</t>
    </rPh>
    <phoneticPr fontId="3"/>
  </si>
  <si>
    <t>グループ身体移動夜早1.0深夜2.5</t>
    <rPh sb="8" eb="9">
      <t>ヨル</t>
    </rPh>
    <rPh sb="9" eb="10">
      <t>ハヤ</t>
    </rPh>
    <rPh sb="13" eb="15">
      <t>シンヤ</t>
    </rPh>
    <phoneticPr fontId="3"/>
  </si>
  <si>
    <t>グループ身体移動夜早1.5深夜0.5</t>
    <rPh sb="8" eb="9">
      <t>ヨル</t>
    </rPh>
    <rPh sb="9" eb="10">
      <t>ハヤ</t>
    </rPh>
    <rPh sb="13" eb="15">
      <t>シンヤ</t>
    </rPh>
    <phoneticPr fontId="3"/>
  </si>
  <si>
    <t>グループ身体移動夜早1.5深夜1.0</t>
    <rPh sb="8" eb="9">
      <t>ヨル</t>
    </rPh>
    <rPh sb="9" eb="10">
      <t>ハヤ</t>
    </rPh>
    <rPh sb="13" eb="15">
      <t>シンヤ</t>
    </rPh>
    <phoneticPr fontId="3"/>
  </si>
  <si>
    <t>グループ身体移動夜早1.5深夜1.5</t>
    <rPh sb="8" eb="9">
      <t>ヨル</t>
    </rPh>
    <rPh sb="9" eb="10">
      <t>ハヤ</t>
    </rPh>
    <rPh sb="13" eb="15">
      <t>シンヤ</t>
    </rPh>
    <phoneticPr fontId="3"/>
  </si>
  <si>
    <t>グループ身体移動夜早1.5深夜2.0</t>
    <rPh sb="8" eb="9">
      <t>ヨル</t>
    </rPh>
    <rPh sb="9" eb="10">
      <t>ハヤ</t>
    </rPh>
    <rPh sb="13" eb="15">
      <t>シンヤ</t>
    </rPh>
    <phoneticPr fontId="3"/>
  </si>
  <si>
    <t>グループ身体移動夜早1.5深夜2.5</t>
    <rPh sb="8" eb="9">
      <t>ヨル</t>
    </rPh>
    <rPh sb="9" eb="10">
      <t>ハヤ</t>
    </rPh>
    <rPh sb="13" eb="15">
      <t>シンヤ</t>
    </rPh>
    <phoneticPr fontId="3"/>
  </si>
  <si>
    <t>グループ身体移動夜早2.0深夜0.5</t>
    <rPh sb="8" eb="9">
      <t>ヨル</t>
    </rPh>
    <rPh sb="9" eb="10">
      <t>ハヤ</t>
    </rPh>
    <rPh sb="13" eb="15">
      <t>シンヤ</t>
    </rPh>
    <phoneticPr fontId="3"/>
  </si>
  <si>
    <t>グループ身体移動夜早2.0深夜1.0</t>
    <rPh sb="8" eb="9">
      <t>ヨル</t>
    </rPh>
    <rPh sb="9" eb="10">
      <t>ハヤ</t>
    </rPh>
    <rPh sb="13" eb="15">
      <t>シンヤ</t>
    </rPh>
    <phoneticPr fontId="3"/>
  </si>
  <si>
    <t>グループ身体移動夜早2.0深夜1.5</t>
    <rPh sb="8" eb="9">
      <t>ヨル</t>
    </rPh>
    <rPh sb="9" eb="10">
      <t>ハヤ</t>
    </rPh>
    <rPh sb="13" eb="15">
      <t>シンヤ</t>
    </rPh>
    <phoneticPr fontId="3"/>
  </si>
  <si>
    <t>グループ身体移動夜早2.0深夜2.0</t>
    <rPh sb="8" eb="9">
      <t>ヨル</t>
    </rPh>
    <rPh sb="9" eb="10">
      <t>ハヤ</t>
    </rPh>
    <rPh sb="13" eb="15">
      <t>シンヤ</t>
    </rPh>
    <phoneticPr fontId="3"/>
  </si>
  <si>
    <t>グループ身体移動夜早2.0深夜2.5</t>
    <rPh sb="8" eb="9">
      <t>ヨル</t>
    </rPh>
    <rPh sb="9" eb="10">
      <t>ハヤ</t>
    </rPh>
    <rPh sb="13" eb="15">
      <t>シンヤ</t>
    </rPh>
    <phoneticPr fontId="3"/>
  </si>
  <si>
    <t>グループ身体移動夜早2.5深夜0.5</t>
    <rPh sb="8" eb="9">
      <t>ヨル</t>
    </rPh>
    <rPh sb="9" eb="10">
      <t>ハヤ</t>
    </rPh>
    <rPh sb="13" eb="15">
      <t>シンヤ</t>
    </rPh>
    <phoneticPr fontId="3"/>
  </si>
  <si>
    <t>グループ身体移動夜早2.5深夜1.0</t>
    <rPh sb="8" eb="9">
      <t>ヨル</t>
    </rPh>
    <rPh sb="9" eb="10">
      <t>ハヤ</t>
    </rPh>
    <rPh sb="13" eb="15">
      <t>シンヤ</t>
    </rPh>
    <phoneticPr fontId="3"/>
  </si>
  <si>
    <t>グループ身体移動夜早2.5深夜1.5</t>
    <rPh sb="8" eb="9">
      <t>ヨル</t>
    </rPh>
    <rPh sb="9" eb="10">
      <t>ハヤ</t>
    </rPh>
    <rPh sb="13" eb="15">
      <t>シンヤ</t>
    </rPh>
    <phoneticPr fontId="3"/>
  </si>
  <si>
    <t>グループ身体移動夜早2.5深夜2.0</t>
    <rPh sb="8" eb="9">
      <t>ヨル</t>
    </rPh>
    <rPh sb="9" eb="10">
      <t>ハヤ</t>
    </rPh>
    <rPh sb="13" eb="15">
      <t>シンヤ</t>
    </rPh>
    <phoneticPr fontId="3"/>
  </si>
  <si>
    <t>グループ身体移動夜早2.5深夜2.5</t>
    <rPh sb="8" eb="9">
      <t>ヨル</t>
    </rPh>
    <rPh sb="9" eb="10">
      <t>ハヤ</t>
    </rPh>
    <rPh sb="13" eb="15">
      <t>シンヤ</t>
    </rPh>
    <phoneticPr fontId="3"/>
  </si>
  <si>
    <t>グループ身体移動夜早3.0深夜0.5</t>
    <rPh sb="8" eb="9">
      <t>ヨル</t>
    </rPh>
    <rPh sb="9" eb="10">
      <t>ハヤ</t>
    </rPh>
    <rPh sb="13" eb="15">
      <t>シンヤ</t>
    </rPh>
    <phoneticPr fontId="3"/>
  </si>
  <si>
    <t>グループ身体移動夜早3.0深夜1.0</t>
    <rPh sb="8" eb="9">
      <t>ヨル</t>
    </rPh>
    <rPh sb="9" eb="10">
      <t>ハヤ</t>
    </rPh>
    <rPh sb="13" eb="15">
      <t>シンヤ</t>
    </rPh>
    <phoneticPr fontId="3"/>
  </si>
  <si>
    <t>グループ身体移動夜早3.0深夜1.5</t>
    <rPh sb="8" eb="9">
      <t>ヨル</t>
    </rPh>
    <rPh sb="9" eb="10">
      <t>ハヤ</t>
    </rPh>
    <rPh sb="13" eb="15">
      <t>シンヤ</t>
    </rPh>
    <phoneticPr fontId="3"/>
  </si>
  <si>
    <t>グループ身体移動夜早3.0深夜2.0</t>
    <rPh sb="8" eb="9">
      <t>ヨル</t>
    </rPh>
    <rPh sb="9" eb="10">
      <t>ハヤ</t>
    </rPh>
    <rPh sb="13" eb="15">
      <t>シンヤ</t>
    </rPh>
    <phoneticPr fontId="3"/>
  </si>
  <si>
    <t>グループ身体移動夜早3.0深夜2.5</t>
    <rPh sb="8" eb="9">
      <t>ヨル</t>
    </rPh>
    <rPh sb="9" eb="10">
      <t>ハヤ</t>
    </rPh>
    <rPh sb="13" eb="15">
      <t>シンヤ</t>
    </rPh>
    <phoneticPr fontId="3"/>
  </si>
  <si>
    <t>グループ身体移動夜早3.5深夜0.5</t>
    <rPh sb="8" eb="9">
      <t>ヨル</t>
    </rPh>
    <rPh sb="9" eb="10">
      <t>ハヤ</t>
    </rPh>
    <rPh sb="13" eb="15">
      <t>シンヤ</t>
    </rPh>
    <phoneticPr fontId="3"/>
  </si>
  <si>
    <t>グループ身体移動夜早3.5深夜1.0</t>
    <rPh sb="8" eb="9">
      <t>ヨル</t>
    </rPh>
    <rPh sb="9" eb="10">
      <t>ハヤ</t>
    </rPh>
    <rPh sb="13" eb="15">
      <t>シンヤ</t>
    </rPh>
    <phoneticPr fontId="3"/>
  </si>
  <si>
    <t>グループ身体移動夜早3.5深夜1.5</t>
    <rPh sb="8" eb="9">
      <t>ヨル</t>
    </rPh>
    <rPh sb="9" eb="10">
      <t>ハヤ</t>
    </rPh>
    <rPh sb="13" eb="15">
      <t>シンヤ</t>
    </rPh>
    <phoneticPr fontId="3"/>
  </si>
  <si>
    <t>グループ身体移動夜早3.5深夜2.0</t>
    <rPh sb="8" eb="9">
      <t>ヨル</t>
    </rPh>
    <rPh sb="9" eb="10">
      <t>ハヤ</t>
    </rPh>
    <rPh sb="13" eb="15">
      <t>シンヤ</t>
    </rPh>
    <phoneticPr fontId="3"/>
  </si>
  <si>
    <t>グループ身体移動夜早3.5深夜2.5</t>
    <rPh sb="8" eb="9">
      <t>ヨル</t>
    </rPh>
    <rPh sb="9" eb="10">
      <t>ハヤ</t>
    </rPh>
    <rPh sb="13" eb="15">
      <t>シンヤ</t>
    </rPh>
    <phoneticPr fontId="3"/>
  </si>
  <si>
    <t>グループ身体移動夜早4.0深夜0.5</t>
    <rPh sb="8" eb="9">
      <t>ヨル</t>
    </rPh>
    <rPh sb="9" eb="10">
      <t>ハヤ</t>
    </rPh>
    <rPh sb="13" eb="15">
      <t>シンヤ</t>
    </rPh>
    <phoneticPr fontId="3"/>
  </si>
  <si>
    <t>グループ身体移動夜早4.0深夜1.0</t>
    <rPh sb="8" eb="9">
      <t>ヨル</t>
    </rPh>
    <rPh sb="9" eb="10">
      <t>ハヤ</t>
    </rPh>
    <rPh sb="13" eb="15">
      <t>シンヤ</t>
    </rPh>
    <phoneticPr fontId="3"/>
  </si>
  <si>
    <t>グループ身体移動夜早4.0深夜1.5</t>
    <rPh sb="8" eb="9">
      <t>ヨル</t>
    </rPh>
    <rPh sb="9" eb="10">
      <t>ハヤ</t>
    </rPh>
    <rPh sb="13" eb="15">
      <t>シンヤ</t>
    </rPh>
    <phoneticPr fontId="3"/>
  </si>
  <si>
    <t>グループ身体移動夜早4.0深夜2.0</t>
    <rPh sb="8" eb="9">
      <t>ヨル</t>
    </rPh>
    <rPh sb="9" eb="10">
      <t>ハヤ</t>
    </rPh>
    <rPh sb="13" eb="15">
      <t>シンヤ</t>
    </rPh>
    <phoneticPr fontId="3"/>
  </si>
  <si>
    <t>グループ身体移動夜早4.0深夜2.5</t>
    <rPh sb="8" eb="9">
      <t>ヨル</t>
    </rPh>
    <rPh sb="9" eb="10">
      <t>ハヤ</t>
    </rPh>
    <rPh sb="13" eb="15">
      <t>シンヤ</t>
    </rPh>
    <phoneticPr fontId="3"/>
  </si>
  <si>
    <t>グループ身体移動夜早4.5深夜0.5</t>
    <rPh sb="8" eb="9">
      <t>ヨル</t>
    </rPh>
    <rPh sb="9" eb="10">
      <t>ハヤ</t>
    </rPh>
    <rPh sb="13" eb="15">
      <t>シンヤ</t>
    </rPh>
    <phoneticPr fontId="3"/>
  </si>
  <si>
    <t>グループ身体移動夜早4.5深夜1.0</t>
    <rPh sb="8" eb="9">
      <t>ヨル</t>
    </rPh>
    <rPh sb="9" eb="10">
      <t>ハヤ</t>
    </rPh>
    <rPh sb="13" eb="15">
      <t>シンヤ</t>
    </rPh>
    <phoneticPr fontId="3"/>
  </si>
  <si>
    <t>グループ身体移動夜早4.5深夜1.5</t>
    <rPh sb="8" eb="9">
      <t>ヨル</t>
    </rPh>
    <rPh sb="9" eb="10">
      <t>ハヤ</t>
    </rPh>
    <rPh sb="13" eb="15">
      <t>シンヤ</t>
    </rPh>
    <phoneticPr fontId="3"/>
  </si>
  <si>
    <t>グループ身体移動夜早4.5深夜2.0</t>
    <rPh sb="8" eb="9">
      <t>ヨル</t>
    </rPh>
    <rPh sb="9" eb="10">
      <t>ハヤ</t>
    </rPh>
    <rPh sb="13" eb="15">
      <t>シンヤ</t>
    </rPh>
    <phoneticPr fontId="3"/>
  </si>
  <si>
    <t>グループ身体移動夜早4.5深夜2.5</t>
    <rPh sb="8" eb="9">
      <t>ヨル</t>
    </rPh>
    <rPh sb="9" eb="10">
      <t>ハヤ</t>
    </rPh>
    <rPh sb="13" eb="15">
      <t>シンヤ</t>
    </rPh>
    <phoneticPr fontId="3"/>
  </si>
  <si>
    <t>グループ身体移動早朝0.5日中10.0夜間0.5</t>
    <rPh sb="8" eb="10">
      <t>ソウチョウ</t>
    </rPh>
    <rPh sb="13" eb="15">
      <t>ニッチュウ</t>
    </rPh>
    <rPh sb="19" eb="21">
      <t>ヤカン</t>
    </rPh>
    <phoneticPr fontId="3"/>
  </si>
  <si>
    <t>グループ身体移動早朝0.5日中10.0夜間1.0</t>
    <rPh sb="8" eb="10">
      <t>ソウチョウ</t>
    </rPh>
    <rPh sb="13" eb="15">
      <t>ニッチュウ</t>
    </rPh>
    <rPh sb="19" eb="21">
      <t>ヤカン</t>
    </rPh>
    <phoneticPr fontId="3"/>
  </si>
  <si>
    <t>グループ身体移動早朝0.5日中10.0夜間1.5</t>
    <rPh sb="8" eb="10">
      <t>ソウチョウ</t>
    </rPh>
    <rPh sb="13" eb="15">
      <t>ニッチュウ</t>
    </rPh>
    <rPh sb="19" eb="21">
      <t>ヤカン</t>
    </rPh>
    <phoneticPr fontId="3"/>
  </si>
  <si>
    <t>グループ身体移動早朝0.5日中10.0夜間2.0</t>
    <rPh sb="8" eb="10">
      <t>ソウチョウ</t>
    </rPh>
    <rPh sb="13" eb="15">
      <t>ニッチュウ</t>
    </rPh>
    <rPh sb="19" eb="21">
      <t>ヤカン</t>
    </rPh>
    <phoneticPr fontId="3"/>
  </si>
  <si>
    <t>グループ身体移動早朝0.5日中10.0夜間2.5</t>
    <rPh sb="8" eb="10">
      <t>ソウチョウ</t>
    </rPh>
    <rPh sb="13" eb="15">
      <t>ニッチュウ</t>
    </rPh>
    <rPh sb="19" eb="21">
      <t>ヤカン</t>
    </rPh>
    <phoneticPr fontId="3"/>
  </si>
  <si>
    <t>グループ身体移動早朝0.5日中10.0夜間3.0</t>
    <rPh sb="8" eb="10">
      <t>ソウチョウ</t>
    </rPh>
    <rPh sb="13" eb="15">
      <t>ニッチュウ</t>
    </rPh>
    <rPh sb="19" eb="21">
      <t>ヤカン</t>
    </rPh>
    <phoneticPr fontId="3"/>
  </si>
  <si>
    <t>グループ身体移動早朝0.5日中10.0夜間3.5</t>
    <rPh sb="8" eb="10">
      <t>ソウチョウ</t>
    </rPh>
    <rPh sb="13" eb="15">
      <t>ニッチュウ</t>
    </rPh>
    <rPh sb="19" eb="21">
      <t>ヤカン</t>
    </rPh>
    <phoneticPr fontId="3"/>
  </si>
  <si>
    <t>グループ身体移動早朝0.5日中10.0夜間4.0</t>
    <rPh sb="8" eb="10">
      <t>ソウチョウ</t>
    </rPh>
    <rPh sb="13" eb="15">
      <t>ニッチュウ</t>
    </rPh>
    <rPh sb="19" eb="21">
      <t>ヤカン</t>
    </rPh>
    <phoneticPr fontId="3"/>
  </si>
  <si>
    <t>グループ身体移動早朝1.0日中10.0夜間0.5</t>
    <rPh sb="8" eb="10">
      <t>ソウチョウ</t>
    </rPh>
    <rPh sb="13" eb="15">
      <t>ニッチュウ</t>
    </rPh>
    <rPh sb="19" eb="21">
      <t>ヤカン</t>
    </rPh>
    <phoneticPr fontId="3"/>
  </si>
  <si>
    <t>グループ身体移動早朝1.0日中10.0夜間1.0</t>
    <rPh sb="8" eb="10">
      <t>ソウチョウ</t>
    </rPh>
    <rPh sb="13" eb="15">
      <t>ニッチュウ</t>
    </rPh>
    <rPh sb="19" eb="21">
      <t>ヤカン</t>
    </rPh>
    <phoneticPr fontId="3"/>
  </si>
  <si>
    <t>グループ身体移動早朝1.0日中10.0夜間1.5</t>
    <rPh sb="8" eb="10">
      <t>ソウチョウ</t>
    </rPh>
    <rPh sb="13" eb="15">
      <t>ニッチュウ</t>
    </rPh>
    <rPh sb="19" eb="21">
      <t>ヤカン</t>
    </rPh>
    <phoneticPr fontId="3"/>
  </si>
  <si>
    <t>グループ身体移動早朝1.0日中10.0夜間2.0</t>
    <rPh sb="8" eb="10">
      <t>ソウチョウ</t>
    </rPh>
    <rPh sb="13" eb="15">
      <t>ニッチュウ</t>
    </rPh>
    <rPh sb="19" eb="21">
      <t>ヤカン</t>
    </rPh>
    <phoneticPr fontId="3"/>
  </si>
  <si>
    <t>グループ身体移動早朝1.0日中10.0夜間2.5</t>
    <rPh sb="8" eb="10">
      <t>ソウチョウ</t>
    </rPh>
    <rPh sb="13" eb="15">
      <t>ニッチュウ</t>
    </rPh>
    <rPh sb="19" eb="21">
      <t>ヤカン</t>
    </rPh>
    <phoneticPr fontId="3"/>
  </si>
  <si>
    <t>グループ身体移動早朝1.0日中10.0夜間3.0</t>
    <rPh sb="8" eb="10">
      <t>ソウチョウ</t>
    </rPh>
    <rPh sb="13" eb="15">
      <t>ニッチュウ</t>
    </rPh>
    <rPh sb="19" eb="21">
      <t>ヤカン</t>
    </rPh>
    <phoneticPr fontId="3"/>
  </si>
  <si>
    <t>グループ身体移動早朝1.0日中10.0夜間3.5</t>
    <rPh sb="8" eb="10">
      <t>ソウチョウ</t>
    </rPh>
    <rPh sb="13" eb="15">
      <t>ニッチュウ</t>
    </rPh>
    <rPh sb="19" eb="21">
      <t>ヤカン</t>
    </rPh>
    <phoneticPr fontId="3"/>
  </si>
  <si>
    <t>グループ身体移動早朝1.0日中10.0夜間4.0</t>
    <rPh sb="8" eb="10">
      <t>ソウチョウ</t>
    </rPh>
    <rPh sb="13" eb="15">
      <t>ニッチュウ</t>
    </rPh>
    <rPh sb="19" eb="21">
      <t>ヤカン</t>
    </rPh>
    <phoneticPr fontId="3"/>
  </si>
  <si>
    <t>グループ身体移動早朝1.5日中10.0夜間0.5</t>
    <rPh sb="8" eb="10">
      <t>ソウチョウ</t>
    </rPh>
    <rPh sb="13" eb="15">
      <t>ニッチュウ</t>
    </rPh>
    <rPh sb="19" eb="21">
      <t>ヤカン</t>
    </rPh>
    <phoneticPr fontId="3"/>
  </si>
  <si>
    <t>グループ身体移動早朝1.5日中10.0夜間1.0</t>
    <rPh sb="8" eb="10">
      <t>ソウチョウ</t>
    </rPh>
    <rPh sb="13" eb="15">
      <t>ニッチュウ</t>
    </rPh>
    <rPh sb="19" eb="21">
      <t>ヤカン</t>
    </rPh>
    <phoneticPr fontId="3"/>
  </si>
  <si>
    <t>グループ身体移動早朝1.5日中10.0夜間1.5</t>
    <rPh sb="8" eb="10">
      <t>ソウチョウ</t>
    </rPh>
    <rPh sb="13" eb="15">
      <t>ニッチュウ</t>
    </rPh>
    <rPh sb="19" eb="21">
      <t>ヤカン</t>
    </rPh>
    <phoneticPr fontId="3"/>
  </si>
  <si>
    <t>グループ身体移動早朝1.5日中10.0夜間2.0</t>
    <rPh sb="8" eb="10">
      <t>ソウチョウ</t>
    </rPh>
    <rPh sb="13" eb="15">
      <t>ニッチュウ</t>
    </rPh>
    <rPh sb="19" eb="21">
      <t>ヤカン</t>
    </rPh>
    <phoneticPr fontId="3"/>
  </si>
  <si>
    <t>グループ身体移動早朝1.5日中10.0夜間2.5</t>
    <rPh sb="8" eb="10">
      <t>ソウチョウ</t>
    </rPh>
    <rPh sb="13" eb="15">
      <t>ニッチュウ</t>
    </rPh>
    <rPh sb="19" eb="21">
      <t>ヤカン</t>
    </rPh>
    <phoneticPr fontId="3"/>
  </si>
  <si>
    <t>グループ身体移動早朝1.5日中10.0夜間3.0</t>
    <rPh sb="8" eb="10">
      <t>ソウチョウ</t>
    </rPh>
    <rPh sb="13" eb="15">
      <t>ニッチュウ</t>
    </rPh>
    <rPh sb="19" eb="21">
      <t>ヤカン</t>
    </rPh>
    <phoneticPr fontId="3"/>
  </si>
  <si>
    <t>グループ身体移動早朝1.5日中10.0夜間3.5</t>
    <rPh sb="8" eb="10">
      <t>ソウチョウ</t>
    </rPh>
    <rPh sb="13" eb="15">
      <t>ニッチュウ</t>
    </rPh>
    <rPh sb="19" eb="21">
      <t>ヤカン</t>
    </rPh>
    <phoneticPr fontId="3"/>
  </si>
  <si>
    <t>グループ身体移動早朝2.0日中10.0夜間0.5</t>
    <rPh sb="8" eb="10">
      <t>ソウチョウ</t>
    </rPh>
    <rPh sb="13" eb="15">
      <t>ニッチュウ</t>
    </rPh>
    <rPh sb="19" eb="21">
      <t>ヤカン</t>
    </rPh>
    <phoneticPr fontId="3"/>
  </si>
  <si>
    <t>グループ身体移動早朝2.0日中10.0夜間1.0</t>
    <rPh sb="8" eb="10">
      <t>ソウチョウ</t>
    </rPh>
    <rPh sb="13" eb="15">
      <t>ニッチュウ</t>
    </rPh>
    <rPh sb="19" eb="21">
      <t>ヤカン</t>
    </rPh>
    <phoneticPr fontId="3"/>
  </si>
  <si>
    <t>グループ身体移動早朝2.0日中10.0夜間1.5</t>
    <rPh sb="8" eb="10">
      <t>ソウチョウ</t>
    </rPh>
    <rPh sb="13" eb="15">
      <t>ニッチュウ</t>
    </rPh>
    <rPh sb="19" eb="21">
      <t>ヤカン</t>
    </rPh>
    <phoneticPr fontId="3"/>
  </si>
  <si>
    <t>グループ身体移動早朝2.0日中10.0夜間2.0</t>
    <rPh sb="8" eb="10">
      <t>ソウチョウ</t>
    </rPh>
    <rPh sb="13" eb="15">
      <t>ニッチュウ</t>
    </rPh>
    <rPh sb="19" eb="21">
      <t>ヤカン</t>
    </rPh>
    <phoneticPr fontId="3"/>
  </si>
  <si>
    <t>グループ身体移動早朝2.0日中10.0夜間2.5</t>
    <rPh sb="8" eb="10">
      <t>ソウチョウ</t>
    </rPh>
    <rPh sb="13" eb="15">
      <t>ニッチュウ</t>
    </rPh>
    <rPh sb="19" eb="21">
      <t>ヤカン</t>
    </rPh>
    <phoneticPr fontId="3"/>
  </si>
  <si>
    <t>グループ身体移動早朝2.0日中10.0夜間3.0</t>
    <rPh sb="8" eb="10">
      <t>ソウチョウ</t>
    </rPh>
    <rPh sb="13" eb="15">
      <t>ニッチュウ</t>
    </rPh>
    <rPh sb="19" eb="21">
      <t>ヤカン</t>
    </rPh>
    <phoneticPr fontId="3"/>
  </si>
  <si>
    <t>グループ身体移動日中0.5夜間4.0深夜0.5</t>
    <rPh sb="8" eb="10">
      <t>ニッチュウ</t>
    </rPh>
    <rPh sb="13" eb="15">
      <t>ヤカン</t>
    </rPh>
    <rPh sb="18" eb="20">
      <t>シンヤ</t>
    </rPh>
    <phoneticPr fontId="3"/>
  </si>
  <si>
    <t>グループ身体移動日中0.5夜間4.0深夜1.0</t>
    <rPh sb="8" eb="10">
      <t>ニッチュウ</t>
    </rPh>
    <rPh sb="13" eb="15">
      <t>ヤカン</t>
    </rPh>
    <rPh sb="18" eb="20">
      <t>シンヤ</t>
    </rPh>
    <phoneticPr fontId="3"/>
  </si>
  <si>
    <t>グループ身体移動日中0.5夜間4.0深夜1.5</t>
    <rPh sb="8" eb="10">
      <t>ニッチュウ</t>
    </rPh>
    <rPh sb="13" eb="15">
      <t>ヤカン</t>
    </rPh>
    <rPh sb="18" eb="20">
      <t>シンヤ</t>
    </rPh>
    <phoneticPr fontId="3"/>
  </si>
  <si>
    <t>グループ身体移動日中0.5夜間4.0深夜2.0</t>
    <rPh sb="8" eb="10">
      <t>ニッチュウ</t>
    </rPh>
    <rPh sb="13" eb="15">
      <t>ヤカン</t>
    </rPh>
    <rPh sb="18" eb="20">
      <t>シンヤ</t>
    </rPh>
    <phoneticPr fontId="3"/>
  </si>
  <si>
    <t>グループ身体移動日中0.5夜間4.0深夜2.5</t>
    <rPh sb="8" eb="10">
      <t>ニッチュウ</t>
    </rPh>
    <rPh sb="13" eb="15">
      <t>ヤカン</t>
    </rPh>
    <rPh sb="18" eb="20">
      <t>シンヤ</t>
    </rPh>
    <phoneticPr fontId="3"/>
  </si>
  <si>
    <t>グループ身体移動日中1.0夜間4.0深夜0.5</t>
    <rPh sb="8" eb="10">
      <t>ニッチュウ</t>
    </rPh>
    <rPh sb="13" eb="15">
      <t>ヤカン</t>
    </rPh>
    <rPh sb="18" eb="20">
      <t>シンヤ</t>
    </rPh>
    <phoneticPr fontId="3"/>
  </si>
  <si>
    <t>グループ身体移動日中1.0夜間4.0深夜1.0</t>
    <rPh sb="8" eb="10">
      <t>ニッチュウ</t>
    </rPh>
    <rPh sb="13" eb="15">
      <t>ヤカン</t>
    </rPh>
    <rPh sb="18" eb="20">
      <t>シンヤ</t>
    </rPh>
    <phoneticPr fontId="3"/>
  </si>
  <si>
    <t>グループ身体移動日中1.0夜間4.0深夜1.5</t>
    <rPh sb="8" eb="10">
      <t>ニッチュウ</t>
    </rPh>
    <rPh sb="13" eb="15">
      <t>ヤカン</t>
    </rPh>
    <rPh sb="18" eb="20">
      <t>シンヤ</t>
    </rPh>
    <phoneticPr fontId="3"/>
  </si>
  <si>
    <t>グループ身体移動日中1.0夜間4.0深夜2.0</t>
    <rPh sb="8" eb="10">
      <t>ニッチュウ</t>
    </rPh>
    <rPh sb="13" eb="15">
      <t>ヤカン</t>
    </rPh>
    <rPh sb="18" eb="20">
      <t>シンヤ</t>
    </rPh>
    <phoneticPr fontId="3"/>
  </si>
  <si>
    <t>グループ身体移動日中1.0夜間4.0深夜2.5</t>
    <rPh sb="8" eb="10">
      <t>ニッチュウ</t>
    </rPh>
    <rPh sb="13" eb="15">
      <t>ヤカン</t>
    </rPh>
    <rPh sb="18" eb="20">
      <t>シンヤ</t>
    </rPh>
    <phoneticPr fontId="3"/>
  </si>
  <si>
    <t>グループ身体移動日中1.５夜間4.0深夜0.5</t>
    <rPh sb="8" eb="10">
      <t>ニッチュウ</t>
    </rPh>
    <rPh sb="13" eb="15">
      <t>ヤカン</t>
    </rPh>
    <rPh sb="18" eb="20">
      <t>シンヤ</t>
    </rPh>
    <phoneticPr fontId="3"/>
  </si>
  <si>
    <t>グループ身体移動日中1.５夜間4.0深夜1.0</t>
    <rPh sb="8" eb="10">
      <t>ニッチュウ</t>
    </rPh>
    <rPh sb="13" eb="15">
      <t>ヤカン</t>
    </rPh>
    <rPh sb="18" eb="20">
      <t>シンヤ</t>
    </rPh>
    <phoneticPr fontId="3"/>
  </si>
  <si>
    <t>グループ身体移動日中1.５夜間4.0深夜1.5</t>
    <rPh sb="8" eb="10">
      <t>ニッチュウ</t>
    </rPh>
    <rPh sb="13" eb="15">
      <t>ヤカン</t>
    </rPh>
    <rPh sb="18" eb="20">
      <t>シンヤ</t>
    </rPh>
    <phoneticPr fontId="3"/>
  </si>
  <si>
    <t>グループ身体移動日中1.５夜間4.0深夜2.0</t>
    <rPh sb="8" eb="10">
      <t>ニッチュウ</t>
    </rPh>
    <rPh sb="13" eb="15">
      <t>ヤカン</t>
    </rPh>
    <rPh sb="18" eb="20">
      <t>シンヤ</t>
    </rPh>
    <phoneticPr fontId="3"/>
  </si>
  <si>
    <t>グループ身体移動日中1.５夜間4.0深夜2.5</t>
    <rPh sb="8" eb="10">
      <t>ニッチュウ</t>
    </rPh>
    <rPh sb="13" eb="15">
      <t>ヤカン</t>
    </rPh>
    <rPh sb="18" eb="20">
      <t>シンヤ</t>
    </rPh>
    <phoneticPr fontId="3"/>
  </si>
  <si>
    <t>グループ身体移動日中2.0夜間4.0深夜0.5</t>
    <rPh sb="8" eb="10">
      <t>ニッチュウ</t>
    </rPh>
    <rPh sb="13" eb="15">
      <t>ヤカン</t>
    </rPh>
    <rPh sb="18" eb="20">
      <t>シンヤ</t>
    </rPh>
    <phoneticPr fontId="3"/>
  </si>
  <si>
    <t>グループ身体移動日中2.0夜間4.0深夜1.0</t>
    <rPh sb="8" eb="10">
      <t>ニッチュウ</t>
    </rPh>
    <rPh sb="13" eb="15">
      <t>ヤカン</t>
    </rPh>
    <rPh sb="18" eb="20">
      <t>シンヤ</t>
    </rPh>
    <phoneticPr fontId="3"/>
  </si>
  <si>
    <t>グループ身体移動日中2.0夜間4.0深夜1.5</t>
    <rPh sb="8" eb="10">
      <t>ニッチュウ</t>
    </rPh>
    <rPh sb="13" eb="15">
      <t>ヤカン</t>
    </rPh>
    <rPh sb="18" eb="20">
      <t>シンヤ</t>
    </rPh>
    <phoneticPr fontId="3"/>
  </si>
  <si>
    <t>グループ身体移動日中2.0夜間4.0深夜2.0</t>
    <rPh sb="8" eb="10">
      <t>ニッチュウ</t>
    </rPh>
    <rPh sb="13" eb="15">
      <t>ヤカン</t>
    </rPh>
    <rPh sb="18" eb="20">
      <t>シンヤ</t>
    </rPh>
    <phoneticPr fontId="3"/>
  </si>
  <si>
    <t>グループ身体移動日中2.0夜間4.0深夜2.5</t>
    <rPh sb="8" eb="10">
      <t>ニッチュウ</t>
    </rPh>
    <rPh sb="13" eb="15">
      <t>ヤカン</t>
    </rPh>
    <rPh sb="18" eb="20">
      <t>シンヤ</t>
    </rPh>
    <phoneticPr fontId="3"/>
  </si>
  <si>
    <t>グループ身体移動日中2.5夜早4.0深夜0.5</t>
    <rPh sb="8" eb="10">
      <t>ニッチュウ</t>
    </rPh>
    <rPh sb="13" eb="15">
      <t>ヨルハヤ</t>
    </rPh>
    <rPh sb="18" eb="20">
      <t>シンヤ</t>
    </rPh>
    <phoneticPr fontId="3"/>
  </si>
  <si>
    <t>グループ身体移動日中2.5夜早4.0深夜1.0</t>
    <rPh sb="8" eb="10">
      <t>ニッチュウ</t>
    </rPh>
    <rPh sb="13" eb="15">
      <t>ヨルハヤ</t>
    </rPh>
    <rPh sb="18" eb="20">
      <t>シンヤ</t>
    </rPh>
    <phoneticPr fontId="3"/>
  </si>
  <si>
    <t>グループ身体移動日中2.5夜早4.0深夜1.5</t>
    <rPh sb="8" eb="10">
      <t>ニッチュウ</t>
    </rPh>
    <rPh sb="13" eb="15">
      <t>ヨルハヤ</t>
    </rPh>
    <rPh sb="18" eb="20">
      <t>シンヤ</t>
    </rPh>
    <phoneticPr fontId="3"/>
  </si>
  <si>
    <t>グループ身体移動日中2.5夜早4.0深夜2.0</t>
    <rPh sb="8" eb="10">
      <t>ニッチュウ</t>
    </rPh>
    <rPh sb="13" eb="15">
      <t>ヨルハヤ</t>
    </rPh>
    <rPh sb="18" eb="20">
      <t>シンヤ</t>
    </rPh>
    <phoneticPr fontId="3"/>
  </si>
  <si>
    <t>グループ身体移動日中2.5夜早4.0深夜2.5</t>
    <rPh sb="8" eb="10">
      <t>ニッチュウ</t>
    </rPh>
    <rPh sb="13" eb="15">
      <t>ヨルハヤ</t>
    </rPh>
    <rPh sb="18" eb="20">
      <t>シンヤ</t>
    </rPh>
    <phoneticPr fontId="3"/>
  </si>
  <si>
    <t>グループ身体移動日中3.0夜早4.0深夜0.5</t>
    <rPh sb="8" eb="10">
      <t>ニッチュウ</t>
    </rPh>
    <rPh sb="18" eb="20">
      <t>シンヤ</t>
    </rPh>
    <phoneticPr fontId="3"/>
  </si>
  <si>
    <t>グループ身体移動日中3.0夜早4.0深夜1.0</t>
    <rPh sb="8" eb="10">
      <t>ニッチュウ</t>
    </rPh>
    <rPh sb="18" eb="20">
      <t>シンヤ</t>
    </rPh>
    <phoneticPr fontId="3"/>
  </si>
  <si>
    <t>グループ身体移動日中3.0夜早4.0深夜1.5</t>
    <rPh sb="8" eb="10">
      <t>ニッチュウ</t>
    </rPh>
    <rPh sb="18" eb="20">
      <t>シンヤ</t>
    </rPh>
    <phoneticPr fontId="3"/>
  </si>
  <si>
    <t>グループ身体移動日中3.0夜早4.0深夜2.0</t>
    <rPh sb="8" eb="10">
      <t>ニッチュウ</t>
    </rPh>
    <rPh sb="18" eb="20">
      <t>シンヤ</t>
    </rPh>
    <phoneticPr fontId="3"/>
  </si>
  <si>
    <t>グループ身体移動日中3.0夜早4.0深夜2.5</t>
    <rPh sb="8" eb="10">
      <t>ニッチュウ</t>
    </rPh>
    <rPh sb="18" eb="20">
      <t>シンヤ</t>
    </rPh>
    <phoneticPr fontId="3"/>
  </si>
  <si>
    <t>グループ身体移動日中3.5夜早4.0深夜0.5</t>
    <rPh sb="8" eb="10">
      <t>ニッチュウ</t>
    </rPh>
    <phoneticPr fontId="3"/>
  </si>
  <si>
    <t>グループ身体移動日中3.5夜早4.0深夜1.0</t>
    <rPh sb="8" eb="10">
      <t>ニッチュウ</t>
    </rPh>
    <phoneticPr fontId="3"/>
  </si>
  <si>
    <t>グループ身体移動日中3.5夜早4.0深夜1.5</t>
    <rPh sb="8" eb="10">
      <t>ニッチュウ</t>
    </rPh>
    <phoneticPr fontId="3"/>
  </si>
  <si>
    <t>グループ身体移動日中3.5夜早4.0深夜2.0</t>
    <rPh sb="8" eb="10">
      <t>ニッチュウ</t>
    </rPh>
    <phoneticPr fontId="3"/>
  </si>
  <si>
    <t>グループ身体移動日中3.5夜早4.0深夜2.5</t>
    <rPh sb="8" eb="10">
      <t>ニッチュウ</t>
    </rPh>
    <phoneticPr fontId="3"/>
  </si>
  <si>
    <t>グループ身体移動日中4.0夜早4.0深夜0.5</t>
    <rPh sb="8" eb="10">
      <t>ニッチュウ</t>
    </rPh>
    <phoneticPr fontId="3"/>
  </si>
  <si>
    <t>グループ身体移動日中4.0夜早4.0深夜1.0</t>
    <rPh sb="8" eb="10">
      <t>ニッチュウ</t>
    </rPh>
    <phoneticPr fontId="3"/>
  </si>
  <si>
    <t>グループ身体移動日中4.0夜早4.0深夜1.5</t>
    <rPh sb="8" eb="10">
      <t>ニッチュウ</t>
    </rPh>
    <phoneticPr fontId="3"/>
  </si>
  <si>
    <t>グループ身体移動日中4.0夜早4.0深夜2.0</t>
    <rPh sb="8" eb="10">
      <t>ニッチュウ</t>
    </rPh>
    <phoneticPr fontId="3"/>
  </si>
  <si>
    <t>グループ身体移動日中4.0夜早4.0深夜2.5</t>
    <rPh sb="8" eb="10">
      <t>ニッチュウ</t>
    </rPh>
    <phoneticPr fontId="3"/>
  </si>
  <si>
    <t>グループ身体移動日中4.5夜早4.0深夜0.5</t>
    <rPh sb="8" eb="10">
      <t>ニッチュウ</t>
    </rPh>
    <phoneticPr fontId="3"/>
  </si>
  <si>
    <t>グループ身体移動日中4.5夜早4.0深夜1.0</t>
    <rPh sb="8" eb="10">
      <t>ニッチュウ</t>
    </rPh>
    <phoneticPr fontId="3"/>
  </si>
  <si>
    <t>グループ身体移動日中4.5夜早4.0深夜1.5</t>
    <rPh sb="8" eb="10">
      <t>ニッチュウ</t>
    </rPh>
    <phoneticPr fontId="3"/>
  </si>
  <si>
    <t>グループ身体移動日中4.5夜早4.0深夜2.0</t>
    <rPh sb="8" eb="10">
      <t>ニッチュウ</t>
    </rPh>
    <phoneticPr fontId="3"/>
  </si>
  <si>
    <t>グループ身体移動日中4.5夜早4.0深夜2.5</t>
    <rPh sb="8" eb="10">
      <t>ニッチュウ</t>
    </rPh>
    <phoneticPr fontId="3"/>
  </si>
  <si>
    <t>グループ身体移動日中5.0夜早4.0深夜0.5</t>
    <rPh sb="8" eb="10">
      <t>ニッチュウ</t>
    </rPh>
    <phoneticPr fontId="3"/>
  </si>
  <si>
    <t>グループ身体移動日中5.0夜早4.0深夜1.0</t>
    <rPh sb="8" eb="10">
      <t>ニッチュウ</t>
    </rPh>
    <phoneticPr fontId="3"/>
  </si>
  <si>
    <t>グループ身体移動日中5.0夜早4.0深夜1.5</t>
    <rPh sb="8" eb="10">
      <t>ニッチュウ</t>
    </rPh>
    <phoneticPr fontId="3"/>
  </si>
  <si>
    <t>グループ身体移動日中5.0夜早4.0深夜2.0</t>
    <rPh sb="8" eb="10">
      <t>ニッチュウ</t>
    </rPh>
    <rPh sb="18" eb="20">
      <t>シンヤ</t>
    </rPh>
    <phoneticPr fontId="3"/>
  </si>
  <si>
    <t>グループ身体移動日中5.0夜早4.0深夜2.5</t>
    <rPh sb="8" eb="10">
      <t>ニッチュウ</t>
    </rPh>
    <phoneticPr fontId="3"/>
  </si>
  <si>
    <t>グループ身体移動日中5.5夜早4.0深夜0.5</t>
    <rPh sb="8" eb="10">
      <t>ニッチュウ</t>
    </rPh>
    <phoneticPr fontId="3"/>
  </si>
  <si>
    <t>グループ身体移動日中5.5夜早4.0深夜1.0</t>
    <rPh sb="8" eb="10">
      <t>ニッチュウ</t>
    </rPh>
    <phoneticPr fontId="3"/>
  </si>
  <si>
    <t>グループ身体移動日中5.5夜早4.0深夜1.5</t>
    <rPh sb="8" eb="10">
      <t>ニッチュウ</t>
    </rPh>
    <phoneticPr fontId="3"/>
  </si>
  <si>
    <t>グループ身体移動日中5.5夜早4.0深夜2.0</t>
    <rPh sb="8" eb="10">
      <t>ニッチュウ</t>
    </rPh>
    <phoneticPr fontId="3"/>
  </si>
  <si>
    <t>グループ身体移動日中5.5夜早4.0深夜2.5</t>
    <rPh sb="8" eb="10">
      <t>ニッチュウ</t>
    </rPh>
    <phoneticPr fontId="3"/>
  </si>
  <si>
    <t>グループ身体移動日中6.0夜早4.0深夜0.5</t>
    <rPh sb="8" eb="10">
      <t>ニッチュウ</t>
    </rPh>
    <phoneticPr fontId="3"/>
  </si>
  <si>
    <t>グループ身体移動日中6.0夜早4.0深夜1.0</t>
    <rPh sb="8" eb="10">
      <t>ニッチュウ</t>
    </rPh>
    <phoneticPr fontId="3"/>
  </si>
  <si>
    <t>グループ身体移動日中6.0夜早4.0深夜1.5</t>
    <rPh sb="8" eb="10">
      <t>ニッチュウ</t>
    </rPh>
    <phoneticPr fontId="3"/>
  </si>
  <si>
    <t>グループ身体移動日中6.0夜早4.0深夜2.0</t>
    <rPh sb="8" eb="10">
      <t>ニッチュウ</t>
    </rPh>
    <phoneticPr fontId="3"/>
  </si>
  <si>
    <t>グループ身体移動日中6.0夜早4.0深夜2.5</t>
    <rPh sb="8" eb="10">
      <t>ニッチュウ</t>
    </rPh>
    <phoneticPr fontId="3"/>
  </si>
  <si>
    <t>グループ身体移動日中6.5夜早4.0深夜0.5</t>
    <rPh sb="8" eb="10">
      <t>ニッチュウ</t>
    </rPh>
    <phoneticPr fontId="3"/>
  </si>
  <si>
    <t>グループ身体移動日中6.5夜早4.0深夜1.0</t>
    <rPh sb="8" eb="10">
      <t>ニッチュウ</t>
    </rPh>
    <phoneticPr fontId="3"/>
  </si>
  <si>
    <t>グループ身体移動日中6.5夜早4.0深夜1.5</t>
    <rPh sb="8" eb="10">
      <t>ニッチュウ</t>
    </rPh>
    <phoneticPr fontId="3"/>
  </si>
  <si>
    <t>グループ身体移動日中6.5夜早4.0深夜2.0</t>
    <rPh sb="8" eb="10">
      <t>ニッチュウ</t>
    </rPh>
    <phoneticPr fontId="3"/>
  </si>
  <si>
    <t>グループ身体移動日中6.5夜早4.0深夜2.5</t>
    <rPh sb="8" eb="10">
      <t>ニッチュウ</t>
    </rPh>
    <phoneticPr fontId="3"/>
  </si>
  <si>
    <t>グループ身体移動日中7.0夜早4.0深夜0.5</t>
    <rPh sb="8" eb="10">
      <t>ニッチュウ</t>
    </rPh>
    <phoneticPr fontId="3"/>
  </si>
  <si>
    <t>グループ身体移動日中7.0夜早4.0深夜1.0</t>
    <rPh sb="8" eb="10">
      <t>ニッチュウ</t>
    </rPh>
    <phoneticPr fontId="3"/>
  </si>
  <si>
    <t>グループ身体移動日中7.0夜早4.0深夜1.5</t>
    <rPh sb="8" eb="10">
      <t>ニッチュウ</t>
    </rPh>
    <phoneticPr fontId="3"/>
  </si>
  <si>
    <t>グループ身体移動日中7.0夜早4.0深夜2.0</t>
    <rPh sb="8" eb="10">
      <t>ニッチュウ</t>
    </rPh>
    <phoneticPr fontId="3"/>
  </si>
  <si>
    <t>グループ身体移動日中7.0夜早4.0深夜2.5</t>
    <rPh sb="8" eb="10">
      <t>ニッチュウ</t>
    </rPh>
    <phoneticPr fontId="3"/>
  </si>
  <si>
    <t>グループ身体移動日中7.5夜早4.0深夜0.5</t>
    <rPh sb="8" eb="10">
      <t>ニッチュウ</t>
    </rPh>
    <phoneticPr fontId="3"/>
  </si>
  <si>
    <t>グループ身体移動日中7.5夜早4.0深夜1.0</t>
    <rPh sb="8" eb="10">
      <t>ニッチュウ</t>
    </rPh>
    <phoneticPr fontId="3"/>
  </si>
  <si>
    <t>グループ身体移動日中7.5夜早4.0深夜1.5</t>
    <rPh sb="8" eb="10">
      <t>ニッチュウ</t>
    </rPh>
    <phoneticPr fontId="3"/>
  </si>
  <si>
    <t>グループ身体移動日中7.5夜早4.0深夜2.0</t>
    <rPh sb="8" eb="10">
      <t>ニッチュウ</t>
    </rPh>
    <phoneticPr fontId="3"/>
  </si>
  <si>
    <t>グループ身体移動日中7.5夜早4.0深夜2.5</t>
    <rPh sb="8" eb="10">
      <t>ニッチュウ</t>
    </rPh>
    <phoneticPr fontId="3"/>
  </si>
  <si>
    <t>グループ身体移動日中8.0夜早4.0深夜0.5</t>
    <rPh sb="8" eb="10">
      <t>ニッチュウ</t>
    </rPh>
    <phoneticPr fontId="3"/>
  </si>
  <si>
    <t>グループ身体移動日中8.0夜早4.0深夜1.0</t>
    <rPh sb="8" eb="10">
      <t>ニッチュウ</t>
    </rPh>
    <phoneticPr fontId="3"/>
  </si>
  <si>
    <t>グループ身体移動日中8.0夜早4.0深夜1.5</t>
    <rPh sb="8" eb="10">
      <t>ニッチュウ</t>
    </rPh>
    <phoneticPr fontId="3"/>
  </si>
  <si>
    <t>グループ身体移動日中8.0夜早4.0深夜2.0</t>
    <rPh sb="8" eb="10">
      <t>ニッチュウ</t>
    </rPh>
    <phoneticPr fontId="3"/>
  </si>
  <si>
    <t>グループ身体移動日中8.0夜早4.0深夜2.5</t>
    <rPh sb="8" eb="10">
      <t>ニッチュウ</t>
    </rPh>
    <phoneticPr fontId="3"/>
  </si>
  <si>
    <t>グループ身体移動日中8.5夜早4.0深夜0.5</t>
    <rPh sb="8" eb="10">
      <t>ニッチュウ</t>
    </rPh>
    <phoneticPr fontId="3"/>
  </si>
  <si>
    <t>グループ身体移動日中8.5夜早4.0深夜1.0</t>
    <rPh sb="8" eb="10">
      <t>ニッチュウ</t>
    </rPh>
    <phoneticPr fontId="3"/>
  </si>
  <si>
    <t>グループ身体移動日中8.5夜早4.0深夜1.5</t>
    <rPh sb="8" eb="10">
      <t>ニッチュウ</t>
    </rPh>
    <phoneticPr fontId="3"/>
  </si>
  <si>
    <t>グループ身体移動日中8.5夜早4.0深夜2.0</t>
    <rPh sb="8" eb="10">
      <t>ニッチュウ</t>
    </rPh>
    <phoneticPr fontId="3"/>
  </si>
  <si>
    <t>グループ身体移動日中8.5夜早4.0深夜2.5</t>
    <rPh sb="8" eb="10">
      <t>ニッチュウ</t>
    </rPh>
    <phoneticPr fontId="3"/>
  </si>
  <si>
    <t>グループ身体移動日中9.0夜早4.0深夜0.5</t>
    <rPh sb="8" eb="10">
      <t>ニッチュウ</t>
    </rPh>
    <phoneticPr fontId="3"/>
  </si>
  <si>
    <t>グループ身体移動日中9.0夜早4.0深夜1.0</t>
    <rPh sb="8" eb="10">
      <t>ニッチュウ</t>
    </rPh>
    <phoneticPr fontId="3"/>
  </si>
  <si>
    <t>グループ身体移動日中9.0夜早4.0深夜1.5</t>
    <rPh sb="8" eb="10">
      <t>ニッチュウ</t>
    </rPh>
    <phoneticPr fontId="3"/>
  </si>
  <si>
    <t>グループ身体移動日中9.0夜早4.0深夜2.0</t>
    <rPh sb="8" eb="10">
      <t>ニッチュウ</t>
    </rPh>
    <phoneticPr fontId="3"/>
  </si>
  <si>
    <t>グループ身体移動日中9.5夜早4.0深夜0.5</t>
    <rPh sb="8" eb="10">
      <t>ニッチュウ</t>
    </rPh>
    <phoneticPr fontId="3"/>
  </si>
  <si>
    <t>グループ身体移動日中9.5夜早4.0深夜1.0</t>
    <rPh sb="8" eb="10">
      <t>ニッチュウ</t>
    </rPh>
    <phoneticPr fontId="3"/>
  </si>
  <si>
    <t>グループ身体移動日中9.5夜早4.0深夜1.5</t>
    <rPh sb="8" eb="10">
      <t>ニッチュウ</t>
    </rPh>
    <phoneticPr fontId="3"/>
  </si>
  <si>
    <t>グループ身体移動日中10.0夜早4.0深夜0.5</t>
    <rPh sb="8" eb="10">
      <t>ニッチュウ</t>
    </rPh>
    <rPh sb="19" eb="21">
      <t>シンヤ</t>
    </rPh>
    <phoneticPr fontId="3"/>
  </si>
  <si>
    <t>グループ身体移動日中10.0夜早4.0深夜1.0</t>
    <rPh sb="8" eb="10">
      <t>ニッチュウ</t>
    </rPh>
    <rPh sb="19" eb="21">
      <t>シンヤ</t>
    </rPh>
    <phoneticPr fontId="3"/>
  </si>
  <si>
    <t>基本単位…居宅の通院等介助（身体介護伴う）</t>
    <rPh sb="0" eb="4">
      <t>キホンタンイ</t>
    </rPh>
    <rPh sb="5" eb="7">
      <t>キョタク</t>
    </rPh>
    <rPh sb="8" eb="13">
      <t>ツウイントウカイジョ</t>
    </rPh>
    <rPh sb="14" eb="18">
      <t>シンタイカイゴ</t>
    </rPh>
    <rPh sb="18" eb="19">
      <t>トモナ</t>
    </rPh>
    <phoneticPr fontId="3"/>
  </si>
  <si>
    <t>個別支援身体移動日中0.5</t>
    <rPh sb="8" eb="10">
      <t>ニッチュウ</t>
    </rPh>
    <phoneticPr fontId="4"/>
  </si>
  <si>
    <t>個別支援身体移動</t>
  </si>
  <si>
    <t>個別支援身体移動日中1.0</t>
    <rPh sb="8" eb="10">
      <t>ニッチュウ</t>
    </rPh>
    <phoneticPr fontId="4"/>
  </si>
  <si>
    <t>個別支援身体移動日中1.5</t>
    <rPh sb="8" eb="10">
      <t>ニッチュウ</t>
    </rPh>
    <phoneticPr fontId="4"/>
  </si>
  <si>
    <t>個別支援身体移動日中2.0</t>
    <rPh sb="8" eb="10">
      <t>ニッチュウ</t>
    </rPh>
    <phoneticPr fontId="4"/>
  </si>
  <si>
    <t>個別支援身体移動日中2.5</t>
    <rPh sb="8" eb="10">
      <t>ニッチュウ</t>
    </rPh>
    <phoneticPr fontId="4"/>
  </si>
  <si>
    <t>個別支援身体移動日中3.0</t>
    <rPh sb="8" eb="10">
      <t>ニッチュウ</t>
    </rPh>
    <phoneticPr fontId="4"/>
  </si>
  <si>
    <t>個別支援身体移動日中3.5</t>
    <rPh sb="8" eb="10">
      <t>ニッチュウ</t>
    </rPh>
    <phoneticPr fontId="4"/>
  </si>
  <si>
    <t>個別支援身体移動日中4.0</t>
    <rPh sb="8" eb="10">
      <t>ニッチュウ</t>
    </rPh>
    <phoneticPr fontId="4"/>
  </si>
  <si>
    <t>個別支援身体移動日中4.5</t>
    <rPh sb="8" eb="10">
      <t>ニッチュウ</t>
    </rPh>
    <phoneticPr fontId="4"/>
  </si>
  <si>
    <t>個別支援身体移動日中5.0</t>
    <rPh sb="8" eb="10">
      <t>ニッチュウ</t>
    </rPh>
    <phoneticPr fontId="4"/>
  </si>
  <si>
    <t>個別支援身体移動日中5.5</t>
    <rPh sb="8" eb="10">
      <t>ニッチュウ</t>
    </rPh>
    <phoneticPr fontId="4"/>
  </si>
  <si>
    <t>個別支援身体移動日中6.0</t>
    <rPh sb="8" eb="10">
      <t>ニッチュウ</t>
    </rPh>
    <phoneticPr fontId="4"/>
  </si>
  <si>
    <t>個別支援身体移動日中6.5</t>
    <rPh sb="8" eb="10">
      <t>ニッチュウ</t>
    </rPh>
    <phoneticPr fontId="4"/>
  </si>
  <si>
    <t>個別支援身体移動日中7.0</t>
    <rPh sb="8" eb="10">
      <t>ニッチュウ</t>
    </rPh>
    <phoneticPr fontId="4"/>
  </si>
  <si>
    <t>個別支援身体移動日中7.5</t>
    <rPh sb="8" eb="10">
      <t>ニッチュウ</t>
    </rPh>
    <phoneticPr fontId="4"/>
  </si>
  <si>
    <t>個別支援身体移動日中8.0</t>
    <rPh sb="8" eb="10">
      <t>ニッチュウ</t>
    </rPh>
    <phoneticPr fontId="4"/>
  </si>
  <si>
    <t>個別支援身体移動日中8.5</t>
    <rPh sb="8" eb="10">
      <t>ニッチュウ</t>
    </rPh>
    <phoneticPr fontId="4"/>
  </si>
  <si>
    <t>個別支援身体移動日中9.0</t>
    <rPh sb="8" eb="10">
      <t>ニッチュウ</t>
    </rPh>
    <phoneticPr fontId="4"/>
  </si>
  <si>
    <t>個別支援身体移動日中9.5</t>
    <rPh sb="8" eb="10">
      <t>ニッチュウ</t>
    </rPh>
    <phoneticPr fontId="4"/>
  </si>
  <si>
    <t>個別支援身体移動日中10.0</t>
    <rPh sb="8" eb="10">
      <t>ニッチュウ</t>
    </rPh>
    <phoneticPr fontId="4"/>
  </si>
  <si>
    <t>個別支援身体移動日中10.5</t>
    <rPh sb="8" eb="10">
      <t>ニッチュウ</t>
    </rPh>
    <phoneticPr fontId="4"/>
  </si>
  <si>
    <t>個別支援身体移動夜早0.5</t>
    <rPh sb="8" eb="9">
      <t>ヨル</t>
    </rPh>
    <rPh sb="9" eb="10">
      <t>ハヤ</t>
    </rPh>
    <phoneticPr fontId="4"/>
  </si>
  <si>
    <t>個別支援身体移動夜早1.0</t>
    <rPh sb="8" eb="9">
      <t>ヨル</t>
    </rPh>
    <rPh sb="9" eb="10">
      <t>ハヤ</t>
    </rPh>
    <phoneticPr fontId="4"/>
  </si>
  <si>
    <t>個別支援身体移動夜早1.5</t>
    <rPh sb="8" eb="9">
      <t>ヨル</t>
    </rPh>
    <rPh sb="9" eb="10">
      <t>ハヤ</t>
    </rPh>
    <phoneticPr fontId="4"/>
  </si>
  <si>
    <t>個別支援身体移動夜早2.0</t>
    <rPh sb="8" eb="9">
      <t>ヨル</t>
    </rPh>
    <rPh sb="9" eb="10">
      <t>ハヤ</t>
    </rPh>
    <phoneticPr fontId="4"/>
  </si>
  <si>
    <t>個別支援身体移動夜早2.5</t>
    <rPh sb="8" eb="9">
      <t>ヨル</t>
    </rPh>
    <rPh sb="9" eb="10">
      <t>ハヤ</t>
    </rPh>
    <phoneticPr fontId="4"/>
  </si>
  <si>
    <t>個別支援身体移動夜早3.0</t>
    <rPh sb="8" eb="9">
      <t>ヨル</t>
    </rPh>
    <rPh sb="9" eb="10">
      <t>ハヤ</t>
    </rPh>
    <phoneticPr fontId="4"/>
  </si>
  <si>
    <t>個別支援身体移動夜早3.5</t>
    <rPh sb="8" eb="9">
      <t>ヨル</t>
    </rPh>
    <rPh sb="9" eb="10">
      <t>ハヤ</t>
    </rPh>
    <phoneticPr fontId="4"/>
  </si>
  <si>
    <t>個別支援身体移動夜早4.0</t>
    <rPh sb="8" eb="9">
      <t>ヨル</t>
    </rPh>
    <rPh sb="9" eb="10">
      <t>ハヤ</t>
    </rPh>
    <phoneticPr fontId="4"/>
  </si>
  <si>
    <t>個別支援身体移動夜早4.5</t>
    <rPh sb="8" eb="9">
      <t>ヨル</t>
    </rPh>
    <rPh sb="9" eb="10">
      <t>ハヤ</t>
    </rPh>
    <phoneticPr fontId="4"/>
  </si>
  <si>
    <t>個別支援身体移動深夜0.5</t>
    <rPh sb="8" eb="10">
      <t>シンヤ</t>
    </rPh>
    <phoneticPr fontId="4"/>
  </si>
  <si>
    <t>個別支援身体移動深夜1.0</t>
    <rPh sb="8" eb="10">
      <t>シンヤ</t>
    </rPh>
    <phoneticPr fontId="4"/>
  </si>
  <si>
    <t>個別支援身体移動深夜1.5</t>
    <rPh sb="8" eb="10">
      <t>シンヤ</t>
    </rPh>
    <phoneticPr fontId="4"/>
  </si>
  <si>
    <t>個別支援身体移動深夜2.0</t>
    <rPh sb="8" eb="10">
      <t>シンヤ</t>
    </rPh>
    <phoneticPr fontId="4"/>
  </si>
  <si>
    <t>個別支援身体移動深夜2.5</t>
    <rPh sb="8" eb="10">
      <t>シンヤ</t>
    </rPh>
    <phoneticPr fontId="4"/>
  </si>
  <si>
    <t>個別支援身体移動深夜3.0</t>
    <rPh sb="8" eb="10">
      <t>シンヤ</t>
    </rPh>
    <phoneticPr fontId="4"/>
  </si>
  <si>
    <t>個別支援身体移動深夜3.5</t>
    <rPh sb="8" eb="10">
      <t>シンヤ</t>
    </rPh>
    <phoneticPr fontId="4"/>
  </si>
  <si>
    <t>個別支援身体移動深夜4.0</t>
    <rPh sb="8" eb="10">
      <t>シンヤ</t>
    </rPh>
    <phoneticPr fontId="4"/>
  </si>
  <si>
    <t>個別支援身体移動深夜4.5</t>
    <rPh sb="8" eb="10">
      <t>シンヤ</t>
    </rPh>
    <phoneticPr fontId="4"/>
  </si>
  <si>
    <t>個別支援身体移動深夜5.0</t>
    <rPh sb="8" eb="10">
      <t>シンヤ</t>
    </rPh>
    <phoneticPr fontId="4"/>
  </si>
  <si>
    <t>個別支援身体移動深夜5.5</t>
    <rPh sb="8" eb="10">
      <t>シンヤ</t>
    </rPh>
    <phoneticPr fontId="4"/>
  </si>
  <si>
    <t>個別支援身体移動深夜6.0</t>
    <rPh sb="8" eb="10">
      <t>シンヤ</t>
    </rPh>
    <phoneticPr fontId="4"/>
  </si>
  <si>
    <t>個別支援身体移動深夜6.5</t>
    <rPh sb="8" eb="10">
      <t>シンヤ</t>
    </rPh>
    <phoneticPr fontId="4"/>
  </si>
  <si>
    <t>個別支援身体移動深夜0.5夜早0.5</t>
    <rPh sb="8" eb="10">
      <t>シンヤ</t>
    </rPh>
    <rPh sb="13" eb="14">
      <t>ヨル</t>
    </rPh>
    <rPh sb="14" eb="15">
      <t>ハヤ</t>
    </rPh>
    <phoneticPr fontId="3"/>
  </si>
  <si>
    <t>個別支援身体移動深夜0.5夜早1.0</t>
    <rPh sb="8" eb="10">
      <t>シンヤ</t>
    </rPh>
    <rPh sb="13" eb="14">
      <t>ヨル</t>
    </rPh>
    <rPh sb="14" eb="15">
      <t>ハヤ</t>
    </rPh>
    <phoneticPr fontId="3"/>
  </si>
  <si>
    <t>個別支援身体移動深夜0.5夜早1.5</t>
    <rPh sb="8" eb="10">
      <t>シンヤ</t>
    </rPh>
    <rPh sb="13" eb="14">
      <t>ヨル</t>
    </rPh>
    <rPh sb="14" eb="15">
      <t>ハヤ</t>
    </rPh>
    <phoneticPr fontId="3"/>
  </si>
  <si>
    <t>個別支援身体移動深夜0.5夜早2.0</t>
    <rPh sb="8" eb="10">
      <t>シンヤ</t>
    </rPh>
    <rPh sb="13" eb="14">
      <t>ヨル</t>
    </rPh>
    <rPh sb="14" eb="15">
      <t>ハヤ</t>
    </rPh>
    <phoneticPr fontId="3"/>
  </si>
  <si>
    <t>個別支援身体移動深夜0.5夜早2.5</t>
    <rPh sb="8" eb="10">
      <t>シンヤ</t>
    </rPh>
    <rPh sb="13" eb="14">
      <t>ヨル</t>
    </rPh>
    <rPh sb="14" eb="15">
      <t>ハヤ</t>
    </rPh>
    <phoneticPr fontId="3"/>
  </si>
  <si>
    <t>個別支援身体移動深夜0.5夜早3.0</t>
    <rPh sb="8" eb="10">
      <t>シンヤ</t>
    </rPh>
    <rPh sb="13" eb="14">
      <t>ヨル</t>
    </rPh>
    <rPh sb="14" eb="15">
      <t>ハヤ</t>
    </rPh>
    <phoneticPr fontId="3"/>
  </si>
  <si>
    <t>個別支援身体移動深夜1.0夜早0.5</t>
    <rPh sb="8" eb="10">
      <t>シンヤ</t>
    </rPh>
    <rPh sb="13" eb="14">
      <t>ヨル</t>
    </rPh>
    <rPh sb="14" eb="15">
      <t>ハヤ</t>
    </rPh>
    <phoneticPr fontId="3"/>
  </si>
  <si>
    <t>個別支援身体移動深夜1.0夜早1.0</t>
    <rPh sb="8" eb="10">
      <t>シンヤ</t>
    </rPh>
    <rPh sb="13" eb="14">
      <t>ヨル</t>
    </rPh>
    <rPh sb="14" eb="15">
      <t>ハヤ</t>
    </rPh>
    <phoneticPr fontId="3"/>
  </si>
  <si>
    <t>個別支援身体移動深夜1.0夜早1.5</t>
    <rPh sb="8" eb="10">
      <t>シンヤ</t>
    </rPh>
    <rPh sb="13" eb="14">
      <t>ヨル</t>
    </rPh>
    <rPh sb="14" eb="15">
      <t>ハヤ</t>
    </rPh>
    <phoneticPr fontId="3"/>
  </si>
  <si>
    <t>個別支援身体移動深夜1.0夜早2.0</t>
    <rPh sb="8" eb="10">
      <t>シンヤ</t>
    </rPh>
    <rPh sb="13" eb="14">
      <t>ヨル</t>
    </rPh>
    <rPh sb="14" eb="15">
      <t>ハヤ</t>
    </rPh>
    <phoneticPr fontId="3"/>
  </si>
  <si>
    <t>個別支援身体移動深夜1.0夜早2.5</t>
    <rPh sb="8" eb="10">
      <t>シンヤ</t>
    </rPh>
    <rPh sb="13" eb="14">
      <t>ヨル</t>
    </rPh>
    <rPh sb="14" eb="15">
      <t>ハヤ</t>
    </rPh>
    <phoneticPr fontId="3"/>
  </si>
  <si>
    <t>個別支援身体移動深夜1.5夜早0.5</t>
    <rPh sb="8" eb="10">
      <t>シンヤ</t>
    </rPh>
    <rPh sb="13" eb="14">
      <t>ヨル</t>
    </rPh>
    <rPh sb="14" eb="15">
      <t>ハヤ</t>
    </rPh>
    <phoneticPr fontId="3"/>
  </si>
  <si>
    <t>個別支援身体移動深夜1.5夜早1.0</t>
    <rPh sb="8" eb="10">
      <t>シンヤ</t>
    </rPh>
    <rPh sb="13" eb="14">
      <t>ヨル</t>
    </rPh>
    <rPh sb="14" eb="15">
      <t>ハヤ</t>
    </rPh>
    <phoneticPr fontId="3"/>
  </si>
  <si>
    <t>個別支援身体移動深夜1.5夜早1.5</t>
    <rPh sb="8" eb="10">
      <t>シンヤ</t>
    </rPh>
    <rPh sb="13" eb="14">
      <t>ヨル</t>
    </rPh>
    <rPh sb="14" eb="15">
      <t>ハヤ</t>
    </rPh>
    <phoneticPr fontId="3"/>
  </si>
  <si>
    <t>個別支援身体移動深夜1.5夜早2.0</t>
    <rPh sb="8" eb="10">
      <t>シンヤ</t>
    </rPh>
    <rPh sb="13" eb="14">
      <t>ヨル</t>
    </rPh>
    <rPh sb="14" eb="15">
      <t>ハヤ</t>
    </rPh>
    <phoneticPr fontId="3"/>
  </si>
  <si>
    <t>個別支援身体移動深夜1.5夜早2.5</t>
    <rPh sb="8" eb="10">
      <t>シンヤ</t>
    </rPh>
    <rPh sb="13" eb="14">
      <t>ヨル</t>
    </rPh>
    <rPh sb="14" eb="15">
      <t>ハヤ</t>
    </rPh>
    <phoneticPr fontId="3"/>
  </si>
  <si>
    <t>個別支援身体移動深夜2.0夜早0.5</t>
    <rPh sb="8" eb="10">
      <t>シンヤ</t>
    </rPh>
    <rPh sb="13" eb="14">
      <t>ヨル</t>
    </rPh>
    <rPh sb="14" eb="15">
      <t>ハヤ</t>
    </rPh>
    <phoneticPr fontId="3"/>
  </si>
  <si>
    <t>個別支援身体移動深夜2.0夜早1.0</t>
    <rPh sb="8" eb="10">
      <t>シンヤ</t>
    </rPh>
    <rPh sb="13" eb="14">
      <t>ヨル</t>
    </rPh>
    <rPh sb="14" eb="15">
      <t>ハヤ</t>
    </rPh>
    <phoneticPr fontId="3"/>
  </si>
  <si>
    <t>個別支援身体移動深夜2.0夜早1.5</t>
    <rPh sb="8" eb="10">
      <t>シンヤ</t>
    </rPh>
    <rPh sb="13" eb="14">
      <t>ヨル</t>
    </rPh>
    <rPh sb="14" eb="15">
      <t>ハヤ</t>
    </rPh>
    <phoneticPr fontId="3"/>
  </si>
  <si>
    <t>個別支援身体移動深夜2.0夜早2.0</t>
    <rPh sb="8" eb="10">
      <t>シンヤ</t>
    </rPh>
    <rPh sb="13" eb="14">
      <t>ヨル</t>
    </rPh>
    <rPh sb="14" eb="15">
      <t>ハヤ</t>
    </rPh>
    <phoneticPr fontId="3"/>
  </si>
  <si>
    <t>個別支援身体移動深夜2.0夜早2.5</t>
    <rPh sb="8" eb="10">
      <t>シンヤ</t>
    </rPh>
    <rPh sb="13" eb="14">
      <t>ヨル</t>
    </rPh>
    <rPh sb="14" eb="15">
      <t>ハヤ</t>
    </rPh>
    <phoneticPr fontId="3"/>
  </si>
  <si>
    <t>個別支援身体移動深夜2.5夜早0.5</t>
    <rPh sb="8" eb="10">
      <t>シンヤ</t>
    </rPh>
    <rPh sb="13" eb="14">
      <t>ヨル</t>
    </rPh>
    <rPh sb="14" eb="15">
      <t>ハヤ</t>
    </rPh>
    <phoneticPr fontId="3"/>
  </si>
  <si>
    <t>個別支援身体移動深夜2.5夜早1.0</t>
    <rPh sb="8" eb="10">
      <t>シンヤ</t>
    </rPh>
    <rPh sb="13" eb="14">
      <t>ヨル</t>
    </rPh>
    <rPh sb="14" eb="15">
      <t>ハヤ</t>
    </rPh>
    <phoneticPr fontId="3"/>
  </si>
  <si>
    <t>個別支援身体移動深夜2.5夜早1.5</t>
    <rPh sb="8" eb="10">
      <t>シンヤ</t>
    </rPh>
    <rPh sb="13" eb="14">
      <t>ヨル</t>
    </rPh>
    <rPh sb="14" eb="15">
      <t>ハヤ</t>
    </rPh>
    <phoneticPr fontId="3"/>
  </si>
  <si>
    <t>個別支援身体移動深夜2.5夜早2.0</t>
    <rPh sb="8" eb="10">
      <t>シンヤ</t>
    </rPh>
    <rPh sb="13" eb="14">
      <t>ヨル</t>
    </rPh>
    <rPh sb="14" eb="15">
      <t>ハヤ</t>
    </rPh>
    <phoneticPr fontId="3"/>
  </si>
  <si>
    <t>個別支援身体移動深夜2.5夜早2.5</t>
    <rPh sb="8" eb="10">
      <t>シンヤ</t>
    </rPh>
    <rPh sb="13" eb="14">
      <t>ヨル</t>
    </rPh>
    <rPh sb="14" eb="15">
      <t>ハヤ</t>
    </rPh>
    <phoneticPr fontId="3"/>
  </si>
  <si>
    <t>個別支援身体移動深夜3.0夜早0.5</t>
    <rPh sb="8" eb="10">
      <t>シンヤ</t>
    </rPh>
    <rPh sb="13" eb="14">
      <t>ヨル</t>
    </rPh>
    <rPh sb="14" eb="15">
      <t>ハヤ</t>
    </rPh>
    <phoneticPr fontId="3"/>
  </si>
  <si>
    <t>個別支援身体移動深夜3.0夜早1.0</t>
    <rPh sb="8" eb="10">
      <t>シンヤ</t>
    </rPh>
    <rPh sb="13" eb="14">
      <t>ヨル</t>
    </rPh>
    <rPh sb="14" eb="15">
      <t>ハヤ</t>
    </rPh>
    <phoneticPr fontId="3"/>
  </si>
  <si>
    <t>個別支援身体移動深夜3.0夜早1.5</t>
    <rPh sb="8" eb="10">
      <t>シンヤ</t>
    </rPh>
    <rPh sb="13" eb="14">
      <t>ヨル</t>
    </rPh>
    <rPh sb="14" eb="15">
      <t>ハヤ</t>
    </rPh>
    <phoneticPr fontId="3"/>
  </si>
  <si>
    <t>個別支援身体移動深夜3.0夜早2.0</t>
    <rPh sb="8" eb="10">
      <t>シンヤ</t>
    </rPh>
    <rPh sb="13" eb="14">
      <t>ヨル</t>
    </rPh>
    <rPh sb="14" eb="15">
      <t>ハヤ</t>
    </rPh>
    <phoneticPr fontId="3"/>
  </si>
  <si>
    <t>個別支援身体移動深夜3.0夜早2.5</t>
    <rPh sb="8" eb="10">
      <t>シンヤ</t>
    </rPh>
    <rPh sb="13" eb="14">
      <t>ヨル</t>
    </rPh>
    <rPh sb="14" eb="15">
      <t>ハヤ</t>
    </rPh>
    <phoneticPr fontId="3"/>
  </si>
  <si>
    <t>個別支援身体移動深夜3.5夜早0.5</t>
    <rPh sb="8" eb="10">
      <t>シンヤ</t>
    </rPh>
    <rPh sb="13" eb="14">
      <t>ヨル</t>
    </rPh>
    <rPh sb="14" eb="15">
      <t>ハヤ</t>
    </rPh>
    <phoneticPr fontId="3"/>
  </si>
  <si>
    <t>個別支援身体移動深夜3.5夜早1.0</t>
    <rPh sb="8" eb="10">
      <t>シンヤ</t>
    </rPh>
    <rPh sb="13" eb="14">
      <t>ヨル</t>
    </rPh>
    <rPh sb="14" eb="15">
      <t>ハヤ</t>
    </rPh>
    <phoneticPr fontId="3"/>
  </si>
  <si>
    <t>個別支援身体移動深夜3.5夜早1.5</t>
    <rPh sb="8" eb="10">
      <t>シンヤ</t>
    </rPh>
    <rPh sb="13" eb="14">
      <t>ヨル</t>
    </rPh>
    <rPh sb="14" eb="15">
      <t>ハヤ</t>
    </rPh>
    <phoneticPr fontId="3"/>
  </si>
  <si>
    <t>個別支援身体移動深夜3.5夜早2.0</t>
    <rPh sb="8" eb="10">
      <t>シンヤ</t>
    </rPh>
    <rPh sb="13" eb="14">
      <t>ヨル</t>
    </rPh>
    <rPh sb="14" eb="15">
      <t>ハヤ</t>
    </rPh>
    <phoneticPr fontId="3"/>
  </si>
  <si>
    <t>個別支援身体移動深夜3.5夜早2.5</t>
    <rPh sb="8" eb="10">
      <t>シンヤ</t>
    </rPh>
    <rPh sb="13" eb="14">
      <t>ヨル</t>
    </rPh>
    <rPh sb="14" eb="15">
      <t>ハヤ</t>
    </rPh>
    <phoneticPr fontId="3"/>
  </si>
  <si>
    <t>個別支援身体移動深夜4.0夜早0.5</t>
    <rPh sb="8" eb="10">
      <t>シンヤ</t>
    </rPh>
    <rPh sb="13" eb="14">
      <t>ヨル</t>
    </rPh>
    <rPh sb="14" eb="15">
      <t>ハヤ</t>
    </rPh>
    <phoneticPr fontId="3"/>
  </si>
  <si>
    <t>個別支援身体移動深夜4.0夜早1.0</t>
    <rPh sb="8" eb="10">
      <t>シンヤ</t>
    </rPh>
    <rPh sb="13" eb="14">
      <t>ヨル</t>
    </rPh>
    <rPh sb="14" eb="15">
      <t>ハヤ</t>
    </rPh>
    <phoneticPr fontId="3"/>
  </si>
  <si>
    <t>個別支援身体移動深夜4.0夜早1.5</t>
    <rPh sb="8" eb="10">
      <t>シンヤ</t>
    </rPh>
    <rPh sb="13" eb="14">
      <t>ヨル</t>
    </rPh>
    <rPh sb="14" eb="15">
      <t>ハヤ</t>
    </rPh>
    <phoneticPr fontId="3"/>
  </si>
  <si>
    <t>個別支援身体移動深夜4.0夜早2.0</t>
    <rPh sb="8" eb="10">
      <t>シンヤ</t>
    </rPh>
    <rPh sb="13" eb="14">
      <t>ヨル</t>
    </rPh>
    <rPh sb="14" eb="15">
      <t>ハヤ</t>
    </rPh>
    <phoneticPr fontId="3"/>
  </si>
  <si>
    <t>個別支援身体移動深夜4.0夜早2.5</t>
    <rPh sb="8" eb="10">
      <t>シンヤ</t>
    </rPh>
    <rPh sb="13" eb="14">
      <t>ヨル</t>
    </rPh>
    <rPh sb="14" eb="15">
      <t>ハヤ</t>
    </rPh>
    <phoneticPr fontId="3"/>
  </si>
  <si>
    <t>個別支援身体移動深夜4.5夜早0.5</t>
    <rPh sb="8" eb="10">
      <t>シンヤ</t>
    </rPh>
    <rPh sb="13" eb="14">
      <t>ヨル</t>
    </rPh>
    <rPh sb="14" eb="15">
      <t>ハヤ</t>
    </rPh>
    <phoneticPr fontId="3"/>
  </si>
  <si>
    <t>個別支援身体移動深夜4.5夜早1.0</t>
    <rPh sb="8" eb="10">
      <t>シンヤ</t>
    </rPh>
    <rPh sb="13" eb="14">
      <t>ヨル</t>
    </rPh>
    <rPh sb="14" eb="15">
      <t>ハヤ</t>
    </rPh>
    <phoneticPr fontId="3"/>
  </si>
  <si>
    <t>個別支援身体移動深夜4.5夜早1.5</t>
    <rPh sb="8" eb="10">
      <t>シンヤ</t>
    </rPh>
    <rPh sb="13" eb="14">
      <t>ヨル</t>
    </rPh>
    <rPh sb="14" eb="15">
      <t>ハヤ</t>
    </rPh>
    <phoneticPr fontId="3"/>
  </si>
  <si>
    <t>個別支援身体移動深夜4.5夜早2.0</t>
    <rPh sb="8" eb="10">
      <t>シンヤ</t>
    </rPh>
    <rPh sb="13" eb="14">
      <t>ヨル</t>
    </rPh>
    <rPh sb="14" eb="15">
      <t>ハヤ</t>
    </rPh>
    <phoneticPr fontId="3"/>
  </si>
  <si>
    <t>個別支援身体移動深夜4.5夜早2.5</t>
    <rPh sb="8" eb="10">
      <t>シンヤ</t>
    </rPh>
    <rPh sb="13" eb="14">
      <t>ヨル</t>
    </rPh>
    <rPh sb="14" eb="15">
      <t>ハヤ</t>
    </rPh>
    <phoneticPr fontId="3"/>
  </si>
  <si>
    <t>個別支援身体移動深夜5.0夜早0.5</t>
    <rPh sb="8" eb="10">
      <t>シンヤ</t>
    </rPh>
    <rPh sb="13" eb="14">
      <t>ヨル</t>
    </rPh>
    <rPh sb="14" eb="15">
      <t>ハヤ</t>
    </rPh>
    <phoneticPr fontId="3"/>
  </si>
  <si>
    <t>個別支援身体移動深夜5.0夜早1.0</t>
    <rPh sb="8" eb="10">
      <t>シンヤ</t>
    </rPh>
    <rPh sb="13" eb="14">
      <t>ヨル</t>
    </rPh>
    <rPh sb="14" eb="15">
      <t>ハヤ</t>
    </rPh>
    <phoneticPr fontId="3"/>
  </si>
  <si>
    <t>個別支援身体移動深夜5.0夜早1.5</t>
    <rPh sb="8" eb="10">
      <t>シンヤ</t>
    </rPh>
    <rPh sb="13" eb="14">
      <t>ヨル</t>
    </rPh>
    <rPh sb="14" eb="15">
      <t>ハヤ</t>
    </rPh>
    <phoneticPr fontId="3"/>
  </si>
  <si>
    <t>個別支援身体移動深夜5.0夜早2.0</t>
    <rPh sb="8" eb="10">
      <t>シンヤ</t>
    </rPh>
    <rPh sb="13" eb="14">
      <t>ヨル</t>
    </rPh>
    <rPh sb="14" eb="15">
      <t>ハヤ</t>
    </rPh>
    <phoneticPr fontId="3"/>
  </si>
  <si>
    <t>個別支援身体移動深夜5.0夜早2.5</t>
    <rPh sb="8" eb="10">
      <t>シンヤ</t>
    </rPh>
    <rPh sb="13" eb="14">
      <t>ヨル</t>
    </rPh>
    <rPh sb="14" eb="15">
      <t>ハヤ</t>
    </rPh>
    <phoneticPr fontId="3"/>
  </si>
  <si>
    <t>個別支援身体移動深夜5.5夜早0.5</t>
    <rPh sb="8" eb="10">
      <t>シンヤ</t>
    </rPh>
    <rPh sb="13" eb="14">
      <t>ヨル</t>
    </rPh>
    <rPh sb="14" eb="15">
      <t>ハヤ</t>
    </rPh>
    <phoneticPr fontId="3"/>
  </si>
  <si>
    <t>個別支援身体移動深夜5.5夜早1.0</t>
    <rPh sb="8" eb="10">
      <t>シンヤ</t>
    </rPh>
    <rPh sb="13" eb="14">
      <t>ヨル</t>
    </rPh>
    <rPh sb="14" eb="15">
      <t>ハヤ</t>
    </rPh>
    <phoneticPr fontId="3"/>
  </si>
  <si>
    <t>個別支援身体移動深夜5.5夜早1.5</t>
    <rPh sb="8" eb="10">
      <t>シンヤ</t>
    </rPh>
    <rPh sb="13" eb="14">
      <t>ヨル</t>
    </rPh>
    <rPh sb="14" eb="15">
      <t>ハヤ</t>
    </rPh>
    <phoneticPr fontId="3"/>
  </si>
  <si>
    <t>個別支援身体移動深夜5.5夜早2.0</t>
    <rPh sb="8" eb="10">
      <t>シンヤ</t>
    </rPh>
    <rPh sb="13" eb="14">
      <t>ヨル</t>
    </rPh>
    <rPh sb="14" eb="15">
      <t>ハヤ</t>
    </rPh>
    <phoneticPr fontId="3"/>
  </si>
  <si>
    <t>個別支援身体移動深夜5.5夜早2.5</t>
    <rPh sb="8" eb="10">
      <t>シンヤ</t>
    </rPh>
    <rPh sb="13" eb="14">
      <t>ヨル</t>
    </rPh>
    <rPh sb="14" eb="15">
      <t>ハヤ</t>
    </rPh>
    <phoneticPr fontId="3"/>
  </si>
  <si>
    <t>個別支援身体移動深夜6.0夜早0.5</t>
    <rPh sb="8" eb="10">
      <t>シンヤ</t>
    </rPh>
    <rPh sb="13" eb="14">
      <t>ヨル</t>
    </rPh>
    <rPh sb="14" eb="15">
      <t>ハヤ</t>
    </rPh>
    <phoneticPr fontId="3"/>
  </si>
  <si>
    <t>個別支援身体移動深夜6.0夜早1.0</t>
    <rPh sb="8" eb="10">
      <t>シンヤ</t>
    </rPh>
    <rPh sb="13" eb="14">
      <t>ヨル</t>
    </rPh>
    <rPh sb="14" eb="15">
      <t>ハヤ</t>
    </rPh>
    <phoneticPr fontId="3"/>
  </si>
  <si>
    <t>個別支援身体移動深夜6.0夜早1.5</t>
    <rPh sb="8" eb="10">
      <t>シンヤ</t>
    </rPh>
    <rPh sb="13" eb="14">
      <t>ヨル</t>
    </rPh>
    <rPh sb="14" eb="15">
      <t>ハヤ</t>
    </rPh>
    <phoneticPr fontId="3"/>
  </si>
  <si>
    <t>個別支援身体移動深夜6.0夜早2.0</t>
    <rPh sb="8" eb="10">
      <t>シンヤ</t>
    </rPh>
    <rPh sb="13" eb="14">
      <t>ヨル</t>
    </rPh>
    <rPh sb="14" eb="15">
      <t>ハヤ</t>
    </rPh>
    <phoneticPr fontId="3"/>
  </si>
  <si>
    <t>個別支援身体移動深夜6.0夜早2.5</t>
    <rPh sb="8" eb="10">
      <t>シンヤ</t>
    </rPh>
    <rPh sb="13" eb="14">
      <t>ヨル</t>
    </rPh>
    <rPh sb="14" eb="15">
      <t>ハヤ</t>
    </rPh>
    <phoneticPr fontId="3"/>
  </si>
  <si>
    <t>個別支援身体移動深夜6.5夜早0.5</t>
    <rPh sb="8" eb="10">
      <t>シンヤ</t>
    </rPh>
    <rPh sb="13" eb="14">
      <t>ヨル</t>
    </rPh>
    <rPh sb="14" eb="15">
      <t>ハヤ</t>
    </rPh>
    <phoneticPr fontId="3"/>
  </si>
  <si>
    <t>個別支援身体移動深夜6.5夜早1.0</t>
    <rPh sb="8" eb="10">
      <t>シンヤ</t>
    </rPh>
    <rPh sb="13" eb="14">
      <t>ヨル</t>
    </rPh>
    <rPh sb="14" eb="15">
      <t>ハヤ</t>
    </rPh>
    <phoneticPr fontId="3"/>
  </si>
  <si>
    <t>個別支援身体移動深夜6.5夜早1.5</t>
    <rPh sb="8" eb="10">
      <t>シンヤ</t>
    </rPh>
    <rPh sb="13" eb="14">
      <t>ヨル</t>
    </rPh>
    <rPh sb="14" eb="15">
      <t>ハヤ</t>
    </rPh>
    <phoneticPr fontId="3"/>
  </si>
  <si>
    <t>個別支援身体移動深夜6.5夜早2.0</t>
    <rPh sb="8" eb="10">
      <t>シンヤ</t>
    </rPh>
    <rPh sb="13" eb="14">
      <t>ヨル</t>
    </rPh>
    <rPh sb="14" eb="15">
      <t>ハヤ</t>
    </rPh>
    <phoneticPr fontId="3"/>
  </si>
  <si>
    <t>個別支援身体移動深夜6.5夜早2.5</t>
    <rPh sb="8" eb="10">
      <t>シンヤ</t>
    </rPh>
    <rPh sb="13" eb="14">
      <t>ヨル</t>
    </rPh>
    <rPh sb="14" eb="15">
      <t>ハヤ</t>
    </rPh>
    <phoneticPr fontId="3"/>
  </si>
  <si>
    <t>個別支援身体移動夜早0.5日中0.5</t>
    <rPh sb="8" eb="9">
      <t>ヨル</t>
    </rPh>
    <rPh sb="9" eb="10">
      <t>ハヤ</t>
    </rPh>
    <rPh sb="13" eb="15">
      <t>ニッチュウ</t>
    </rPh>
    <phoneticPr fontId="3"/>
  </si>
  <si>
    <t>個別支援身体移動夜早0.5日中1.0</t>
    <rPh sb="8" eb="9">
      <t>ヨル</t>
    </rPh>
    <rPh sb="9" eb="10">
      <t>ハヤ</t>
    </rPh>
    <rPh sb="13" eb="15">
      <t>ニッチュウ</t>
    </rPh>
    <phoneticPr fontId="3"/>
  </si>
  <si>
    <t>個別支援身体移動夜早0.5日中1.5</t>
    <rPh sb="8" eb="9">
      <t>ヨル</t>
    </rPh>
    <rPh sb="9" eb="10">
      <t>ハヤ</t>
    </rPh>
    <rPh sb="13" eb="15">
      <t>ニッチュウ</t>
    </rPh>
    <phoneticPr fontId="3"/>
  </si>
  <si>
    <t>個別支援身体移動夜早0.5日中2.0</t>
    <rPh sb="8" eb="9">
      <t>ヨル</t>
    </rPh>
    <rPh sb="9" eb="10">
      <t>ハヤ</t>
    </rPh>
    <rPh sb="13" eb="15">
      <t>ニッチュウ</t>
    </rPh>
    <phoneticPr fontId="3"/>
  </si>
  <si>
    <t>個別支援身体移動夜早0.5日中2.5</t>
    <rPh sb="8" eb="9">
      <t>ヨル</t>
    </rPh>
    <rPh sb="9" eb="10">
      <t>ハヤ</t>
    </rPh>
    <rPh sb="13" eb="15">
      <t>ニッチュウ</t>
    </rPh>
    <phoneticPr fontId="3"/>
  </si>
  <si>
    <t>個別支援身体移動夜早0.5日中3.0</t>
    <rPh sb="8" eb="9">
      <t>ヨル</t>
    </rPh>
    <rPh sb="9" eb="10">
      <t>ハヤ</t>
    </rPh>
    <rPh sb="13" eb="15">
      <t>ニッチュウ</t>
    </rPh>
    <phoneticPr fontId="3"/>
  </si>
  <si>
    <t>個別支援身体移動夜早0.5日中3.5</t>
    <rPh sb="8" eb="9">
      <t>ヨル</t>
    </rPh>
    <rPh sb="9" eb="10">
      <t>ハヤ</t>
    </rPh>
    <rPh sb="13" eb="15">
      <t>ニッチュウ</t>
    </rPh>
    <phoneticPr fontId="3"/>
  </si>
  <si>
    <t>個別支援身体移動夜早0.5日中4.0</t>
    <rPh sb="8" eb="9">
      <t>ヨル</t>
    </rPh>
    <rPh sb="9" eb="10">
      <t>ハヤ</t>
    </rPh>
    <rPh sb="13" eb="15">
      <t>ニッチュウ</t>
    </rPh>
    <phoneticPr fontId="3"/>
  </si>
  <si>
    <t>個別支援身体移動夜早0.5日中4.5</t>
    <rPh sb="8" eb="9">
      <t>ヨル</t>
    </rPh>
    <rPh sb="9" eb="10">
      <t>ハヤ</t>
    </rPh>
    <rPh sb="13" eb="15">
      <t>ニッチュウ</t>
    </rPh>
    <phoneticPr fontId="3"/>
  </si>
  <si>
    <t>個別支援身体移動夜早0.5日中5.0</t>
    <rPh sb="8" eb="9">
      <t>ヨル</t>
    </rPh>
    <rPh sb="9" eb="10">
      <t>ハヤ</t>
    </rPh>
    <rPh sb="13" eb="15">
      <t>ニッチュウ</t>
    </rPh>
    <phoneticPr fontId="3"/>
  </si>
  <si>
    <t>個別支援身体移動夜早0.5日中5.5</t>
    <rPh sb="8" eb="9">
      <t>ヨル</t>
    </rPh>
    <rPh sb="9" eb="10">
      <t>ハヤ</t>
    </rPh>
    <rPh sb="13" eb="15">
      <t>ニッチュウ</t>
    </rPh>
    <phoneticPr fontId="3"/>
  </si>
  <si>
    <t>個別支援身体移動夜早0.5日中6.0</t>
    <rPh sb="8" eb="9">
      <t>ヨル</t>
    </rPh>
    <rPh sb="9" eb="10">
      <t>ハヤ</t>
    </rPh>
    <rPh sb="13" eb="15">
      <t>ニッチュウ</t>
    </rPh>
    <phoneticPr fontId="3"/>
  </si>
  <si>
    <t>個別支援身体移動夜早0.5日中6.5</t>
    <rPh sb="8" eb="9">
      <t>ヨル</t>
    </rPh>
    <rPh sb="9" eb="10">
      <t>ハヤ</t>
    </rPh>
    <rPh sb="13" eb="15">
      <t>ニッチュウ</t>
    </rPh>
    <phoneticPr fontId="3"/>
  </si>
  <si>
    <t>個別支援身体移動夜早0.5日中7.0</t>
    <rPh sb="8" eb="9">
      <t>ヨル</t>
    </rPh>
    <rPh sb="9" eb="10">
      <t>ハヤ</t>
    </rPh>
    <rPh sb="13" eb="15">
      <t>ニッチュウ</t>
    </rPh>
    <phoneticPr fontId="3"/>
  </si>
  <si>
    <t>個別支援身体移動夜早0.5日中7.5</t>
    <rPh sb="8" eb="9">
      <t>ヨル</t>
    </rPh>
    <rPh sb="9" eb="10">
      <t>ハヤ</t>
    </rPh>
    <rPh sb="13" eb="15">
      <t>ニッチュウ</t>
    </rPh>
    <phoneticPr fontId="3"/>
  </si>
  <si>
    <t>個別支援身体移動夜早0.5日中8.0</t>
    <rPh sb="8" eb="9">
      <t>ヨル</t>
    </rPh>
    <rPh sb="9" eb="10">
      <t>ハヤ</t>
    </rPh>
    <rPh sb="13" eb="15">
      <t>ニッチュウ</t>
    </rPh>
    <phoneticPr fontId="3"/>
  </si>
  <si>
    <t>個別支援身体移動夜早0.5日中8.5</t>
    <rPh sb="8" eb="9">
      <t>ヨル</t>
    </rPh>
    <rPh sb="9" eb="10">
      <t>ハヤ</t>
    </rPh>
    <rPh sb="13" eb="15">
      <t>ニッチュウ</t>
    </rPh>
    <phoneticPr fontId="3"/>
  </si>
  <si>
    <t>個別支援身体移動夜早0.5日中9.0</t>
    <rPh sb="8" eb="9">
      <t>ヨル</t>
    </rPh>
    <rPh sb="9" eb="10">
      <t>ハヤ</t>
    </rPh>
    <rPh sb="13" eb="15">
      <t>ニッチュウ</t>
    </rPh>
    <phoneticPr fontId="3"/>
  </si>
  <si>
    <t>個別支援身体移動夜早0.5日中9.5</t>
    <rPh sb="8" eb="9">
      <t>ヨル</t>
    </rPh>
    <rPh sb="9" eb="10">
      <t>ハヤ</t>
    </rPh>
    <rPh sb="13" eb="15">
      <t>ニッチュウ</t>
    </rPh>
    <phoneticPr fontId="3"/>
  </si>
  <si>
    <t>個別支援身体移動夜早0.5日中10.0</t>
    <rPh sb="8" eb="9">
      <t>ヨル</t>
    </rPh>
    <rPh sb="9" eb="10">
      <t>ハヤ</t>
    </rPh>
    <rPh sb="13" eb="15">
      <t>ニッチュウ</t>
    </rPh>
    <phoneticPr fontId="3"/>
  </si>
  <si>
    <t>個別支援身体移動夜早0.5日中10.5</t>
    <rPh sb="8" eb="9">
      <t>ヨル</t>
    </rPh>
    <rPh sb="9" eb="10">
      <t>ハヤ</t>
    </rPh>
    <rPh sb="13" eb="15">
      <t>ニッチュウ</t>
    </rPh>
    <phoneticPr fontId="3"/>
  </si>
  <si>
    <t>個別支援身体移動夜早1.0日中0.5</t>
  </si>
  <si>
    <t>個別支援身体移動夜早1.0日中1.0</t>
  </si>
  <si>
    <t>個別支援身体移動夜早1.0日中1.5</t>
  </si>
  <si>
    <t>個別支援身体移動夜早1.0日中2.0</t>
  </si>
  <si>
    <t>個別支援身体移動夜早1.0日中2.5</t>
  </si>
  <si>
    <t>個別支援身体移動夜早1.0日中3.0</t>
  </si>
  <si>
    <t>個別支援身体移動夜早1.0日中3.5</t>
  </si>
  <si>
    <t>個別支援身体移動夜早1.0日中4.0</t>
  </si>
  <si>
    <t>個別支援身体移動夜早1.0日中4.5</t>
  </si>
  <si>
    <t>個別支援身体移動夜早1.0日中5.0</t>
  </si>
  <si>
    <t>個別支援身体移動夜早1.0日中5.5</t>
  </si>
  <si>
    <t>個別支援身体移動夜早1.0日中6.0</t>
  </si>
  <si>
    <t>個別支援身体移動夜早1.0日中6.5</t>
  </si>
  <si>
    <t>個別支援身体移動夜早1.0日中7.0</t>
  </si>
  <si>
    <t>個別支援身体移動夜早1.0日中7.5</t>
  </si>
  <si>
    <t>個別支援身体移動夜早1.0日中8.0</t>
  </si>
  <si>
    <t>個別支援身体移動夜早1.0日中8.5</t>
  </si>
  <si>
    <t>個別支援身体移動夜早1.0日中9.0</t>
  </si>
  <si>
    <t>個別支援身体移動夜早1.0日中9.5</t>
  </si>
  <si>
    <t>個別支援身体移動夜早1.0日中10.0</t>
  </si>
  <si>
    <t>個別支援身体移動夜早1.0日中10.5</t>
  </si>
  <si>
    <t>個別支援身体移動夜早1.5日中0.5</t>
    <rPh sb="8" eb="9">
      <t>ヨル</t>
    </rPh>
    <rPh sb="9" eb="10">
      <t>ハヤ</t>
    </rPh>
    <rPh sb="13" eb="15">
      <t>ニッチュウ</t>
    </rPh>
    <phoneticPr fontId="3"/>
  </si>
  <si>
    <t>個別支援身体移動夜早1.5日中1.0</t>
    <rPh sb="8" eb="9">
      <t>ヨル</t>
    </rPh>
    <rPh sb="9" eb="10">
      <t>ハヤ</t>
    </rPh>
    <rPh sb="13" eb="15">
      <t>ニッチュウ</t>
    </rPh>
    <phoneticPr fontId="3"/>
  </si>
  <si>
    <t>個別支援身体移動夜早1.5日中1.5</t>
    <rPh sb="8" eb="9">
      <t>ヨル</t>
    </rPh>
    <rPh sb="9" eb="10">
      <t>ハヤ</t>
    </rPh>
    <rPh sb="13" eb="15">
      <t>ニッチュウ</t>
    </rPh>
    <phoneticPr fontId="3"/>
  </si>
  <si>
    <t>個別支援身体移動夜早1.5日中2.0</t>
    <rPh sb="8" eb="9">
      <t>ヨル</t>
    </rPh>
    <rPh sb="9" eb="10">
      <t>ハヤ</t>
    </rPh>
    <rPh sb="13" eb="15">
      <t>ニッチュウ</t>
    </rPh>
    <phoneticPr fontId="3"/>
  </si>
  <si>
    <t>個別支援身体移動夜早1.5日中2.5</t>
    <rPh sb="8" eb="9">
      <t>ヨル</t>
    </rPh>
    <rPh sb="9" eb="10">
      <t>ハヤ</t>
    </rPh>
    <rPh sb="13" eb="15">
      <t>ニッチュウ</t>
    </rPh>
    <phoneticPr fontId="3"/>
  </si>
  <si>
    <t>個別支援身体移動夜早1.5日中3.0</t>
    <rPh sb="8" eb="9">
      <t>ヨル</t>
    </rPh>
    <rPh sb="9" eb="10">
      <t>ハヤ</t>
    </rPh>
    <rPh sb="13" eb="15">
      <t>ニッチュウ</t>
    </rPh>
    <phoneticPr fontId="3"/>
  </si>
  <si>
    <t>個別支援身体移動夜早1.5日中3.5</t>
    <rPh sb="8" eb="9">
      <t>ヨル</t>
    </rPh>
    <rPh sb="9" eb="10">
      <t>ハヤ</t>
    </rPh>
    <rPh sb="13" eb="15">
      <t>ニッチュウ</t>
    </rPh>
    <phoneticPr fontId="3"/>
  </si>
  <si>
    <t>個別支援身体移動夜早1.5日中4.0</t>
    <rPh sb="8" eb="9">
      <t>ヨル</t>
    </rPh>
    <rPh sb="9" eb="10">
      <t>ハヤ</t>
    </rPh>
    <rPh sb="13" eb="15">
      <t>ニッチュウ</t>
    </rPh>
    <phoneticPr fontId="3"/>
  </si>
  <si>
    <t>個別支援身体移動夜早1.5日中4.5</t>
    <rPh sb="8" eb="9">
      <t>ヨル</t>
    </rPh>
    <rPh sb="9" eb="10">
      <t>ハヤ</t>
    </rPh>
    <rPh sb="13" eb="15">
      <t>ニッチュウ</t>
    </rPh>
    <phoneticPr fontId="3"/>
  </si>
  <si>
    <t>個別支援身体移動夜早1.5日中5.0</t>
    <rPh sb="8" eb="9">
      <t>ヨル</t>
    </rPh>
    <rPh sb="9" eb="10">
      <t>ハヤ</t>
    </rPh>
    <rPh sb="13" eb="15">
      <t>ニッチュウ</t>
    </rPh>
    <phoneticPr fontId="3"/>
  </si>
  <si>
    <t>個別支援身体移動夜早1.5日中5.5</t>
    <rPh sb="8" eb="9">
      <t>ヨル</t>
    </rPh>
    <rPh sb="9" eb="10">
      <t>ハヤ</t>
    </rPh>
    <rPh sb="13" eb="15">
      <t>ニッチュウ</t>
    </rPh>
    <phoneticPr fontId="3"/>
  </si>
  <si>
    <t>個別支援身体移動夜早1.5日中6.0</t>
    <rPh sb="8" eb="9">
      <t>ヨル</t>
    </rPh>
    <rPh sb="9" eb="10">
      <t>ハヤ</t>
    </rPh>
    <rPh sb="13" eb="15">
      <t>ニッチュウ</t>
    </rPh>
    <phoneticPr fontId="3"/>
  </si>
  <si>
    <t>個別支援身体移動夜早1.5日中6.5</t>
    <rPh sb="8" eb="9">
      <t>ヨル</t>
    </rPh>
    <rPh sb="9" eb="10">
      <t>ハヤ</t>
    </rPh>
    <rPh sb="13" eb="15">
      <t>ニッチュウ</t>
    </rPh>
    <phoneticPr fontId="3"/>
  </si>
  <si>
    <t>個別支援身体移動夜早1.5日中7.0</t>
    <rPh sb="8" eb="9">
      <t>ヨル</t>
    </rPh>
    <rPh sb="9" eb="10">
      <t>ハヤ</t>
    </rPh>
    <rPh sb="13" eb="15">
      <t>ニッチュウ</t>
    </rPh>
    <phoneticPr fontId="3"/>
  </si>
  <si>
    <t>個別支援身体移動夜早1.5日中7.5</t>
    <rPh sb="8" eb="9">
      <t>ヨル</t>
    </rPh>
    <rPh sb="9" eb="10">
      <t>ハヤ</t>
    </rPh>
    <rPh sb="13" eb="15">
      <t>ニッチュウ</t>
    </rPh>
    <phoneticPr fontId="3"/>
  </si>
  <si>
    <t>個別支援身体移動夜早1.5日中8.0</t>
    <rPh sb="8" eb="9">
      <t>ヨル</t>
    </rPh>
    <rPh sb="9" eb="10">
      <t>ハヤ</t>
    </rPh>
    <rPh sb="13" eb="15">
      <t>ニッチュウ</t>
    </rPh>
    <phoneticPr fontId="3"/>
  </si>
  <si>
    <t>個別支援身体移動夜早1.5日中8.5</t>
    <rPh sb="8" eb="9">
      <t>ヨル</t>
    </rPh>
    <rPh sb="9" eb="10">
      <t>ハヤ</t>
    </rPh>
    <rPh sb="13" eb="15">
      <t>ニッチュウ</t>
    </rPh>
    <phoneticPr fontId="3"/>
  </si>
  <si>
    <t>個別支援身体移動夜早1.5日中9.0</t>
    <rPh sb="8" eb="9">
      <t>ヨル</t>
    </rPh>
    <rPh sb="9" eb="10">
      <t>ハヤ</t>
    </rPh>
    <rPh sb="13" eb="15">
      <t>ニッチュウ</t>
    </rPh>
    <phoneticPr fontId="3"/>
  </si>
  <si>
    <t>個別支援身体移動夜早1.5日中9.5</t>
    <rPh sb="8" eb="9">
      <t>ヨル</t>
    </rPh>
    <rPh sb="9" eb="10">
      <t>ハヤ</t>
    </rPh>
    <rPh sb="13" eb="15">
      <t>ニッチュウ</t>
    </rPh>
    <phoneticPr fontId="3"/>
  </si>
  <si>
    <t>個別支援身体移動夜早1.5日中10.0</t>
    <rPh sb="8" eb="9">
      <t>ヨル</t>
    </rPh>
    <rPh sb="9" eb="10">
      <t>ハヤ</t>
    </rPh>
    <rPh sb="13" eb="15">
      <t>ニッチュウ</t>
    </rPh>
    <phoneticPr fontId="3"/>
  </si>
  <si>
    <t>個別支援身体移動夜早1.5日中10.5</t>
    <rPh sb="8" eb="9">
      <t>ヨル</t>
    </rPh>
    <rPh sb="9" eb="10">
      <t>ハヤ</t>
    </rPh>
    <rPh sb="13" eb="15">
      <t>ニッチュウ</t>
    </rPh>
    <phoneticPr fontId="3"/>
  </si>
  <si>
    <t>個別支援身体移動夜早2.0日中0.5</t>
    <rPh sb="8" eb="9">
      <t>ヨル</t>
    </rPh>
    <rPh sb="9" eb="10">
      <t>ハヤ</t>
    </rPh>
    <rPh sb="13" eb="15">
      <t>ニッチュウ</t>
    </rPh>
    <phoneticPr fontId="3"/>
  </si>
  <si>
    <t>個別支援身体移動夜早2.0日中1.0</t>
    <rPh sb="8" eb="9">
      <t>ヨル</t>
    </rPh>
    <rPh sb="9" eb="10">
      <t>ハヤ</t>
    </rPh>
    <rPh sb="13" eb="15">
      <t>ニッチュウ</t>
    </rPh>
    <phoneticPr fontId="3"/>
  </si>
  <si>
    <t>個別支援身体移動夜早2.0日中1.5</t>
    <rPh sb="8" eb="9">
      <t>ヨル</t>
    </rPh>
    <rPh sb="9" eb="10">
      <t>ハヤ</t>
    </rPh>
    <rPh sb="13" eb="15">
      <t>ニッチュウ</t>
    </rPh>
    <phoneticPr fontId="3"/>
  </si>
  <si>
    <t>個別支援身体移動夜早2.0日中2.0</t>
    <rPh sb="8" eb="9">
      <t>ヨル</t>
    </rPh>
    <rPh sb="9" eb="10">
      <t>ハヤ</t>
    </rPh>
    <rPh sb="13" eb="15">
      <t>ニッチュウ</t>
    </rPh>
    <phoneticPr fontId="3"/>
  </si>
  <si>
    <t>個別支援身体移動夜早2.0日中2.5</t>
  </si>
  <si>
    <t>個別支援身体移動夜早2.0日中3.0</t>
  </si>
  <si>
    <t>個別支援身体移動夜早2.0日中3.5</t>
  </si>
  <si>
    <t>個別支援身体移動夜早2.0日中4.0</t>
  </si>
  <si>
    <t>個別支援身体移動夜早2.0日中4.5</t>
  </si>
  <si>
    <t>個別支援身体移動夜早2.0日中5.0</t>
  </si>
  <si>
    <t>個別支援身体移動夜早2.0日中5.5</t>
  </si>
  <si>
    <t>個別支援身体移動夜早2.0日中6.0</t>
  </si>
  <si>
    <t>個別支援身体移動夜早2.0日中6.5</t>
  </si>
  <si>
    <t>個別支援身体移動夜早2.0日中7.0</t>
  </si>
  <si>
    <t>個別支援身体移動夜早2.0日中7.5</t>
  </si>
  <si>
    <t>個別支援身体移動夜早2.0日中8.0</t>
  </si>
  <si>
    <t>個別支援身体移動夜早2.0日中8.5</t>
  </si>
  <si>
    <t>個別支援身体移動夜早2.0日中9.0</t>
  </si>
  <si>
    <t>個別支援身体移動夜早2.0日中9.5</t>
  </si>
  <si>
    <t>個別支援身体移動夜早2.0日中10.0</t>
  </si>
  <si>
    <t>個別支援身体移動夜早2.0日中10.5</t>
  </si>
  <si>
    <t>個別支援身体移動夜早2.5日中0.5</t>
    <rPh sb="8" eb="9">
      <t>ヨル</t>
    </rPh>
    <rPh sb="9" eb="10">
      <t>ハヤ</t>
    </rPh>
    <rPh sb="13" eb="15">
      <t>ニッチュウ</t>
    </rPh>
    <phoneticPr fontId="3"/>
  </si>
  <si>
    <t>個別支援身体移動夜早2.5日中1.0</t>
    <rPh sb="8" eb="9">
      <t>ヨル</t>
    </rPh>
    <rPh sb="9" eb="10">
      <t>ハヤ</t>
    </rPh>
    <rPh sb="13" eb="15">
      <t>ニッチュウ</t>
    </rPh>
    <phoneticPr fontId="3"/>
  </si>
  <si>
    <t>個別支援身体移動夜早2.5日中1.5</t>
    <rPh sb="8" eb="9">
      <t>ヨル</t>
    </rPh>
    <rPh sb="9" eb="10">
      <t>ハヤ</t>
    </rPh>
    <rPh sb="13" eb="15">
      <t>ニッチュウ</t>
    </rPh>
    <phoneticPr fontId="3"/>
  </si>
  <si>
    <t>個別支援身体移動夜早2.5日中2.0</t>
    <rPh sb="8" eb="9">
      <t>ヨル</t>
    </rPh>
    <rPh sb="9" eb="10">
      <t>ハヤ</t>
    </rPh>
    <rPh sb="13" eb="15">
      <t>ニッチュウ</t>
    </rPh>
    <phoneticPr fontId="3"/>
  </si>
  <si>
    <t>個別支援身体移動夜早2.5日中2.5</t>
    <rPh sb="8" eb="9">
      <t>ヨル</t>
    </rPh>
    <rPh sb="9" eb="10">
      <t>ハヤ</t>
    </rPh>
    <rPh sb="13" eb="15">
      <t>ニッチュウ</t>
    </rPh>
    <phoneticPr fontId="3"/>
  </si>
  <si>
    <t>個別支援身体移動夜早2.5日中3.0</t>
    <rPh sb="8" eb="9">
      <t>ヨル</t>
    </rPh>
    <rPh sb="9" eb="10">
      <t>ハヤ</t>
    </rPh>
    <rPh sb="13" eb="15">
      <t>ニッチュウ</t>
    </rPh>
    <phoneticPr fontId="3"/>
  </si>
  <si>
    <t>個別支援身体移動夜早2.5日中3.5</t>
    <rPh sb="8" eb="9">
      <t>ヨル</t>
    </rPh>
    <rPh sb="9" eb="10">
      <t>ハヤ</t>
    </rPh>
    <rPh sb="13" eb="15">
      <t>ニッチュウ</t>
    </rPh>
    <phoneticPr fontId="3"/>
  </si>
  <si>
    <t>個別支援身体移動夜早2.5日中4.0</t>
    <rPh sb="8" eb="9">
      <t>ヨル</t>
    </rPh>
    <rPh sb="9" eb="10">
      <t>ハヤ</t>
    </rPh>
    <rPh sb="13" eb="15">
      <t>ニッチュウ</t>
    </rPh>
    <phoneticPr fontId="3"/>
  </si>
  <si>
    <t>個別支援身体移動夜早2.5日中4.5</t>
    <rPh sb="8" eb="9">
      <t>ヨル</t>
    </rPh>
    <rPh sb="9" eb="10">
      <t>ハヤ</t>
    </rPh>
    <rPh sb="13" eb="15">
      <t>ニッチュウ</t>
    </rPh>
    <phoneticPr fontId="3"/>
  </si>
  <si>
    <t>個別支援身体移動夜早2.5日中5.0</t>
    <rPh sb="8" eb="9">
      <t>ヨル</t>
    </rPh>
    <rPh sb="9" eb="10">
      <t>ハヤ</t>
    </rPh>
    <rPh sb="13" eb="15">
      <t>ニッチュウ</t>
    </rPh>
    <phoneticPr fontId="3"/>
  </si>
  <si>
    <t>個別支援身体移動夜早2.5日中5.5</t>
    <rPh sb="8" eb="9">
      <t>ヨル</t>
    </rPh>
    <rPh sb="9" eb="10">
      <t>ハヤ</t>
    </rPh>
    <rPh sb="13" eb="15">
      <t>ニッチュウ</t>
    </rPh>
    <phoneticPr fontId="3"/>
  </si>
  <si>
    <t>個別支援身体移動夜早2.5日中6.0</t>
    <rPh sb="8" eb="9">
      <t>ヨル</t>
    </rPh>
    <rPh sb="9" eb="10">
      <t>ハヤ</t>
    </rPh>
    <rPh sb="13" eb="15">
      <t>ニッチュウ</t>
    </rPh>
    <phoneticPr fontId="3"/>
  </si>
  <si>
    <t>個別支援身体移動夜早2.5日中6.5</t>
    <rPh sb="8" eb="9">
      <t>ヨル</t>
    </rPh>
    <rPh sb="9" eb="10">
      <t>ハヤ</t>
    </rPh>
    <rPh sb="13" eb="15">
      <t>ニッチュウ</t>
    </rPh>
    <phoneticPr fontId="3"/>
  </si>
  <si>
    <t>個別支援身体移動夜早2.5日中7.0</t>
    <rPh sb="8" eb="9">
      <t>ヨル</t>
    </rPh>
    <rPh sb="9" eb="10">
      <t>ハヤ</t>
    </rPh>
    <rPh sb="13" eb="15">
      <t>ニッチュウ</t>
    </rPh>
    <phoneticPr fontId="3"/>
  </si>
  <si>
    <t>個別支援身体移動夜早2.5日中7.5</t>
    <rPh sb="8" eb="9">
      <t>ヨル</t>
    </rPh>
    <rPh sb="9" eb="10">
      <t>ハヤ</t>
    </rPh>
    <rPh sb="13" eb="15">
      <t>ニッチュウ</t>
    </rPh>
    <phoneticPr fontId="3"/>
  </si>
  <si>
    <t>個別支援身体移動夜早2.5日中8.0</t>
    <rPh sb="8" eb="9">
      <t>ヨル</t>
    </rPh>
    <rPh sb="9" eb="10">
      <t>ハヤ</t>
    </rPh>
    <rPh sb="13" eb="15">
      <t>ニッチュウ</t>
    </rPh>
    <phoneticPr fontId="3"/>
  </si>
  <si>
    <t>個別支援身体移動夜早2.5日中8.5</t>
    <rPh sb="8" eb="9">
      <t>ヨル</t>
    </rPh>
    <rPh sb="9" eb="10">
      <t>ハヤ</t>
    </rPh>
    <rPh sb="13" eb="15">
      <t>ニッチュウ</t>
    </rPh>
    <phoneticPr fontId="3"/>
  </si>
  <si>
    <t>個別支援身体移動夜早2.5日中9.0</t>
    <rPh sb="8" eb="9">
      <t>ヨル</t>
    </rPh>
    <rPh sb="9" eb="10">
      <t>ハヤ</t>
    </rPh>
    <rPh sb="13" eb="15">
      <t>ニッチュウ</t>
    </rPh>
    <phoneticPr fontId="3"/>
  </si>
  <si>
    <t>個別支援身体移動夜早2.5日中9.5</t>
    <rPh sb="8" eb="9">
      <t>ヨル</t>
    </rPh>
    <rPh sb="9" eb="10">
      <t>ハヤ</t>
    </rPh>
    <rPh sb="13" eb="15">
      <t>ニッチュウ</t>
    </rPh>
    <phoneticPr fontId="3"/>
  </si>
  <si>
    <t>個別支援身体移動夜早2.5日中10.0</t>
    <rPh sb="8" eb="9">
      <t>ヨル</t>
    </rPh>
    <rPh sb="9" eb="10">
      <t>ハヤ</t>
    </rPh>
    <rPh sb="13" eb="15">
      <t>ニッチュウ</t>
    </rPh>
    <phoneticPr fontId="3"/>
  </si>
  <si>
    <t>個別支援身体移動夜早2.5日中10.5</t>
    <rPh sb="8" eb="9">
      <t>ヨル</t>
    </rPh>
    <rPh sb="9" eb="10">
      <t>ハヤ</t>
    </rPh>
    <rPh sb="13" eb="15">
      <t>ニッチュウ</t>
    </rPh>
    <phoneticPr fontId="3"/>
  </si>
  <si>
    <t>個別支援身体移動日中0.5夜早0.5</t>
    <rPh sb="8" eb="10">
      <t>ニッチュウ</t>
    </rPh>
    <rPh sb="13" eb="14">
      <t>ヨル</t>
    </rPh>
    <rPh sb="14" eb="15">
      <t>ハヤ</t>
    </rPh>
    <phoneticPr fontId="3"/>
  </si>
  <si>
    <t>個別支援身体移動日中0.5夜早1.0</t>
    <rPh sb="8" eb="10">
      <t>ニッチュウ</t>
    </rPh>
    <rPh sb="13" eb="14">
      <t>ヨル</t>
    </rPh>
    <rPh sb="14" eb="15">
      <t>ハヤ</t>
    </rPh>
    <phoneticPr fontId="3"/>
  </si>
  <si>
    <t>個別支援身体移動日中0.5夜早1.5</t>
    <rPh sb="8" eb="10">
      <t>ニッチュウ</t>
    </rPh>
    <rPh sb="13" eb="14">
      <t>ヨル</t>
    </rPh>
    <rPh sb="14" eb="15">
      <t>ハヤ</t>
    </rPh>
    <phoneticPr fontId="3"/>
  </si>
  <si>
    <t>個別支援身体移動日中0.5夜早2.0</t>
    <rPh sb="8" eb="10">
      <t>ニッチュウ</t>
    </rPh>
    <rPh sb="13" eb="14">
      <t>ヨル</t>
    </rPh>
    <rPh sb="14" eb="15">
      <t>ハヤ</t>
    </rPh>
    <phoneticPr fontId="3"/>
  </si>
  <si>
    <t>個別支援身体移動日中0.5夜早2.5</t>
    <rPh sb="8" eb="10">
      <t>ニッチュウ</t>
    </rPh>
    <rPh sb="13" eb="14">
      <t>ヨル</t>
    </rPh>
    <rPh sb="14" eb="15">
      <t>ハヤ</t>
    </rPh>
    <phoneticPr fontId="3"/>
  </si>
  <si>
    <t>個別支援身体移動日中0.5夜早3.0</t>
    <rPh sb="8" eb="10">
      <t>ニッチュウ</t>
    </rPh>
    <rPh sb="13" eb="14">
      <t>ヨル</t>
    </rPh>
    <rPh sb="14" eb="15">
      <t>ハヤ</t>
    </rPh>
    <phoneticPr fontId="3"/>
  </si>
  <si>
    <t>個別支援身体移動日中0.5夜早3.5</t>
    <rPh sb="8" eb="10">
      <t>ニッチュウ</t>
    </rPh>
    <rPh sb="13" eb="14">
      <t>ヨル</t>
    </rPh>
    <rPh sb="14" eb="15">
      <t>ハヤ</t>
    </rPh>
    <phoneticPr fontId="3"/>
  </si>
  <si>
    <t>個別支援身体移動日中0.5夜早4.0</t>
    <rPh sb="8" eb="10">
      <t>ニッチュウ</t>
    </rPh>
    <rPh sb="13" eb="14">
      <t>ヨル</t>
    </rPh>
    <rPh sb="14" eb="15">
      <t>ハヤ</t>
    </rPh>
    <phoneticPr fontId="3"/>
  </si>
  <si>
    <t>個別支援身体移動日中0.5夜早4.5</t>
    <rPh sb="8" eb="10">
      <t>ニッチュウ</t>
    </rPh>
    <rPh sb="13" eb="14">
      <t>ヨル</t>
    </rPh>
    <rPh sb="14" eb="15">
      <t>ハヤ</t>
    </rPh>
    <phoneticPr fontId="3"/>
  </si>
  <si>
    <t>個別支援身体移動日中1.0夜早0.5</t>
  </si>
  <si>
    <t>個別支援身体移動日中1.0夜早1.0</t>
  </si>
  <si>
    <t>個別支援身体移動日中1.0夜早1.5</t>
  </si>
  <si>
    <t>個別支援身体移動日中1.0夜早2.0</t>
  </si>
  <si>
    <t>個別支援身体移動日中1.0夜早2.5</t>
  </si>
  <si>
    <t>個別支援身体移動日中1.0夜早3.0</t>
  </si>
  <si>
    <t>個別支援身体移動日中1.0夜早3.5</t>
  </si>
  <si>
    <t>個別支援身体移動日中1.0夜早4.0</t>
  </si>
  <si>
    <t>個別支援身体移動日中1.0夜早4.5</t>
  </si>
  <si>
    <t>個別支援身体移動日中1.5夜早0.5</t>
    <rPh sb="8" eb="10">
      <t>ニッチュウ</t>
    </rPh>
    <rPh sb="13" eb="14">
      <t>ヨル</t>
    </rPh>
    <rPh sb="14" eb="15">
      <t>ハヤ</t>
    </rPh>
    <phoneticPr fontId="3"/>
  </si>
  <si>
    <t>個別支援身体移動日中1.5夜早1.0</t>
    <rPh sb="8" eb="10">
      <t>ニッチュウ</t>
    </rPh>
    <rPh sb="13" eb="14">
      <t>ヨル</t>
    </rPh>
    <rPh sb="14" eb="15">
      <t>ハヤ</t>
    </rPh>
    <phoneticPr fontId="3"/>
  </si>
  <si>
    <t>個別支援身体移動日中1.5夜早1.5</t>
    <rPh sb="8" eb="10">
      <t>ニッチュウ</t>
    </rPh>
    <rPh sb="13" eb="14">
      <t>ヨル</t>
    </rPh>
    <rPh sb="14" eb="15">
      <t>ハヤ</t>
    </rPh>
    <phoneticPr fontId="3"/>
  </si>
  <si>
    <t>個別支援身体移動日中1.5夜早2.0</t>
    <rPh sb="8" eb="10">
      <t>ニッチュウ</t>
    </rPh>
    <rPh sb="13" eb="14">
      <t>ヨル</t>
    </rPh>
    <rPh sb="14" eb="15">
      <t>ハヤ</t>
    </rPh>
    <phoneticPr fontId="3"/>
  </si>
  <si>
    <t>個別支援身体移動日中1.5夜早2.5</t>
    <rPh sb="8" eb="10">
      <t>ニッチュウ</t>
    </rPh>
    <rPh sb="13" eb="14">
      <t>ヨル</t>
    </rPh>
    <rPh sb="14" eb="15">
      <t>ハヤ</t>
    </rPh>
    <phoneticPr fontId="3"/>
  </si>
  <si>
    <t>個別支援身体移動日中1.5夜早3.0</t>
    <rPh sb="8" eb="10">
      <t>ニッチュウ</t>
    </rPh>
    <rPh sb="13" eb="14">
      <t>ヨル</t>
    </rPh>
    <rPh sb="14" eb="15">
      <t>ハヤ</t>
    </rPh>
    <phoneticPr fontId="3"/>
  </si>
  <si>
    <t>個別支援身体移動日中1.5夜早3.5</t>
    <rPh sb="8" eb="10">
      <t>ニッチュウ</t>
    </rPh>
    <rPh sb="13" eb="14">
      <t>ヨル</t>
    </rPh>
    <rPh sb="14" eb="15">
      <t>ハヤ</t>
    </rPh>
    <phoneticPr fontId="3"/>
  </si>
  <si>
    <t>個別支援身体移動日中1.5夜早4.0</t>
    <rPh sb="8" eb="10">
      <t>ニッチュウ</t>
    </rPh>
    <rPh sb="13" eb="14">
      <t>ヨル</t>
    </rPh>
    <rPh sb="14" eb="15">
      <t>ハヤ</t>
    </rPh>
    <phoneticPr fontId="3"/>
  </si>
  <si>
    <t>個別支援身体移動日中1.5夜早4.5</t>
    <rPh sb="8" eb="10">
      <t>ニッチュウ</t>
    </rPh>
    <rPh sb="13" eb="14">
      <t>ヨル</t>
    </rPh>
    <rPh sb="14" eb="15">
      <t>ハヤ</t>
    </rPh>
    <phoneticPr fontId="3"/>
  </si>
  <si>
    <t>個別支援身体移動日中2.0夜早0.5</t>
  </si>
  <si>
    <t>個別支援身体移動日中2.0夜早1.0</t>
  </si>
  <si>
    <t>個別支援身体移動日中2.0夜早1.5</t>
  </si>
  <si>
    <t>個別支援身体移動日中2.0夜早2.0</t>
  </si>
  <si>
    <t>個別支援身体移動日中2.0夜早2.5</t>
  </si>
  <si>
    <t>個別支援身体移動日中2.0夜早3.0</t>
  </si>
  <si>
    <t>個別支援身体移動日中2.0夜早3.5</t>
  </si>
  <si>
    <t>個別支援身体移動日中2.0夜早4.0</t>
  </si>
  <si>
    <t>個別支援身体移動日中2.0夜早4.5</t>
  </si>
  <si>
    <t>個別支援身体移動日中2.5夜早0.5</t>
    <rPh sb="8" eb="10">
      <t>ニッチュウ</t>
    </rPh>
    <rPh sb="13" eb="14">
      <t>ヨル</t>
    </rPh>
    <rPh sb="14" eb="15">
      <t>ハヤ</t>
    </rPh>
    <phoneticPr fontId="3"/>
  </si>
  <si>
    <t>個別支援身体移動日中2.5夜早1.0</t>
    <rPh sb="8" eb="10">
      <t>ニッチュウ</t>
    </rPh>
    <rPh sb="13" eb="14">
      <t>ヨル</t>
    </rPh>
    <rPh sb="14" eb="15">
      <t>ハヤ</t>
    </rPh>
    <phoneticPr fontId="3"/>
  </si>
  <si>
    <t>個別支援身体移動日中2.5夜早1.5</t>
    <rPh sb="8" eb="10">
      <t>ニッチュウ</t>
    </rPh>
    <rPh sb="13" eb="14">
      <t>ヨル</t>
    </rPh>
    <rPh sb="14" eb="15">
      <t>ハヤ</t>
    </rPh>
    <phoneticPr fontId="3"/>
  </si>
  <si>
    <t>個別支援身体移動日中2.5夜早2.0</t>
    <rPh sb="8" eb="10">
      <t>ニッチュウ</t>
    </rPh>
    <rPh sb="13" eb="14">
      <t>ヨル</t>
    </rPh>
    <rPh sb="14" eb="15">
      <t>ハヤ</t>
    </rPh>
    <phoneticPr fontId="3"/>
  </si>
  <si>
    <t>個別支援身体移動日中2.5夜早2.5</t>
    <rPh sb="8" eb="10">
      <t>ニッチュウ</t>
    </rPh>
    <rPh sb="13" eb="14">
      <t>ヨル</t>
    </rPh>
    <rPh sb="14" eb="15">
      <t>ハヤ</t>
    </rPh>
    <phoneticPr fontId="3"/>
  </si>
  <si>
    <t>個別支援身体移動日中2.5夜早3.0</t>
    <rPh sb="8" eb="10">
      <t>ニッチュウ</t>
    </rPh>
    <rPh sb="13" eb="14">
      <t>ヨル</t>
    </rPh>
    <rPh sb="14" eb="15">
      <t>ハヤ</t>
    </rPh>
    <phoneticPr fontId="3"/>
  </si>
  <si>
    <t>個別支援身体移動日中2.5夜早3.5</t>
    <rPh sb="8" eb="10">
      <t>ニッチュウ</t>
    </rPh>
    <rPh sb="13" eb="14">
      <t>ヨル</t>
    </rPh>
    <rPh sb="14" eb="15">
      <t>ハヤ</t>
    </rPh>
    <phoneticPr fontId="3"/>
  </si>
  <si>
    <t>個別支援身体移動日中2.5夜早4.0</t>
    <rPh sb="8" eb="10">
      <t>ニッチュウ</t>
    </rPh>
    <rPh sb="13" eb="14">
      <t>ヨル</t>
    </rPh>
    <rPh sb="14" eb="15">
      <t>ハヤ</t>
    </rPh>
    <phoneticPr fontId="3"/>
  </si>
  <si>
    <t>個別支援身体移動日中2.5夜早4.5</t>
    <rPh sb="8" eb="10">
      <t>ニッチュウ</t>
    </rPh>
    <rPh sb="13" eb="14">
      <t>ヨル</t>
    </rPh>
    <rPh sb="14" eb="15">
      <t>ハヤ</t>
    </rPh>
    <phoneticPr fontId="3"/>
  </si>
  <si>
    <t>個別支援身体移動日中3.0夜早0.5</t>
  </si>
  <si>
    <t>個別支援身体移動日中3.0夜早1.0</t>
  </si>
  <si>
    <t>個別支援身体移動日中3.0夜早1.5</t>
  </si>
  <si>
    <t>個別支援身体移動日中3.0夜早2.0</t>
  </si>
  <si>
    <t>個別支援身体移動日中3.0夜早2.5</t>
  </si>
  <si>
    <t>個別支援身体移動日中3.0夜早3.0</t>
  </si>
  <si>
    <t>個別支援身体移動日中3.0夜早3.5</t>
  </si>
  <si>
    <t>個別支援身体移動日中3.0夜早4.0</t>
  </si>
  <si>
    <t>個別支援身体移動日中3.0夜早4.5</t>
  </si>
  <si>
    <t>個別支援身体移動日中.3.5夜早0.5</t>
    <rPh sb="8" eb="10">
      <t>ニッチュウ</t>
    </rPh>
    <rPh sb="14" eb="15">
      <t>ヨル</t>
    </rPh>
    <rPh sb="15" eb="16">
      <t>ハヤ</t>
    </rPh>
    <phoneticPr fontId="3"/>
  </si>
  <si>
    <t>個別支援身体移動日中3.5夜早1.0</t>
    <rPh sb="8" eb="10">
      <t>ニッチュウ</t>
    </rPh>
    <rPh sb="13" eb="14">
      <t>ヨル</t>
    </rPh>
    <rPh sb="14" eb="15">
      <t>ハヤ</t>
    </rPh>
    <phoneticPr fontId="3"/>
  </si>
  <si>
    <t>個別支援身体移動日中3.5夜早1.5</t>
    <rPh sb="8" eb="10">
      <t>ニッチュウ</t>
    </rPh>
    <rPh sb="13" eb="14">
      <t>ヨル</t>
    </rPh>
    <rPh sb="14" eb="15">
      <t>ハヤ</t>
    </rPh>
    <phoneticPr fontId="3"/>
  </si>
  <si>
    <t>個別支援身体移動日中3.5夜早2.0</t>
    <rPh sb="8" eb="10">
      <t>ニッチュウ</t>
    </rPh>
    <rPh sb="13" eb="14">
      <t>ヨル</t>
    </rPh>
    <rPh sb="14" eb="15">
      <t>ハヤ</t>
    </rPh>
    <phoneticPr fontId="3"/>
  </si>
  <si>
    <t>個別支援身体移動日中3.5夜早2.5</t>
    <rPh sb="8" eb="10">
      <t>ニッチュウ</t>
    </rPh>
    <rPh sb="13" eb="14">
      <t>ヨル</t>
    </rPh>
    <rPh sb="14" eb="15">
      <t>ハヤ</t>
    </rPh>
    <phoneticPr fontId="3"/>
  </si>
  <si>
    <t>個別支援身体移動日中3.5夜早3.0</t>
    <rPh sb="8" eb="10">
      <t>ニッチュウ</t>
    </rPh>
    <rPh sb="13" eb="14">
      <t>ヨル</t>
    </rPh>
    <rPh sb="14" eb="15">
      <t>ハヤ</t>
    </rPh>
    <phoneticPr fontId="3"/>
  </si>
  <si>
    <t>個別支援身体移動日中3.5夜早3.5</t>
    <rPh sb="8" eb="10">
      <t>ニッチュウ</t>
    </rPh>
    <rPh sb="13" eb="14">
      <t>ヨル</t>
    </rPh>
    <rPh sb="14" eb="15">
      <t>ハヤ</t>
    </rPh>
    <phoneticPr fontId="3"/>
  </si>
  <si>
    <t>個別支援身体移動日中3.5夜早4.0</t>
    <rPh sb="8" eb="10">
      <t>ニッチュウ</t>
    </rPh>
    <rPh sb="13" eb="14">
      <t>ヨル</t>
    </rPh>
    <rPh sb="14" eb="15">
      <t>ハヤ</t>
    </rPh>
    <phoneticPr fontId="3"/>
  </si>
  <si>
    <t>個別支援身体移動日中3.5夜早4.5</t>
    <rPh sb="8" eb="10">
      <t>ニッチュウ</t>
    </rPh>
    <rPh sb="13" eb="14">
      <t>ヨル</t>
    </rPh>
    <rPh sb="14" eb="15">
      <t>ハヤ</t>
    </rPh>
    <phoneticPr fontId="3"/>
  </si>
  <si>
    <t>個別支援身体移動日中4.0夜早0.5</t>
  </si>
  <si>
    <t>個別支援身体移動日中4.0夜早1.0</t>
  </si>
  <si>
    <t>個別支援身体移動日中4.0夜早1.5</t>
  </si>
  <si>
    <t>個別支援身体移動日中4.0夜早2.0</t>
  </si>
  <si>
    <t>個別支援身体移動日中4.0夜早2.5</t>
  </si>
  <si>
    <t>個別支援身体移動日中4.0夜早3.0</t>
  </si>
  <si>
    <t>個別支援身体移動日中4.0夜早3.5</t>
  </si>
  <si>
    <t>個別支援身体移動日中4.0夜早4.0</t>
  </si>
  <si>
    <t>個別支援身体移動日中4.0夜早4.5</t>
  </si>
  <si>
    <t>個別支援身体移動日中4.5夜早0.5</t>
    <rPh sb="8" eb="10">
      <t>ニッチュウ</t>
    </rPh>
    <rPh sb="13" eb="14">
      <t>ヨル</t>
    </rPh>
    <rPh sb="14" eb="15">
      <t>ハヤ</t>
    </rPh>
    <phoneticPr fontId="3"/>
  </si>
  <si>
    <t>個別支援身体移動日中4.5夜早1.0</t>
    <rPh sb="8" eb="10">
      <t>ニッチュウ</t>
    </rPh>
    <rPh sb="13" eb="14">
      <t>ヨル</t>
    </rPh>
    <rPh sb="14" eb="15">
      <t>ハヤ</t>
    </rPh>
    <phoneticPr fontId="3"/>
  </si>
  <si>
    <t>個別支援身体移動日中4.5夜早1.5</t>
    <rPh sb="8" eb="10">
      <t>ニッチュウ</t>
    </rPh>
    <rPh sb="13" eb="14">
      <t>ヨル</t>
    </rPh>
    <rPh sb="14" eb="15">
      <t>ハヤ</t>
    </rPh>
    <phoneticPr fontId="3"/>
  </si>
  <si>
    <t>個別支援身体移動日中4.5夜早2.0</t>
    <rPh sb="8" eb="10">
      <t>ニッチュウ</t>
    </rPh>
    <rPh sb="13" eb="14">
      <t>ヨル</t>
    </rPh>
    <rPh sb="14" eb="15">
      <t>ハヤ</t>
    </rPh>
    <phoneticPr fontId="3"/>
  </si>
  <si>
    <t>個別支援身体移動日中4.5夜早2.5</t>
    <rPh sb="8" eb="10">
      <t>ニッチュウ</t>
    </rPh>
    <rPh sb="13" eb="14">
      <t>ヨル</t>
    </rPh>
    <rPh sb="14" eb="15">
      <t>ハヤ</t>
    </rPh>
    <phoneticPr fontId="3"/>
  </si>
  <si>
    <t>個別支援身体移動日中4.5夜早3.0</t>
    <rPh sb="8" eb="10">
      <t>ニッチュウ</t>
    </rPh>
    <rPh sb="13" eb="14">
      <t>ヨル</t>
    </rPh>
    <rPh sb="14" eb="15">
      <t>ハヤ</t>
    </rPh>
    <phoneticPr fontId="3"/>
  </si>
  <si>
    <t>個別支援身体移動日中4.5夜早3.5</t>
    <rPh sb="8" eb="10">
      <t>ニッチュウ</t>
    </rPh>
    <rPh sb="13" eb="14">
      <t>ヨル</t>
    </rPh>
    <rPh sb="14" eb="15">
      <t>ハヤ</t>
    </rPh>
    <phoneticPr fontId="3"/>
  </si>
  <si>
    <t>個別支援身体移動日中4.5夜早4.0</t>
    <rPh sb="8" eb="10">
      <t>ニッチュウ</t>
    </rPh>
    <rPh sb="13" eb="14">
      <t>ヨル</t>
    </rPh>
    <rPh sb="14" eb="15">
      <t>ハヤ</t>
    </rPh>
    <phoneticPr fontId="3"/>
  </si>
  <si>
    <t>個別支援身体移動日中4.5夜早4.5</t>
    <rPh sb="8" eb="10">
      <t>ニッチュウ</t>
    </rPh>
    <rPh sb="13" eb="14">
      <t>ヨル</t>
    </rPh>
    <rPh sb="14" eb="15">
      <t>ハヤ</t>
    </rPh>
    <phoneticPr fontId="3"/>
  </si>
  <si>
    <t>個別支援身体移動日中5.0夜早0.5</t>
  </si>
  <si>
    <t>個別支援身体移動日中5.0夜早1.0</t>
  </si>
  <si>
    <t>個別支援身体移動日中5.0夜早1.5</t>
  </si>
  <si>
    <t>個別支援身体移動日中5.0夜早2.0</t>
  </si>
  <si>
    <t>個別支援身体移動日中5.0夜早2.5</t>
  </si>
  <si>
    <t>個別支援身体移動日中5.0夜早3.0</t>
  </si>
  <si>
    <t>個別支援身体移動日中5.0夜早3.5</t>
  </si>
  <si>
    <t>個別支援身体移動日中5.0夜早4.0</t>
  </si>
  <si>
    <t>個別支援身体移動日中5.0夜早4.5</t>
  </si>
  <si>
    <t>個別支援身体移動日中5.5夜早0.5</t>
    <rPh sb="8" eb="10">
      <t>ニッチュウ</t>
    </rPh>
    <rPh sb="13" eb="14">
      <t>ヨル</t>
    </rPh>
    <rPh sb="14" eb="15">
      <t>ハヤ</t>
    </rPh>
    <phoneticPr fontId="3"/>
  </si>
  <si>
    <t>個別支援身体移動日中5.5夜早1.0</t>
    <rPh sb="8" eb="10">
      <t>ニッチュウ</t>
    </rPh>
    <rPh sb="13" eb="14">
      <t>ヨル</t>
    </rPh>
    <rPh sb="14" eb="15">
      <t>ハヤ</t>
    </rPh>
    <phoneticPr fontId="3"/>
  </si>
  <si>
    <t>個別支援身体移動日中5.5夜早1.5</t>
    <rPh sb="8" eb="10">
      <t>ニッチュウ</t>
    </rPh>
    <rPh sb="13" eb="14">
      <t>ヨル</t>
    </rPh>
    <rPh sb="14" eb="15">
      <t>ハヤ</t>
    </rPh>
    <phoneticPr fontId="3"/>
  </si>
  <si>
    <t>個別支援身体移動日中5.5夜早2.0</t>
    <rPh sb="8" eb="10">
      <t>ニッチュウ</t>
    </rPh>
    <rPh sb="13" eb="14">
      <t>ヨル</t>
    </rPh>
    <rPh sb="14" eb="15">
      <t>ハヤ</t>
    </rPh>
    <phoneticPr fontId="3"/>
  </si>
  <si>
    <t>個別支援身体移動日中5.5夜早2.5</t>
    <rPh sb="8" eb="10">
      <t>ニッチュウ</t>
    </rPh>
    <rPh sb="13" eb="14">
      <t>ヨル</t>
    </rPh>
    <rPh sb="14" eb="15">
      <t>ハヤ</t>
    </rPh>
    <phoneticPr fontId="3"/>
  </si>
  <si>
    <t>個別支援身体移動日中5.5夜早3.0</t>
    <rPh sb="8" eb="10">
      <t>ニッチュウ</t>
    </rPh>
    <rPh sb="13" eb="14">
      <t>ヨル</t>
    </rPh>
    <rPh sb="14" eb="15">
      <t>ハヤ</t>
    </rPh>
    <phoneticPr fontId="3"/>
  </si>
  <si>
    <t>個別支援身体移動日中5.5夜早3.5</t>
    <rPh sb="8" eb="10">
      <t>ニッチュウ</t>
    </rPh>
    <rPh sb="13" eb="14">
      <t>ヨル</t>
    </rPh>
    <rPh sb="14" eb="15">
      <t>ハヤ</t>
    </rPh>
    <phoneticPr fontId="3"/>
  </si>
  <si>
    <t>個別支援身体移動日中5.5夜早4.0</t>
    <rPh sb="8" eb="10">
      <t>ニッチュウ</t>
    </rPh>
    <rPh sb="13" eb="14">
      <t>ヨル</t>
    </rPh>
    <rPh sb="14" eb="15">
      <t>ハヤ</t>
    </rPh>
    <phoneticPr fontId="3"/>
  </si>
  <si>
    <t>個別支援身体移動日中5.5夜早4.5</t>
    <rPh sb="8" eb="10">
      <t>ニッチュウ</t>
    </rPh>
    <rPh sb="13" eb="14">
      <t>ヨル</t>
    </rPh>
    <rPh sb="14" eb="15">
      <t>ハヤ</t>
    </rPh>
    <phoneticPr fontId="3"/>
  </si>
  <si>
    <t>個別支援身体移動日中6.0夜早0.5</t>
  </si>
  <si>
    <t>個別支援身体移動日中6.0夜早1.0</t>
  </si>
  <si>
    <t>個別支援身体移動日中6.0夜早1.5</t>
  </si>
  <si>
    <t>個別支援身体移動日中6.0夜早2.0</t>
  </si>
  <si>
    <t>個別支援身体移動日中6.0夜早2.5</t>
  </si>
  <si>
    <t>個別支援身体移動日中6.0夜早3.0</t>
  </si>
  <si>
    <t>個別支援身体移動日中6.0夜早3.5</t>
  </si>
  <si>
    <t>個別支援身体移動日中6.0夜早4.0</t>
  </si>
  <si>
    <t>個別支援身体移動日中6.0夜早4.5</t>
  </si>
  <si>
    <t>個別支援身体移動日中6.5夜早0.5</t>
    <rPh sb="8" eb="10">
      <t>ニッチュウ</t>
    </rPh>
    <rPh sb="13" eb="14">
      <t>ヨル</t>
    </rPh>
    <rPh sb="14" eb="15">
      <t>ハヤ</t>
    </rPh>
    <phoneticPr fontId="3"/>
  </si>
  <si>
    <t>個別支援身体移動日中6.5夜早1.0</t>
    <rPh sb="8" eb="10">
      <t>ニッチュウ</t>
    </rPh>
    <rPh sb="13" eb="14">
      <t>ヨル</t>
    </rPh>
    <rPh sb="14" eb="15">
      <t>ハヤ</t>
    </rPh>
    <phoneticPr fontId="3"/>
  </si>
  <si>
    <t>個別支援身体移動日中6.5夜早1.5</t>
    <rPh sb="8" eb="10">
      <t>ニッチュウ</t>
    </rPh>
    <rPh sb="13" eb="14">
      <t>ヨル</t>
    </rPh>
    <rPh sb="14" eb="15">
      <t>ハヤ</t>
    </rPh>
    <phoneticPr fontId="3"/>
  </si>
  <si>
    <t>個別支援身体移動日中6.5夜早2.0</t>
    <rPh sb="8" eb="10">
      <t>ニッチュウ</t>
    </rPh>
    <rPh sb="13" eb="14">
      <t>ヨル</t>
    </rPh>
    <rPh sb="14" eb="15">
      <t>ハヤ</t>
    </rPh>
    <phoneticPr fontId="3"/>
  </si>
  <si>
    <t>個別支援身体移動日中6.5夜早2.5</t>
    <rPh sb="8" eb="10">
      <t>ニッチュウ</t>
    </rPh>
    <rPh sb="13" eb="14">
      <t>ヨル</t>
    </rPh>
    <rPh sb="14" eb="15">
      <t>ハヤ</t>
    </rPh>
    <phoneticPr fontId="3"/>
  </si>
  <si>
    <t>個別支援身体移動日中6.5夜早3.0</t>
    <rPh sb="8" eb="10">
      <t>ニッチュウ</t>
    </rPh>
    <rPh sb="13" eb="14">
      <t>ヨル</t>
    </rPh>
    <rPh sb="14" eb="15">
      <t>ハヤ</t>
    </rPh>
    <phoneticPr fontId="3"/>
  </si>
  <si>
    <t>個別支援身体移動日中6.5夜早3.5</t>
    <rPh sb="8" eb="10">
      <t>ニッチュウ</t>
    </rPh>
    <rPh sb="13" eb="14">
      <t>ヨル</t>
    </rPh>
    <rPh sb="14" eb="15">
      <t>ハヤ</t>
    </rPh>
    <phoneticPr fontId="3"/>
  </si>
  <si>
    <t>個別支援身体移動日中6.5夜早4.0</t>
    <rPh sb="8" eb="10">
      <t>ニッチュウ</t>
    </rPh>
    <rPh sb="13" eb="14">
      <t>ヨル</t>
    </rPh>
    <rPh sb="14" eb="15">
      <t>ハヤ</t>
    </rPh>
    <phoneticPr fontId="3"/>
  </si>
  <si>
    <t>個別支援身体移動日中6.5夜早4.5</t>
    <rPh sb="8" eb="10">
      <t>ニッチュウ</t>
    </rPh>
    <rPh sb="13" eb="14">
      <t>ヨル</t>
    </rPh>
    <rPh sb="14" eb="15">
      <t>ハヤ</t>
    </rPh>
    <phoneticPr fontId="3"/>
  </si>
  <si>
    <t>個別支援身体移動日中7.0夜早0.5</t>
  </si>
  <si>
    <t>個別支援身体移動日中7.0夜早1.0</t>
  </si>
  <si>
    <t>個別支援身体移動日中7.0夜早1.5</t>
  </si>
  <si>
    <t>個別支援身体移動日中7.0夜早2.0</t>
  </si>
  <si>
    <t>個別支援身体移動日中7.0夜早2.5</t>
  </si>
  <si>
    <t>個別支援身体移動日中7.0夜早3.0</t>
  </si>
  <si>
    <t>個別支援身体移動日中7.0夜早3.5</t>
  </si>
  <si>
    <t>個別支援身体移動日中7.0夜早4.0</t>
  </si>
  <si>
    <t>個別支援身体移動日中7.0夜早4.5</t>
  </si>
  <si>
    <t>個別支援身体移動日中7.5夜早0.5</t>
    <rPh sb="8" eb="10">
      <t>ニッチュウ</t>
    </rPh>
    <rPh sb="13" eb="14">
      <t>ヨル</t>
    </rPh>
    <rPh sb="14" eb="15">
      <t>ハヤ</t>
    </rPh>
    <phoneticPr fontId="3"/>
  </si>
  <si>
    <t>個別支援身体移動日中7.5夜早1.0</t>
    <rPh sb="8" eb="10">
      <t>ニッチュウ</t>
    </rPh>
    <rPh sb="13" eb="14">
      <t>ヨル</t>
    </rPh>
    <rPh sb="14" eb="15">
      <t>ハヤ</t>
    </rPh>
    <phoneticPr fontId="3"/>
  </si>
  <si>
    <t>個別支援身体移動日中7.5夜早1.5</t>
    <rPh sb="8" eb="10">
      <t>ニッチュウ</t>
    </rPh>
    <rPh sb="13" eb="14">
      <t>ヨル</t>
    </rPh>
    <rPh sb="14" eb="15">
      <t>ハヤ</t>
    </rPh>
    <phoneticPr fontId="3"/>
  </si>
  <si>
    <t>個別支援身体移動日中7.5夜早2.0</t>
    <rPh sb="8" eb="10">
      <t>ニッチュウ</t>
    </rPh>
    <rPh sb="13" eb="14">
      <t>ヨル</t>
    </rPh>
    <rPh sb="14" eb="15">
      <t>ハヤ</t>
    </rPh>
    <phoneticPr fontId="3"/>
  </si>
  <si>
    <t>個別支援身体移動日中7.5夜早2.5</t>
    <rPh sb="8" eb="10">
      <t>ニッチュウ</t>
    </rPh>
    <rPh sb="13" eb="14">
      <t>ヨル</t>
    </rPh>
    <rPh sb="14" eb="15">
      <t>ハヤ</t>
    </rPh>
    <phoneticPr fontId="3"/>
  </si>
  <si>
    <t>個別支援身体移動日中7.5夜早3.0</t>
    <rPh sb="8" eb="10">
      <t>ニッチュウ</t>
    </rPh>
    <rPh sb="13" eb="14">
      <t>ヨル</t>
    </rPh>
    <rPh sb="14" eb="15">
      <t>ハヤ</t>
    </rPh>
    <phoneticPr fontId="3"/>
  </si>
  <si>
    <t>個別支援身体移動日中7.5夜早3.5</t>
    <rPh sb="8" eb="10">
      <t>ニッチュウ</t>
    </rPh>
    <rPh sb="13" eb="14">
      <t>ヨル</t>
    </rPh>
    <rPh sb="14" eb="15">
      <t>ハヤ</t>
    </rPh>
    <phoneticPr fontId="3"/>
  </si>
  <si>
    <t>個別支援身体移動日中7.5夜早4.0</t>
    <rPh sb="8" eb="10">
      <t>ニッチュウ</t>
    </rPh>
    <rPh sb="13" eb="14">
      <t>ヨル</t>
    </rPh>
    <rPh sb="14" eb="15">
      <t>ハヤ</t>
    </rPh>
    <phoneticPr fontId="3"/>
  </si>
  <si>
    <t>個別支援身体移動日中7.5夜早4.5</t>
    <rPh sb="8" eb="10">
      <t>ニッチュウ</t>
    </rPh>
    <rPh sb="13" eb="14">
      <t>ヨル</t>
    </rPh>
    <rPh sb="14" eb="15">
      <t>ハヤ</t>
    </rPh>
    <phoneticPr fontId="3"/>
  </si>
  <si>
    <t>個別支援身体移動日中8.0夜早0.5</t>
  </si>
  <si>
    <t>個別支援身体移動日中8.0夜早1.0</t>
  </si>
  <si>
    <t>個別支援身体移動日中8.0夜早1.5</t>
  </si>
  <si>
    <t>個別支援身体移動日中8.0夜早2.0</t>
  </si>
  <si>
    <t>個別支援身体移動日中8.0夜早2.5</t>
  </si>
  <si>
    <t>個別支援身体移動日中8.0夜早3.0</t>
  </si>
  <si>
    <t>個別支援身体移動日中8.0夜早3.5</t>
  </si>
  <si>
    <t>個別支援身体移動日中8.0夜早4.0</t>
  </si>
  <si>
    <t>個別支援身体移動日中8.0夜早4.5</t>
  </si>
  <si>
    <t>個別支援身体移動日中8.5夜早0.5</t>
    <rPh sb="8" eb="10">
      <t>ニッチュウ</t>
    </rPh>
    <rPh sb="13" eb="14">
      <t>ヨル</t>
    </rPh>
    <rPh sb="14" eb="15">
      <t>ハヤ</t>
    </rPh>
    <phoneticPr fontId="3"/>
  </si>
  <si>
    <t>個別支援身体移動日中8.5夜早1.0</t>
    <rPh sb="8" eb="10">
      <t>ニッチュウ</t>
    </rPh>
    <rPh sb="13" eb="14">
      <t>ヨル</t>
    </rPh>
    <rPh sb="14" eb="15">
      <t>ハヤ</t>
    </rPh>
    <phoneticPr fontId="3"/>
  </si>
  <si>
    <t>個別支援身体移動日中8.5夜早1.5</t>
    <rPh sb="8" eb="10">
      <t>ニッチュウ</t>
    </rPh>
    <rPh sb="13" eb="14">
      <t>ヨル</t>
    </rPh>
    <rPh sb="14" eb="15">
      <t>ハヤ</t>
    </rPh>
    <phoneticPr fontId="3"/>
  </si>
  <si>
    <t>個別支援身体移動日中8.5夜早2.0</t>
    <rPh sb="8" eb="10">
      <t>ニッチュウ</t>
    </rPh>
    <rPh sb="13" eb="14">
      <t>ヨル</t>
    </rPh>
    <rPh sb="14" eb="15">
      <t>ハヤ</t>
    </rPh>
    <phoneticPr fontId="3"/>
  </si>
  <si>
    <t>個別支援身体移動日中8.5夜早2.5</t>
    <rPh sb="8" eb="10">
      <t>ニッチュウ</t>
    </rPh>
    <rPh sb="13" eb="14">
      <t>ヨル</t>
    </rPh>
    <rPh sb="14" eb="15">
      <t>ハヤ</t>
    </rPh>
    <phoneticPr fontId="3"/>
  </si>
  <si>
    <t>個別支援身体移動日中8.5夜早3.0</t>
    <rPh sb="8" eb="10">
      <t>ニッチュウ</t>
    </rPh>
    <rPh sb="13" eb="14">
      <t>ヨル</t>
    </rPh>
    <rPh sb="14" eb="15">
      <t>ハヤ</t>
    </rPh>
    <phoneticPr fontId="3"/>
  </si>
  <si>
    <t>個別支援身体移動日中8.5夜早3.5</t>
    <rPh sb="8" eb="10">
      <t>ニッチュウ</t>
    </rPh>
    <rPh sb="13" eb="14">
      <t>ヨル</t>
    </rPh>
    <rPh sb="14" eb="15">
      <t>ハヤ</t>
    </rPh>
    <phoneticPr fontId="3"/>
  </si>
  <si>
    <t>個別支援身体移動日中8.5夜早4.0</t>
    <rPh sb="8" eb="10">
      <t>ニッチュウ</t>
    </rPh>
    <rPh sb="13" eb="14">
      <t>ヨル</t>
    </rPh>
    <rPh sb="14" eb="15">
      <t>ハヤ</t>
    </rPh>
    <phoneticPr fontId="3"/>
  </si>
  <si>
    <t>個別支援身体移動日中8.5夜早4.5</t>
    <rPh sb="8" eb="10">
      <t>ニッチュウ</t>
    </rPh>
    <rPh sb="13" eb="14">
      <t>ヨル</t>
    </rPh>
    <rPh sb="14" eb="15">
      <t>ハヤ</t>
    </rPh>
    <phoneticPr fontId="3"/>
  </si>
  <si>
    <t>個別支援身体移動日中9.0夜早0.5</t>
  </si>
  <si>
    <t>個別支援身体移動日中9.0夜早1.0</t>
  </si>
  <si>
    <t>個別支援身体移動日中9.0夜早1.5</t>
  </si>
  <si>
    <t>個別支援身体移動日中9.0夜早2.0</t>
  </si>
  <si>
    <t>個別支援身体移動日中9.0夜早2.5</t>
  </si>
  <si>
    <t>個別支援身体移動日中9.0夜早3.0</t>
  </si>
  <si>
    <t>個別支援身体移動日中9.0夜早3.5</t>
  </si>
  <si>
    <t>個別支援身体移動日中9.0夜早4.0</t>
  </si>
  <si>
    <t>個別支援身体移動日中9.0夜早4.5</t>
  </si>
  <si>
    <t>個別支援身体移動日中9.5夜早0.5</t>
    <rPh sb="8" eb="10">
      <t>ニッチュウ</t>
    </rPh>
    <rPh sb="13" eb="14">
      <t>ヨル</t>
    </rPh>
    <rPh sb="14" eb="15">
      <t>ハヤ</t>
    </rPh>
    <phoneticPr fontId="3"/>
  </si>
  <si>
    <t>個別支援身体移動日中9.5夜早1.0</t>
    <rPh sb="8" eb="10">
      <t>ニッチュウ</t>
    </rPh>
    <rPh sb="13" eb="14">
      <t>ヨル</t>
    </rPh>
    <rPh sb="14" eb="15">
      <t>ハヤ</t>
    </rPh>
    <phoneticPr fontId="3"/>
  </si>
  <si>
    <t>個別支援身体移動日中9.5夜早1.5</t>
    <rPh sb="8" eb="10">
      <t>ニッチュウ</t>
    </rPh>
    <rPh sb="13" eb="14">
      <t>ヨル</t>
    </rPh>
    <rPh sb="14" eb="15">
      <t>ハヤ</t>
    </rPh>
    <phoneticPr fontId="3"/>
  </si>
  <si>
    <t>個別支援身体移動日中9.5夜早2.0</t>
    <rPh sb="8" eb="10">
      <t>ニッチュウ</t>
    </rPh>
    <rPh sb="13" eb="14">
      <t>ヨル</t>
    </rPh>
    <rPh sb="14" eb="15">
      <t>ハヤ</t>
    </rPh>
    <phoneticPr fontId="3"/>
  </si>
  <si>
    <t>個別支援身体移動日中9.5夜早2.5</t>
    <rPh sb="8" eb="10">
      <t>ニッチュウ</t>
    </rPh>
    <rPh sb="13" eb="14">
      <t>ヨル</t>
    </rPh>
    <rPh sb="14" eb="15">
      <t>ハヤ</t>
    </rPh>
    <phoneticPr fontId="3"/>
  </si>
  <si>
    <t>個別支援身体移動日中9.5夜早3.0</t>
    <rPh sb="8" eb="10">
      <t>ニッチュウ</t>
    </rPh>
    <rPh sb="13" eb="14">
      <t>ヨル</t>
    </rPh>
    <rPh sb="14" eb="15">
      <t>ハヤ</t>
    </rPh>
    <phoneticPr fontId="3"/>
  </si>
  <si>
    <t>個別支援身体移動日中9.5夜早3.5</t>
    <rPh sb="8" eb="10">
      <t>ニッチュウ</t>
    </rPh>
    <rPh sb="13" eb="14">
      <t>ヨル</t>
    </rPh>
    <rPh sb="14" eb="15">
      <t>ハヤ</t>
    </rPh>
    <phoneticPr fontId="3"/>
  </si>
  <si>
    <t>個別支援身体移動日中9.5夜早4.0</t>
    <rPh sb="8" eb="10">
      <t>ニッチュウ</t>
    </rPh>
    <rPh sb="13" eb="14">
      <t>ヨル</t>
    </rPh>
    <rPh sb="14" eb="15">
      <t>ハヤ</t>
    </rPh>
    <phoneticPr fontId="3"/>
  </si>
  <si>
    <t>個別支援身体移動日中9.5夜早4.5</t>
    <rPh sb="8" eb="10">
      <t>ニッチュウ</t>
    </rPh>
    <rPh sb="13" eb="14">
      <t>ヨル</t>
    </rPh>
    <rPh sb="14" eb="15">
      <t>ハヤ</t>
    </rPh>
    <phoneticPr fontId="3"/>
  </si>
  <si>
    <t>個別支援身体移動日中10.0夜早0.5</t>
  </si>
  <si>
    <t>個別支援身体移動日中10.0夜早1.0</t>
  </si>
  <si>
    <t>個別支援身体移動日中10.0夜早1.5</t>
  </si>
  <si>
    <t>個別支援身体移動日中10.0夜早2.0</t>
  </si>
  <si>
    <t>個別支援身体移動日中10.0夜早2.5</t>
  </si>
  <si>
    <t>個別支援身体移動日中10.0夜早3.0</t>
  </si>
  <si>
    <t>個別支援身体移動日中10.0夜早3.5</t>
  </si>
  <si>
    <t>個別支援身体移動日中10.0夜早4.0</t>
  </si>
  <si>
    <t>個別支援身体移動日中10.0夜早4.5</t>
  </si>
  <si>
    <t>個別支援身体移動日中10.5夜早0.5</t>
    <rPh sb="8" eb="10">
      <t>ニッチュウ</t>
    </rPh>
    <rPh sb="14" eb="15">
      <t>ヨル</t>
    </rPh>
    <rPh sb="15" eb="16">
      <t>ハヤ</t>
    </rPh>
    <phoneticPr fontId="3"/>
  </si>
  <si>
    <t>個別支援身体移動日中10.5夜早1.0</t>
    <rPh sb="8" eb="10">
      <t>ニッチュウ</t>
    </rPh>
    <rPh sb="14" eb="15">
      <t>ヨル</t>
    </rPh>
    <rPh sb="15" eb="16">
      <t>ハヤ</t>
    </rPh>
    <phoneticPr fontId="3"/>
  </si>
  <si>
    <t>個別支援身体移動日中10.5夜早1.5</t>
    <rPh sb="8" eb="10">
      <t>ニッチュウ</t>
    </rPh>
    <rPh sb="14" eb="15">
      <t>ヨル</t>
    </rPh>
    <rPh sb="15" eb="16">
      <t>ハヤ</t>
    </rPh>
    <phoneticPr fontId="3"/>
  </si>
  <si>
    <t>個別支援身体移動日中10.5夜早2.0</t>
    <rPh sb="8" eb="10">
      <t>ニッチュウ</t>
    </rPh>
    <rPh sb="14" eb="15">
      <t>ヨル</t>
    </rPh>
    <rPh sb="15" eb="16">
      <t>ハヤ</t>
    </rPh>
    <phoneticPr fontId="3"/>
  </si>
  <si>
    <t>個別支援身体移動日中10.5夜早2.5</t>
    <rPh sb="8" eb="10">
      <t>ニッチュウ</t>
    </rPh>
    <rPh sb="14" eb="15">
      <t>ヨル</t>
    </rPh>
    <rPh sb="15" eb="16">
      <t>ハヤ</t>
    </rPh>
    <phoneticPr fontId="3"/>
  </si>
  <si>
    <t>個別支援身体移動日中10.5夜早3.0</t>
    <rPh sb="8" eb="10">
      <t>ニッチュウ</t>
    </rPh>
    <rPh sb="14" eb="15">
      <t>ヨル</t>
    </rPh>
    <rPh sb="15" eb="16">
      <t>ハヤ</t>
    </rPh>
    <phoneticPr fontId="3"/>
  </si>
  <si>
    <t>個別支援身体移動日中10.5夜早3.5</t>
    <rPh sb="8" eb="10">
      <t>ニッチュウ</t>
    </rPh>
    <rPh sb="14" eb="15">
      <t>ヨル</t>
    </rPh>
    <rPh sb="15" eb="16">
      <t>ハヤ</t>
    </rPh>
    <phoneticPr fontId="3"/>
  </si>
  <si>
    <t>個別支援身体移動日中10.5夜早4.0</t>
    <rPh sb="8" eb="10">
      <t>ニッチュウ</t>
    </rPh>
    <rPh sb="14" eb="15">
      <t>ヨル</t>
    </rPh>
    <rPh sb="15" eb="16">
      <t>ハヤ</t>
    </rPh>
    <phoneticPr fontId="3"/>
  </si>
  <si>
    <t>個別支援身体移動日中10.5夜早4.5</t>
    <rPh sb="8" eb="10">
      <t>ニッチュウ</t>
    </rPh>
    <rPh sb="14" eb="15">
      <t>ヨル</t>
    </rPh>
    <rPh sb="15" eb="16">
      <t>ハヤ</t>
    </rPh>
    <phoneticPr fontId="3"/>
  </si>
  <si>
    <t>個別支援身体移動夜早0.5深夜0.5</t>
    <rPh sb="8" eb="9">
      <t>ヨル</t>
    </rPh>
    <rPh sb="9" eb="10">
      <t>ハヤ</t>
    </rPh>
    <rPh sb="13" eb="15">
      <t>シンヤ</t>
    </rPh>
    <phoneticPr fontId="3"/>
  </si>
  <si>
    <t>個別支援身体移動夜早0.5深夜1.0</t>
    <rPh sb="8" eb="9">
      <t>ヨル</t>
    </rPh>
    <rPh sb="9" eb="10">
      <t>ハヤ</t>
    </rPh>
    <rPh sb="13" eb="15">
      <t>シンヤ</t>
    </rPh>
    <phoneticPr fontId="3"/>
  </si>
  <si>
    <t>個別支援身体移動夜早0.5深夜1.5</t>
    <rPh sb="8" eb="9">
      <t>ヨル</t>
    </rPh>
    <rPh sb="9" eb="10">
      <t>ハヤ</t>
    </rPh>
    <rPh sb="13" eb="15">
      <t>シンヤ</t>
    </rPh>
    <phoneticPr fontId="3"/>
  </si>
  <si>
    <t>個別支援身体移動夜早0.5深夜2.0</t>
    <rPh sb="8" eb="9">
      <t>ヨル</t>
    </rPh>
    <rPh sb="9" eb="10">
      <t>ハヤ</t>
    </rPh>
    <rPh sb="13" eb="15">
      <t>シンヤ</t>
    </rPh>
    <phoneticPr fontId="3"/>
  </si>
  <si>
    <t>個別支援身体移動夜早0.5深夜2.5</t>
    <rPh sb="8" eb="9">
      <t>ヨル</t>
    </rPh>
    <rPh sb="9" eb="10">
      <t>ハヤ</t>
    </rPh>
    <rPh sb="13" eb="15">
      <t>シンヤ</t>
    </rPh>
    <phoneticPr fontId="3"/>
  </si>
  <si>
    <t>個別支援身体移動夜早1.0深夜0.5</t>
    <rPh sb="8" eb="9">
      <t>ヨル</t>
    </rPh>
    <rPh sb="9" eb="10">
      <t>ハヤ</t>
    </rPh>
    <rPh sb="13" eb="15">
      <t>シンヤ</t>
    </rPh>
    <phoneticPr fontId="3"/>
  </si>
  <si>
    <t>個別支援身体移動夜早1.0深夜1.0</t>
    <rPh sb="8" eb="9">
      <t>ヨル</t>
    </rPh>
    <rPh sb="9" eb="10">
      <t>ハヤ</t>
    </rPh>
    <rPh sb="13" eb="15">
      <t>シンヤ</t>
    </rPh>
    <phoneticPr fontId="3"/>
  </si>
  <si>
    <t>個別支援身体移動夜早1.0深夜1.5</t>
    <rPh sb="8" eb="9">
      <t>ヨル</t>
    </rPh>
    <rPh sb="9" eb="10">
      <t>ハヤ</t>
    </rPh>
    <rPh sb="13" eb="15">
      <t>シンヤ</t>
    </rPh>
    <phoneticPr fontId="3"/>
  </si>
  <si>
    <t>個別支援身体移動夜早1.0深夜2.0</t>
    <rPh sb="8" eb="9">
      <t>ヨル</t>
    </rPh>
    <rPh sb="9" eb="10">
      <t>ハヤ</t>
    </rPh>
    <rPh sb="13" eb="15">
      <t>シンヤ</t>
    </rPh>
    <phoneticPr fontId="3"/>
  </si>
  <si>
    <t>個別支援身体移動夜早1.0深夜2.5</t>
    <rPh sb="8" eb="9">
      <t>ヨル</t>
    </rPh>
    <rPh sb="9" eb="10">
      <t>ハヤ</t>
    </rPh>
    <rPh sb="13" eb="15">
      <t>シンヤ</t>
    </rPh>
    <phoneticPr fontId="3"/>
  </si>
  <si>
    <t>個別支援身体移動夜早1.5深夜0.5</t>
    <rPh sb="8" eb="9">
      <t>ヨル</t>
    </rPh>
    <rPh sb="9" eb="10">
      <t>ハヤ</t>
    </rPh>
    <rPh sb="13" eb="15">
      <t>シンヤ</t>
    </rPh>
    <phoneticPr fontId="3"/>
  </si>
  <si>
    <t>個別支援身体移動夜早1.5深夜1.0</t>
    <rPh sb="8" eb="9">
      <t>ヨル</t>
    </rPh>
    <rPh sb="9" eb="10">
      <t>ハヤ</t>
    </rPh>
    <rPh sb="13" eb="15">
      <t>シンヤ</t>
    </rPh>
    <phoneticPr fontId="3"/>
  </si>
  <si>
    <t>個別支援身体移動夜早1.5深夜1.5</t>
    <rPh sb="8" eb="9">
      <t>ヨル</t>
    </rPh>
    <rPh sb="9" eb="10">
      <t>ハヤ</t>
    </rPh>
    <rPh sb="13" eb="15">
      <t>シンヤ</t>
    </rPh>
    <phoneticPr fontId="3"/>
  </si>
  <si>
    <t>個別支援身体移動夜早1.5深夜2.0</t>
    <rPh sb="8" eb="9">
      <t>ヨル</t>
    </rPh>
    <rPh sb="9" eb="10">
      <t>ハヤ</t>
    </rPh>
    <rPh sb="13" eb="15">
      <t>シンヤ</t>
    </rPh>
    <phoneticPr fontId="3"/>
  </si>
  <si>
    <t>個別支援身体移動夜早1.5深夜2.5</t>
    <rPh sb="8" eb="9">
      <t>ヨル</t>
    </rPh>
    <rPh sb="9" eb="10">
      <t>ハヤ</t>
    </rPh>
    <rPh sb="13" eb="15">
      <t>シンヤ</t>
    </rPh>
    <phoneticPr fontId="3"/>
  </si>
  <si>
    <t>個別支援身体移動夜早2.0深夜0.5</t>
    <rPh sb="8" eb="9">
      <t>ヨル</t>
    </rPh>
    <rPh sb="9" eb="10">
      <t>ハヤ</t>
    </rPh>
    <rPh sb="13" eb="15">
      <t>シンヤ</t>
    </rPh>
    <phoneticPr fontId="3"/>
  </si>
  <si>
    <t>個別支援身体移動夜早2.0深夜1.0</t>
    <rPh sb="8" eb="9">
      <t>ヨル</t>
    </rPh>
    <rPh sb="9" eb="10">
      <t>ハヤ</t>
    </rPh>
    <rPh sb="13" eb="15">
      <t>シンヤ</t>
    </rPh>
    <phoneticPr fontId="3"/>
  </si>
  <si>
    <t>個別支援身体移動夜早2.0深夜1.5</t>
    <rPh sb="8" eb="9">
      <t>ヨル</t>
    </rPh>
    <rPh sb="9" eb="10">
      <t>ハヤ</t>
    </rPh>
    <rPh sb="13" eb="15">
      <t>シンヤ</t>
    </rPh>
    <phoneticPr fontId="3"/>
  </si>
  <si>
    <t>個別支援身体移動夜早2.0深夜2.0</t>
    <rPh sb="8" eb="9">
      <t>ヨル</t>
    </rPh>
    <rPh sb="9" eb="10">
      <t>ハヤ</t>
    </rPh>
    <rPh sb="13" eb="15">
      <t>シンヤ</t>
    </rPh>
    <phoneticPr fontId="3"/>
  </si>
  <si>
    <t>個別支援身体移動夜早2.0深夜2.5</t>
    <rPh sb="8" eb="9">
      <t>ヨル</t>
    </rPh>
    <rPh sb="9" eb="10">
      <t>ハヤ</t>
    </rPh>
    <rPh sb="13" eb="15">
      <t>シンヤ</t>
    </rPh>
    <phoneticPr fontId="3"/>
  </si>
  <si>
    <t>個別支援身体移動夜早2.5深夜0.5</t>
    <rPh sb="8" eb="9">
      <t>ヨル</t>
    </rPh>
    <rPh sb="9" eb="10">
      <t>ハヤ</t>
    </rPh>
    <rPh sb="13" eb="15">
      <t>シンヤ</t>
    </rPh>
    <phoneticPr fontId="3"/>
  </si>
  <si>
    <t>個別支援身体移動夜早2.5深夜1.0</t>
    <rPh sb="8" eb="9">
      <t>ヨル</t>
    </rPh>
    <rPh sb="9" eb="10">
      <t>ハヤ</t>
    </rPh>
    <rPh sb="13" eb="15">
      <t>シンヤ</t>
    </rPh>
    <phoneticPr fontId="3"/>
  </si>
  <si>
    <t>個別支援身体移動夜早2.5深夜1.5</t>
    <rPh sb="8" eb="9">
      <t>ヨル</t>
    </rPh>
    <rPh sb="9" eb="10">
      <t>ハヤ</t>
    </rPh>
    <rPh sb="13" eb="15">
      <t>シンヤ</t>
    </rPh>
    <phoneticPr fontId="3"/>
  </si>
  <si>
    <t>個別支援身体移動夜早2.5深夜2.0</t>
    <rPh sb="8" eb="9">
      <t>ヨル</t>
    </rPh>
    <rPh sb="9" eb="10">
      <t>ハヤ</t>
    </rPh>
    <rPh sb="13" eb="15">
      <t>シンヤ</t>
    </rPh>
    <phoneticPr fontId="3"/>
  </si>
  <si>
    <t>個別支援身体移動夜早2.5深夜2.5</t>
    <rPh sb="8" eb="9">
      <t>ヨル</t>
    </rPh>
    <rPh sb="9" eb="10">
      <t>ハヤ</t>
    </rPh>
    <rPh sb="13" eb="15">
      <t>シンヤ</t>
    </rPh>
    <phoneticPr fontId="3"/>
  </si>
  <si>
    <t>個別支援身体移動夜早3.0深夜0.5</t>
    <rPh sb="8" eb="9">
      <t>ヨル</t>
    </rPh>
    <rPh sb="9" eb="10">
      <t>ハヤ</t>
    </rPh>
    <rPh sb="13" eb="15">
      <t>シンヤ</t>
    </rPh>
    <phoneticPr fontId="3"/>
  </si>
  <si>
    <t>個別支援身体移動夜早3.0深夜1.0</t>
    <rPh sb="8" eb="9">
      <t>ヨル</t>
    </rPh>
    <rPh sb="9" eb="10">
      <t>ハヤ</t>
    </rPh>
    <rPh sb="13" eb="15">
      <t>シンヤ</t>
    </rPh>
    <phoneticPr fontId="3"/>
  </si>
  <si>
    <t>個別支援身体移動夜早3.0深夜1.5</t>
    <rPh sb="8" eb="9">
      <t>ヨル</t>
    </rPh>
    <rPh sb="9" eb="10">
      <t>ハヤ</t>
    </rPh>
    <rPh sb="13" eb="15">
      <t>シンヤ</t>
    </rPh>
    <phoneticPr fontId="3"/>
  </si>
  <si>
    <t>個別支援身体移動夜早3.0深夜2.0</t>
    <rPh sb="8" eb="9">
      <t>ヨル</t>
    </rPh>
    <rPh sb="9" eb="10">
      <t>ハヤ</t>
    </rPh>
    <rPh sb="13" eb="15">
      <t>シンヤ</t>
    </rPh>
    <phoneticPr fontId="3"/>
  </si>
  <si>
    <t>個別支援身体移動夜早3.0深夜2.5</t>
    <rPh sb="8" eb="9">
      <t>ヨル</t>
    </rPh>
    <rPh sb="9" eb="10">
      <t>ハヤ</t>
    </rPh>
    <rPh sb="13" eb="15">
      <t>シンヤ</t>
    </rPh>
    <phoneticPr fontId="3"/>
  </si>
  <si>
    <t>個別支援身体移動夜早3.5深夜0.5</t>
    <rPh sb="8" eb="9">
      <t>ヨル</t>
    </rPh>
    <rPh sb="9" eb="10">
      <t>ハヤ</t>
    </rPh>
    <rPh sb="13" eb="15">
      <t>シンヤ</t>
    </rPh>
    <phoneticPr fontId="3"/>
  </si>
  <si>
    <t>個別支援身体移動夜早3.5深夜1.0</t>
    <rPh sb="8" eb="9">
      <t>ヨル</t>
    </rPh>
    <rPh sb="9" eb="10">
      <t>ハヤ</t>
    </rPh>
    <rPh sb="13" eb="15">
      <t>シンヤ</t>
    </rPh>
    <phoneticPr fontId="3"/>
  </si>
  <si>
    <t>個別支援身体移動夜早3.5深夜1.5</t>
    <rPh sb="8" eb="9">
      <t>ヨル</t>
    </rPh>
    <rPh sb="9" eb="10">
      <t>ハヤ</t>
    </rPh>
    <rPh sb="13" eb="15">
      <t>シンヤ</t>
    </rPh>
    <phoneticPr fontId="3"/>
  </si>
  <si>
    <t>個別支援身体移動夜早3.5深夜2.0</t>
    <rPh sb="8" eb="9">
      <t>ヨル</t>
    </rPh>
    <rPh sb="9" eb="10">
      <t>ハヤ</t>
    </rPh>
    <rPh sb="13" eb="15">
      <t>シンヤ</t>
    </rPh>
    <phoneticPr fontId="3"/>
  </si>
  <si>
    <t>個別支援身体移動夜早3.5深夜2.5</t>
    <rPh sb="8" eb="9">
      <t>ヨル</t>
    </rPh>
    <rPh sb="9" eb="10">
      <t>ハヤ</t>
    </rPh>
    <rPh sb="13" eb="15">
      <t>シンヤ</t>
    </rPh>
    <phoneticPr fontId="3"/>
  </si>
  <si>
    <t>個別支援身体移動夜早4.0深夜0.5</t>
    <rPh sb="8" eb="9">
      <t>ヨル</t>
    </rPh>
    <rPh sb="9" eb="10">
      <t>ハヤ</t>
    </rPh>
    <rPh sb="13" eb="15">
      <t>シンヤ</t>
    </rPh>
    <phoneticPr fontId="3"/>
  </si>
  <si>
    <t>個別支援身体移動夜早4.0深夜1.0</t>
    <rPh sb="8" eb="9">
      <t>ヨル</t>
    </rPh>
    <rPh sb="9" eb="10">
      <t>ハヤ</t>
    </rPh>
    <rPh sb="13" eb="15">
      <t>シンヤ</t>
    </rPh>
    <phoneticPr fontId="3"/>
  </si>
  <si>
    <t>個別支援身体移動夜早4.0深夜1.5</t>
    <rPh sb="8" eb="9">
      <t>ヨル</t>
    </rPh>
    <rPh sb="9" eb="10">
      <t>ハヤ</t>
    </rPh>
    <rPh sb="13" eb="15">
      <t>シンヤ</t>
    </rPh>
    <phoneticPr fontId="3"/>
  </si>
  <si>
    <t>個別支援身体移動夜早4.0深夜2.0</t>
    <rPh sb="8" eb="9">
      <t>ヨル</t>
    </rPh>
    <rPh sb="9" eb="10">
      <t>ハヤ</t>
    </rPh>
    <rPh sb="13" eb="15">
      <t>シンヤ</t>
    </rPh>
    <phoneticPr fontId="3"/>
  </si>
  <si>
    <t>個別支援身体移動夜早4.0深夜2.5</t>
    <rPh sb="8" eb="9">
      <t>ヨル</t>
    </rPh>
    <rPh sb="9" eb="10">
      <t>ハヤ</t>
    </rPh>
    <rPh sb="13" eb="15">
      <t>シンヤ</t>
    </rPh>
    <phoneticPr fontId="3"/>
  </si>
  <si>
    <t>個別支援身体移動夜早4.5深夜0.5</t>
    <rPh sb="8" eb="9">
      <t>ヨル</t>
    </rPh>
    <rPh sb="9" eb="10">
      <t>ハヤ</t>
    </rPh>
    <rPh sb="13" eb="15">
      <t>シンヤ</t>
    </rPh>
    <phoneticPr fontId="3"/>
  </si>
  <si>
    <t>個別支援身体移動夜早4.5深夜1.0</t>
    <rPh sb="8" eb="9">
      <t>ヨル</t>
    </rPh>
    <rPh sb="9" eb="10">
      <t>ハヤ</t>
    </rPh>
    <rPh sb="13" eb="15">
      <t>シンヤ</t>
    </rPh>
    <phoneticPr fontId="3"/>
  </si>
  <si>
    <t>個別支援身体移動夜早4.5深夜1.5</t>
    <rPh sb="8" eb="9">
      <t>ヨル</t>
    </rPh>
    <rPh sb="9" eb="10">
      <t>ハヤ</t>
    </rPh>
    <rPh sb="13" eb="15">
      <t>シンヤ</t>
    </rPh>
    <phoneticPr fontId="3"/>
  </si>
  <si>
    <t>個別支援身体移動夜早4.5深夜2.0</t>
    <rPh sb="8" eb="9">
      <t>ヨル</t>
    </rPh>
    <rPh sb="9" eb="10">
      <t>ハヤ</t>
    </rPh>
    <rPh sb="13" eb="15">
      <t>シンヤ</t>
    </rPh>
    <phoneticPr fontId="3"/>
  </si>
  <si>
    <t>個別支援身体移動夜早4.5深夜2.5</t>
    <rPh sb="8" eb="9">
      <t>ヨル</t>
    </rPh>
    <rPh sb="9" eb="10">
      <t>ハヤ</t>
    </rPh>
    <rPh sb="13" eb="15">
      <t>シンヤ</t>
    </rPh>
    <phoneticPr fontId="3"/>
  </si>
  <si>
    <t>個別支援身体移動早朝0.5日中10.0夜間0.5</t>
    <rPh sb="8" eb="10">
      <t>ソウチョウ</t>
    </rPh>
    <rPh sb="13" eb="15">
      <t>ニッチュウ</t>
    </rPh>
    <rPh sb="19" eb="21">
      <t>ヤカン</t>
    </rPh>
    <phoneticPr fontId="3"/>
  </si>
  <si>
    <t>個別支援身体移動早朝0.5日中10.0夜間1.0</t>
    <rPh sb="8" eb="10">
      <t>ソウチョウ</t>
    </rPh>
    <rPh sb="13" eb="15">
      <t>ニッチュウ</t>
    </rPh>
    <rPh sb="19" eb="21">
      <t>ヤカン</t>
    </rPh>
    <phoneticPr fontId="3"/>
  </si>
  <si>
    <t>個別支援身体移動早朝0.5日中10.0夜間1.5</t>
    <rPh sb="8" eb="10">
      <t>ソウチョウ</t>
    </rPh>
    <rPh sb="13" eb="15">
      <t>ニッチュウ</t>
    </rPh>
    <rPh sb="19" eb="21">
      <t>ヤカン</t>
    </rPh>
    <phoneticPr fontId="3"/>
  </si>
  <si>
    <t>個別支援身体移動早朝0.5日中10.0夜間2.0</t>
    <rPh sb="8" eb="10">
      <t>ソウチョウ</t>
    </rPh>
    <rPh sb="13" eb="15">
      <t>ニッチュウ</t>
    </rPh>
    <rPh sb="19" eb="21">
      <t>ヤカン</t>
    </rPh>
    <phoneticPr fontId="3"/>
  </si>
  <si>
    <t>個別支援身体移動早朝0.5日中10.0夜間2.5</t>
    <rPh sb="8" eb="10">
      <t>ソウチョウ</t>
    </rPh>
    <rPh sb="13" eb="15">
      <t>ニッチュウ</t>
    </rPh>
    <rPh sb="19" eb="21">
      <t>ヤカン</t>
    </rPh>
    <phoneticPr fontId="3"/>
  </si>
  <si>
    <t>個別支援身体移動早朝0.5日中10.0夜間3.0</t>
    <rPh sb="8" eb="10">
      <t>ソウチョウ</t>
    </rPh>
    <rPh sb="13" eb="15">
      <t>ニッチュウ</t>
    </rPh>
    <rPh sb="19" eb="21">
      <t>ヤカン</t>
    </rPh>
    <phoneticPr fontId="3"/>
  </si>
  <si>
    <t>個別支援身体移動早朝0.5日中10.0夜間3.5</t>
    <rPh sb="8" eb="10">
      <t>ソウチョウ</t>
    </rPh>
    <rPh sb="13" eb="15">
      <t>ニッチュウ</t>
    </rPh>
    <rPh sb="19" eb="21">
      <t>ヤカン</t>
    </rPh>
    <phoneticPr fontId="3"/>
  </si>
  <si>
    <t>個別支援身体移動早朝0.5日中10.0夜間4.0</t>
    <rPh sb="8" eb="10">
      <t>ソウチョウ</t>
    </rPh>
    <rPh sb="13" eb="15">
      <t>ニッチュウ</t>
    </rPh>
    <rPh sb="19" eb="21">
      <t>ヤカン</t>
    </rPh>
    <phoneticPr fontId="3"/>
  </si>
  <si>
    <t>個別支援身体移動早朝1.0日中10.0夜間0.5</t>
    <rPh sb="8" eb="10">
      <t>ソウチョウ</t>
    </rPh>
    <rPh sb="13" eb="15">
      <t>ニッチュウ</t>
    </rPh>
    <rPh sb="19" eb="21">
      <t>ヤカン</t>
    </rPh>
    <phoneticPr fontId="3"/>
  </si>
  <si>
    <t>個別支援身体移動早朝1.0日中10.0夜間1.0</t>
    <rPh sb="8" eb="10">
      <t>ソウチョウ</t>
    </rPh>
    <rPh sb="13" eb="15">
      <t>ニッチュウ</t>
    </rPh>
    <rPh sb="19" eb="21">
      <t>ヤカン</t>
    </rPh>
    <phoneticPr fontId="3"/>
  </si>
  <si>
    <t>個別支援身体移動早朝1.0日中10.0夜間1.5</t>
    <rPh sb="8" eb="10">
      <t>ソウチョウ</t>
    </rPh>
    <rPh sb="13" eb="15">
      <t>ニッチュウ</t>
    </rPh>
    <rPh sb="19" eb="21">
      <t>ヤカン</t>
    </rPh>
    <phoneticPr fontId="3"/>
  </si>
  <si>
    <t>個別支援身体移動早朝1.0日中10.0夜間2.0</t>
    <rPh sb="8" eb="10">
      <t>ソウチョウ</t>
    </rPh>
    <rPh sb="13" eb="15">
      <t>ニッチュウ</t>
    </rPh>
    <rPh sb="19" eb="21">
      <t>ヤカン</t>
    </rPh>
    <phoneticPr fontId="3"/>
  </si>
  <si>
    <t>個別支援身体移動早朝1.0日中10.0夜間2.5</t>
    <rPh sb="8" eb="10">
      <t>ソウチョウ</t>
    </rPh>
    <rPh sb="13" eb="15">
      <t>ニッチュウ</t>
    </rPh>
    <rPh sb="19" eb="21">
      <t>ヤカン</t>
    </rPh>
    <phoneticPr fontId="3"/>
  </si>
  <si>
    <t>個別支援身体移動早朝1.0日中10.0夜間3.0</t>
    <rPh sb="8" eb="10">
      <t>ソウチョウ</t>
    </rPh>
    <rPh sb="13" eb="15">
      <t>ニッチュウ</t>
    </rPh>
    <rPh sb="19" eb="21">
      <t>ヤカン</t>
    </rPh>
    <phoneticPr fontId="3"/>
  </si>
  <si>
    <t>個別支援身体移動早朝1.0日中10.0夜間3.5</t>
    <rPh sb="8" eb="10">
      <t>ソウチョウ</t>
    </rPh>
    <rPh sb="13" eb="15">
      <t>ニッチュウ</t>
    </rPh>
    <rPh sb="19" eb="21">
      <t>ヤカン</t>
    </rPh>
    <phoneticPr fontId="3"/>
  </si>
  <si>
    <t>個別支援身体移動早朝1.0日中10.0夜間4.0</t>
    <rPh sb="8" eb="10">
      <t>ソウチョウ</t>
    </rPh>
    <rPh sb="13" eb="15">
      <t>ニッチュウ</t>
    </rPh>
    <rPh sb="19" eb="21">
      <t>ヤカン</t>
    </rPh>
    <phoneticPr fontId="3"/>
  </si>
  <si>
    <t>個別支援身体移動早朝1.5日中10.0夜間0.5</t>
    <rPh sb="8" eb="10">
      <t>ソウチョウ</t>
    </rPh>
    <rPh sb="13" eb="15">
      <t>ニッチュウ</t>
    </rPh>
    <rPh sb="19" eb="21">
      <t>ヤカン</t>
    </rPh>
    <phoneticPr fontId="3"/>
  </si>
  <si>
    <t>個別支援身体移動早朝1.5日中10.0夜間1.0</t>
    <rPh sb="8" eb="10">
      <t>ソウチョウ</t>
    </rPh>
    <rPh sb="13" eb="15">
      <t>ニッチュウ</t>
    </rPh>
    <rPh sb="19" eb="21">
      <t>ヤカン</t>
    </rPh>
    <phoneticPr fontId="3"/>
  </si>
  <si>
    <t>個別支援身体移動早朝1.5日中10.0夜間1.5</t>
    <rPh sb="8" eb="10">
      <t>ソウチョウ</t>
    </rPh>
    <rPh sb="13" eb="15">
      <t>ニッチュウ</t>
    </rPh>
    <rPh sb="19" eb="21">
      <t>ヤカン</t>
    </rPh>
    <phoneticPr fontId="3"/>
  </si>
  <si>
    <t>個別支援身体移動早朝1.5日中10.0夜間2.0</t>
    <rPh sb="8" eb="10">
      <t>ソウチョウ</t>
    </rPh>
    <rPh sb="13" eb="15">
      <t>ニッチュウ</t>
    </rPh>
    <rPh sb="19" eb="21">
      <t>ヤカン</t>
    </rPh>
    <phoneticPr fontId="3"/>
  </si>
  <si>
    <t>個別支援身体移動早朝1.5日中10.0夜間2.5</t>
    <rPh sb="8" eb="10">
      <t>ソウチョウ</t>
    </rPh>
    <rPh sb="13" eb="15">
      <t>ニッチュウ</t>
    </rPh>
    <rPh sb="19" eb="21">
      <t>ヤカン</t>
    </rPh>
    <phoneticPr fontId="3"/>
  </si>
  <si>
    <t>個別支援身体移動早朝1.5日中10.0夜間3.0</t>
    <rPh sb="8" eb="10">
      <t>ソウチョウ</t>
    </rPh>
    <rPh sb="13" eb="15">
      <t>ニッチュウ</t>
    </rPh>
    <rPh sb="19" eb="21">
      <t>ヤカン</t>
    </rPh>
    <phoneticPr fontId="3"/>
  </si>
  <si>
    <t>個別支援身体移動早朝1.5日中10.0夜間3.5</t>
    <rPh sb="8" eb="10">
      <t>ソウチョウ</t>
    </rPh>
    <rPh sb="13" eb="15">
      <t>ニッチュウ</t>
    </rPh>
    <rPh sb="19" eb="21">
      <t>ヤカン</t>
    </rPh>
    <phoneticPr fontId="3"/>
  </si>
  <si>
    <t>個別支援身体移動早朝2.0日中10.0夜間0.5</t>
    <rPh sb="8" eb="10">
      <t>ソウチョウ</t>
    </rPh>
    <rPh sb="13" eb="15">
      <t>ニッチュウ</t>
    </rPh>
    <rPh sb="19" eb="21">
      <t>ヤカン</t>
    </rPh>
    <phoneticPr fontId="3"/>
  </si>
  <si>
    <t>個別支援身体移動早朝2.0日中10.0夜間1.0</t>
    <rPh sb="8" eb="10">
      <t>ソウチョウ</t>
    </rPh>
    <rPh sb="13" eb="15">
      <t>ニッチュウ</t>
    </rPh>
    <rPh sb="19" eb="21">
      <t>ヤカン</t>
    </rPh>
    <phoneticPr fontId="3"/>
  </si>
  <si>
    <t>個別支援身体移動早朝2.0日中10.0夜間1.5</t>
    <rPh sb="8" eb="10">
      <t>ソウチョウ</t>
    </rPh>
    <rPh sb="13" eb="15">
      <t>ニッチュウ</t>
    </rPh>
    <rPh sb="19" eb="21">
      <t>ヤカン</t>
    </rPh>
    <phoneticPr fontId="3"/>
  </si>
  <si>
    <t>個別支援身体移動早朝2.0日中10.0夜間2.0</t>
    <rPh sb="8" eb="10">
      <t>ソウチョウ</t>
    </rPh>
    <rPh sb="13" eb="15">
      <t>ニッチュウ</t>
    </rPh>
    <rPh sb="19" eb="21">
      <t>ヤカン</t>
    </rPh>
    <phoneticPr fontId="3"/>
  </si>
  <si>
    <t>個別支援身体移動早朝2.0日中10.0夜間2.5</t>
    <rPh sb="8" eb="10">
      <t>ソウチョウ</t>
    </rPh>
    <rPh sb="13" eb="15">
      <t>ニッチュウ</t>
    </rPh>
    <rPh sb="19" eb="21">
      <t>ヤカン</t>
    </rPh>
    <phoneticPr fontId="3"/>
  </si>
  <si>
    <t>個別支援身体移動早朝2.0日中10.0夜間3.0</t>
    <rPh sb="8" eb="10">
      <t>ソウチョウ</t>
    </rPh>
    <rPh sb="13" eb="15">
      <t>ニッチュウ</t>
    </rPh>
    <rPh sb="19" eb="21">
      <t>ヤカン</t>
    </rPh>
    <phoneticPr fontId="3"/>
  </si>
  <si>
    <t>個別支援身体移動日中0.5夜間4.0深夜0.5</t>
    <rPh sb="8" eb="10">
      <t>ニッチュウ</t>
    </rPh>
    <rPh sb="13" eb="15">
      <t>ヤカン</t>
    </rPh>
    <rPh sb="18" eb="20">
      <t>シンヤ</t>
    </rPh>
    <phoneticPr fontId="3"/>
  </si>
  <si>
    <t>個別支援身体移動日中0.5夜間4.0深夜1.0</t>
    <rPh sb="8" eb="10">
      <t>ニッチュウ</t>
    </rPh>
    <rPh sb="13" eb="15">
      <t>ヤカン</t>
    </rPh>
    <rPh sb="18" eb="20">
      <t>シンヤ</t>
    </rPh>
    <phoneticPr fontId="3"/>
  </si>
  <si>
    <t>個別支援身体移動日中0.5夜間4.0深夜1.5</t>
    <rPh sb="8" eb="10">
      <t>ニッチュウ</t>
    </rPh>
    <rPh sb="13" eb="15">
      <t>ヤカン</t>
    </rPh>
    <rPh sb="18" eb="20">
      <t>シンヤ</t>
    </rPh>
    <phoneticPr fontId="3"/>
  </si>
  <si>
    <t>個別支援身体移動日中0.5夜間4.0深夜2.0</t>
    <rPh sb="8" eb="10">
      <t>ニッチュウ</t>
    </rPh>
    <rPh sb="13" eb="15">
      <t>ヤカン</t>
    </rPh>
    <rPh sb="18" eb="20">
      <t>シンヤ</t>
    </rPh>
    <phoneticPr fontId="3"/>
  </si>
  <si>
    <t>個別支援身体移動日中0.5夜間4.0深夜2.5</t>
    <rPh sb="8" eb="10">
      <t>ニッチュウ</t>
    </rPh>
    <rPh sb="13" eb="15">
      <t>ヤカン</t>
    </rPh>
    <rPh sb="18" eb="20">
      <t>シンヤ</t>
    </rPh>
    <phoneticPr fontId="3"/>
  </si>
  <si>
    <t>個別支援身体移動日中1.0夜間4.0深夜0.5</t>
    <rPh sb="8" eb="10">
      <t>ニッチュウ</t>
    </rPh>
    <rPh sb="13" eb="15">
      <t>ヤカン</t>
    </rPh>
    <rPh sb="18" eb="20">
      <t>シンヤ</t>
    </rPh>
    <phoneticPr fontId="3"/>
  </si>
  <si>
    <t>個別支援身体移動日中1.0夜間4.0深夜1.0</t>
    <rPh sb="8" eb="10">
      <t>ニッチュウ</t>
    </rPh>
    <rPh sb="13" eb="15">
      <t>ヤカン</t>
    </rPh>
    <rPh sb="18" eb="20">
      <t>シンヤ</t>
    </rPh>
    <phoneticPr fontId="3"/>
  </si>
  <si>
    <t>個別支援身体移動日中1.0夜間4.0深夜1.5</t>
    <rPh sb="8" eb="10">
      <t>ニッチュウ</t>
    </rPh>
    <rPh sb="13" eb="15">
      <t>ヤカン</t>
    </rPh>
    <rPh sb="18" eb="20">
      <t>シンヤ</t>
    </rPh>
    <phoneticPr fontId="3"/>
  </si>
  <si>
    <t>個別支援身体移動日中1.0夜間4.0深夜2.0</t>
    <rPh sb="8" eb="10">
      <t>ニッチュウ</t>
    </rPh>
    <rPh sb="13" eb="15">
      <t>ヤカン</t>
    </rPh>
    <rPh sb="18" eb="20">
      <t>シンヤ</t>
    </rPh>
    <phoneticPr fontId="3"/>
  </si>
  <si>
    <t>個別支援身体移動日中1.0夜間4.0深夜2.5</t>
    <rPh sb="8" eb="10">
      <t>ニッチュウ</t>
    </rPh>
    <rPh sb="13" eb="15">
      <t>ヤカン</t>
    </rPh>
    <rPh sb="18" eb="20">
      <t>シンヤ</t>
    </rPh>
    <phoneticPr fontId="3"/>
  </si>
  <si>
    <t>個別支援身体移動日中1.５夜間4.0深夜0.5</t>
    <rPh sb="8" eb="10">
      <t>ニッチュウ</t>
    </rPh>
    <rPh sb="13" eb="15">
      <t>ヤカン</t>
    </rPh>
    <rPh sb="18" eb="20">
      <t>シンヤ</t>
    </rPh>
    <phoneticPr fontId="3"/>
  </si>
  <si>
    <t>個別支援身体移動日中1.５夜間4.0深夜1.0</t>
    <rPh sb="8" eb="10">
      <t>ニッチュウ</t>
    </rPh>
    <rPh sb="13" eb="15">
      <t>ヤカン</t>
    </rPh>
    <rPh sb="18" eb="20">
      <t>シンヤ</t>
    </rPh>
    <phoneticPr fontId="3"/>
  </si>
  <si>
    <t>個別支援身体移動日中1.５夜間4.0深夜1.5</t>
    <rPh sb="8" eb="10">
      <t>ニッチュウ</t>
    </rPh>
    <rPh sb="13" eb="15">
      <t>ヤカン</t>
    </rPh>
    <rPh sb="18" eb="20">
      <t>シンヤ</t>
    </rPh>
    <phoneticPr fontId="3"/>
  </si>
  <si>
    <t>個別支援身体移動日中1.５夜間4.0深夜2.0</t>
    <rPh sb="8" eb="10">
      <t>ニッチュウ</t>
    </rPh>
    <rPh sb="13" eb="15">
      <t>ヤカン</t>
    </rPh>
    <rPh sb="18" eb="20">
      <t>シンヤ</t>
    </rPh>
    <phoneticPr fontId="3"/>
  </si>
  <si>
    <t>個別支援身体移動日中1.５夜間4.0深夜2.5</t>
    <rPh sb="8" eb="10">
      <t>ニッチュウ</t>
    </rPh>
    <rPh sb="13" eb="15">
      <t>ヤカン</t>
    </rPh>
    <rPh sb="18" eb="20">
      <t>シンヤ</t>
    </rPh>
    <phoneticPr fontId="3"/>
  </si>
  <si>
    <t>個別支援身体移動日中2.0夜間4.0深夜0.5</t>
    <rPh sb="8" eb="10">
      <t>ニッチュウ</t>
    </rPh>
    <rPh sb="13" eb="15">
      <t>ヤカン</t>
    </rPh>
    <rPh sb="18" eb="20">
      <t>シンヤ</t>
    </rPh>
    <phoneticPr fontId="3"/>
  </si>
  <si>
    <t>個別支援身体移動日中2.0夜間4.0深夜1.0</t>
    <rPh sb="8" eb="10">
      <t>ニッチュウ</t>
    </rPh>
    <rPh sb="13" eb="15">
      <t>ヤカン</t>
    </rPh>
    <rPh sb="18" eb="20">
      <t>シンヤ</t>
    </rPh>
    <phoneticPr fontId="3"/>
  </si>
  <si>
    <t>個別支援身体移動日中2.0夜間4.0深夜1.5</t>
    <rPh sb="8" eb="10">
      <t>ニッチュウ</t>
    </rPh>
    <rPh sb="13" eb="15">
      <t>ヤカン</t>
    </rPh>
    <rPh sb="18" eb="20">
      <t>シンヤ</t>
    </rPh>
    <phoneticPr fontId="3"/>
  </si>
  <si>
    <t>個別支援身体移動日中2.0夜間4.0深夜2.0</t>
    <rPh sb="8" eb="10">
      <t>ニッチュウ</t>
    </rPh>
    <rPh sb="13" eb="15">
      <t>ヤカン</t>
    </rPh>
    <rPh sb="18" eb="20">
      <t>シンヤ</t>
    </rPh>
    <phoneticPr fontId="3"/>
  </si>
  <si>
    <t>個別支援身体移動日中2.0夜間4.0深夜2.5</t>
    <rPh sb="8" eb="10">
      <t>ニッチュウ</t>
    </rPh>
    <rPh sb="13" eb="15">
      <t>ヤカン</t>
    </rPh>
    <rPh sb="18" eb="20">
      <t>シンヤ</t>
    </rPh>
    <phoneticPr fontId="3"/>
  </si>
  <si>
    <t>個別支援身体移動日中2.5夜早4.0深夜0.5</t>
    <rPh sb="8" eb="10">
      <t>ニッチュウ</t>
    </rPh>
    <rPh sb="13" eb="15">
      <t>ヨルハヤ</t>
    </rPh>
    <rPh sb="18" eb="20">
      <t>シンヤ</t>
    </rPh>
    <phoneticPr fontId="3"/>
  </si>
  <si>
    <t>個別支援身体移動日中2.5夜早4.0深夜1.0</t>
    <rPh sb="8" eb="10">
      <t>ニッチュウ</t>
    </rPh>
    <rPh sb="13" eb="15">
      <t>ヨルハヤ</t>
    </rPh>
    <rPh sb="18" eb="20">
      <t>シンヤ</t>
    </rPh>
    <phoneticPr fontId="3"/>
  </si>
  <si>
    <t>個別支援身体移動日中2.5夜早4.0深夜1.5</t>
    <rPh sb="8" eb="10">
      <t>ニッチュウ</t>
    </rPh>
    <rPh sb="13" eb="15">
      <t>ヨルハヤ</t>
    </rPh>
    <rPh sb="18" eb="20">
      <t>シンヤ</t>
    </rPh>
    <phoneticPr fontId="3"/>
  </si>
  <si>
    <t>個別支援身体移動日中2.5夜早4.0深夜2.0</t>
    <rPh sb="8" eb="10">
      <t>ニッチュウ</t>
    </rPh>
    <rPh sb="13" eb="15">
      <t>ヨルハヤ</t>
    </rPh>
    <rPh sb="18" eb="20">
      <t>シンヤ</t>
    </rPh>
    <phoneticPr fontId="3"/>
  </si>
  <si>
    <t>個別支援身体移動日中2.5夜早4.0深夜2.5</t>
    <rPh sb="8" eb="10">
      <t>ニッチュウ</t>
    </rPh>
    <rPh sb="13" eb="15">
      <t>ヨルハヤ</t>
    </rPh>
    <rPh sb="18" eb="20">
      <t>シンヤ</t>
    </rPh>
    <phoneticPr fontId="3"/>
  </si>
  <si>
    <t>個別支援身体移動日中3.0夜早4.0深夜0.5</t>
    <rPh sb="8" eb="10">
      <t>ニッチュウ</t>
    </rPh>
    <rPh sb="18" eb="20">
      <t>シンヤ</t>
    </rPh>
    <phoneticPr fontId="3"/>
  </si>
  <si>
    <t>個別支援身体移動日中3.0夜早4.0深夜1.0</t>
    <rPh sb="8" eb="10">
      <t>ニッチュウ</t>
    </rPh>
    <rPh sb="18" eb="20">
      <t>シンヤ</t>
    </rPh>
    <phoneticPr fontId="3"/>
  </si>
  <si>
    <t>個別支援身体移動日中3.0夜早4.0深夜1.5</t>
    <rPh sb="8" eb="10">
      <t>ニッチュウ</t>
    </rPh>
    <rPh sb="18" eb="20">
      <t>シンヤ</t>
    </rPh>
    <phoneticPr fontId="3"/>
  </si>
  <si>
    <t>個別支援身体移動日中3.0夜早4.0深夜2.0</t>
    <rPh sb="8" eb="10">
      <t>ニッチュウ</t>
    </rPh>
    <rPh sb="18" eb="20">
      <t>シンヤ</t>
    </rPh>
    <phoneticPr fontId="3"/>
  </si>
  <si>
    <t>個別支援身体移動日中3.0夜早4.0深夜2.5</t>
    <rPh sb="8" eb="10">
      <t>ニッチュウ</t>
    </rPh>
    <rPh sb="18" eb="20">
      <t>シンヤ</t>
    </rPh>
    <phoneticPr fontId="3"/>
  </si>
  <si>
    <t>個別支援身体移動日中3.5夜早4.0深夜0.5</t>
    <rPh sb="8" eb="10">
      <t>ニッチュウ</t>
    </rPh>
    <phoneticPr fontId="3"/>
  </si>
  <si>
    <t>個別支援身体移動日中3.5夜早4.0深夜1.0</t>
    <rPh sb="8" eb="10">
      <t>ニッチュウ</t>
    </rPh>
    <phoneticPr fontId="3"/>
  </si>
  <si>
    <t>個別支援身体移動日中3.5夜早4.0深夜1.5</t>
    <rPh sb="8" eb="10">
      <t>ニッチュウ</t>
    </rPh>
    <phoneticPr fontId="3"/>
  </si>
  <si>
    <t>個別支援身体移動日中3.5夜早4.0深夜2.0</t>
    <rPh sb="8" eb="10">
      <t>ニッチュウ</t>
    </rPh>
    <phoneticPr fontId="3"/>
  </si>
  <si>
    <t>個別支援身体移動日中3.5夜早4.0深夜2.5</t>
    <rPh sb="8" eb="10">
      <t>ニッチュウ</t>
    </rPh>
    <phoneticPr fontId="3"/>
  </si>
  <si>
    <t>個別支援身体移動日中4.0夜早4.0深夜0.5</t>
    <rPh sb="8" eb="10">
      <t>ニッチュウ</t>
    </rPh>
    <phoneticPr fontId="3"/>
  </si>
  <si>
    <t>個別支援身体移動日中4.0夜早4.0深夜1.0</t>
    <rPh sb="8" eb="10">
      <t>ニッチュウ</t>
    </rPh>
    <phoneticPr fontId="3"/>
  </si>
  <si>
    <t>個別支援身体移動日中4.0夜早4.0深夜1.5</t>
    <rPh sb="8" eb="10">
      <t>ニッチュウ</t>
    </rPh>
    <phoneticPr fontId="3"/>
  </si>
  <si>
    <t>個別支援身体移動日中4.0夜早4.0深夜2.0</t>
    <rPh sb="8" eb="10">
      <t>ニッチュウ</t>
    </rPh>
    <phoneticPr fontId="3"/>
  </si>
  <si>
    <t>個別支援身体移動日中4.0夜早4.0深夜2.5</t>
    <rPh sb="8" eb="10">
      <t>ニッチュウ</t>
    </rPh>
    <phoneticPr fontId="3"/>
  </si>
  <si>
    <t>個別支援身体移動日中4.5夜早4.0深夜0.5</t>
    <rPh sb="8" eb="10">
      <t>ニッチュウ</t>
    </rPh>
    <phoneticPr fontId="3"/>
  </si>
  <si>
    <t>個別支援身体移動日中4.5夜早4.0深夜1.0</t>
    <rPh sb="8" eb="10">
      <t>ニッチュウ</t>
    </rPh>
    <phoneticPr fontId="3"/>
  </si>
  <si>
    <t>個別支援身体移動日中4.5夜早4.0深夜1.5</t>
    <rPh sb="8" eb="10">
      <t>ニッチュウ</t>
    </rPh>
    <phoneticPr fontId="3"/>
  </si>
  <si>
    <t>個別支援身体移動日中4.5夜早4.0深夜2.0</t>
    <rPh sb="8" eb="10">
      <t>ニッチュウ</t>
    </rPh>
    <phoneticPr fontId="3"/>
  </si>
  <si>
    <t>個別支援身体移動日中4.5夜早4.0深夜2.5</t>
    <rPh sb="8" eb="10">
      <t>ニッチュウ</t>
    </rPh>
    <phoneticPr fontId="3"/>
  </si>
  <si>
    <t>個別支援身体移動日中5.0夜早4.0深夜0.5</t>
    <rPh sb="8" eb="10">
      <t>ニッチュウ</t>
    </rPh>
    <phoneticPr fontId="3"/>
  </si>
  <si>
    <t>個別支援身体移動日中5.0夜早4.0深夜1.0</t>
    <rPh sb="8" eb="10">
      <t>ニッチュウ</t>
    </rPh>
    <phoneticPr fontId="3"/>
  </si>
  <si>
    <t>個別支援身体移動日中5.0夜早4.0深夜1.5</t>
    <rPh sb="8" eb="10">
      <t>ニッチュウ</t>
    </rPh>
    <phoneticPr fontId="3"/>
  </si>
  <si>
    <t>個別支援身体移動日中5.0夜早4.0深夜2.0</t>
    <rPh sb="8" eb="10">
      <t>ニッチュウ</t>
    </rPh>
    <rPh sb="18" eb="20">
      <t>シンヤ</t>
    </rPh>
    <phoneticPr fontId="3"/>
  </si>
  <si>
    <t>個別支援身体移動日中5.0夜早4.0深夜2.5</t>
    <rPh sb="8" eb="10">
      <t>ニッチュウ</t>
    </rPh>
    <phoneticPr fontId="3"/>
  </si>
  <si>
    <t>個別支援身体移動日中5.5夜早4.0深夜0.5</t>
    <rPh sb="8" eb="10">
      <t>ニッチュウ</t>
    </rPh>
    <phoneticPr fontId="3"/>
  </si>
  <si>
    <t>個別支援身体移動日中5.5夜早4.0深夜1.0</t>
    <rPh sb="8" eb="10">
      <t>ニッチュウ</t>
    </rPh>
    <phoneticPr fontId="3"/>
  </si>
  <si>
    <t>個別支援身体移動日中5.5夜早4.0深夜1.5</t>
    <rPh sb="8" eb="10">
      <t>ニッチュウ</t>
    </rPh>
    <phoneticPr fontId="3"/>
  </si>
  <si>
    <t>個別支援身体移動日中5.5夜早4.0深夜2.0</t>
    <rPh sb="8" eb="10">
      <t>ニッチュウ</t>
    </rPh>
    <phoneticPr fontId="3"/>
  </si>
  <si>
    <t>個別支援身体移動日中5.5夜早4.0深夜2.5</t>
    <rPh sb="8" eb="10">
      <t>ニッチュウ</t>
    </rPh>
    <phoneticPr fontId="3"/>
  </si>
  <si>
    <t>個別支援身体移動日中6.0夜早4.0深夜0.5</t>
    <rPh sb="8" eb="10">
      <t>ニッチュウ</t>
    </rPh>
    <phoneticPr fontId="3"/>
  </si>
  <si>
    <t>個別支援身体移動日中6.0夜早4.0深夜1.0</t>
    <rPh sb="8" eb="10">
      <t>ニッチュウ</t>
    </rPh>
    <phoneticPr fontId="3"/>
  </si>
  <si>
    <t>個別支援身体移動日中6.0夜早4.0深夜1.5</t>
    <rPh sb="8" eb="10">
      <t>ニッチュウ</t>
    </rPh>
    <phoneticPr fontId="3"/>
  </si>
  <si>
    <t>個別支援身体移動日中6.0夜早4.0深夜2.0</t>
    <rPh sb="8" eb="10">
      <t>ニッチュウ</t>
    </rPh>
    <phoneticPr fontId="3"/>
  </si>
  <si>
    <t>個別支援身体移動日中6.0夜早4.0深夜2.5</t>
    <rPh sb="8" eb="10">
      <t>ニッチュウ</t>
    </rPh>
    <phoneticPr fontId="3"/>
  </si>
  <si>
    <t>個別支援身体移動日中6.5夜早4.0深夜0.5</t>
    <rPh sb="8" eb="10">
      <t>ニッチュウ</t>
    </rPh>
    <phoneticPr fontId="3"/>
  </si>
  <si>
    <t>個別支援身体移動日中6.5夜早4.0深夜1.0</t>
    <rPh sb="8" eb="10">
      <t>ニッチュウ</t>
    </rPh>
    <phoneticPr fontId="3"/>
  </si>
  <si>
    <t>個別支援身体移動日中6.5夜早4.0深夜1.5</t>
    <rPh sb="8" eb="10">
      <t>ニッチュウ</t>
    </rPh>
    <phoneticPr fontId="3"/>
  </si>
  <si>
    <t>個別支援身体移動日中6.5夜早4.0深夜2.0</t>
    <rPh sb="8" eb="10">
      <t>ニッチュウ</t>
    </rPh>
    <phoneticPr fontId="3"/>
  </si>
  <si>
    <t>個別支援身体移動日中6.5夜早4.0深夜2.5</t>
    <rPh sb="8" eb="10">
      <t>ニッチュウ</t>
    </rPh>
    <phoneticPr fontId="3"/>
  </si>
  <si>
    <t>個別支援身体移動日中7.0夜早4.0深夜0.5</t>
    <rPh sb="8" eb="10">
      <t>ニッチュウ</t>
    </rPh>
    <phoneticPr fontId="3"/>
  </si>
  <si>
    <t>個別支援身体移動日中7.0夜早4.0深夜1.0</t>
    <rPh sb="8" eb="10">
      <t>ニッチュウ</t>
    </rPh>
    <phoneticPr fontId="3"/>
  </si>
  <si>
    <t>個別支援身体移動日中7.0夜早4.0深夜1.5</t>
    <rPh sb="8" eb="10">
      <t>ニッチュウ</t>
    </rPh>
    <phoneticPr fontId="3"/>
  </si>
  <si>
    <t>個別支援身体移動日中7.0夜早4.0深夜2.0</t>
    <rPh sb="8" eb="10">
      <t>ニッチュウ</t>
    </rPh>
    <phoneticPr fontId="3"/>
  </si>
  <si>
    <t>個別支援身体移動日中7.0夜早4.0深夜2.5</t>
    <rPh sb="8" eb="10">
      <t>ニッチュウ</t>
    </rPh>
    <phoneticPr fontId="3"/>
  </si>
  <si>
    <t>個別支援身体移動日中7.5夜早4.0深夜0.5</t>
    <rPh sb="8" eb="10">
      <t>ニッチュウ</t>
    </rPh>
    <phoneticPr fontId="3"/>
  </si>
  <si>
    <t>個別支援身体移動日中7.5夜早4.0深夜1.0</t>
    <rPh sb="8" eb="10">
      <t>ニッチュウ</t>
    </rPh>
    <phoneticPr fontId="3"/>
  </si>
  <si>
    <t>個別支援身体移動日中7.5夜早4.0深夜1.5</t>
    <rPh sb="8" eb="10">
      <t>ニッチュウ</t>
    </rPh>
    <phoneticPr fontId="3"/>
  </si>
  <si>
    <t>個別支援身体移動日中7.5夜早4.0深夜2.0</t>
    <rPh sb="8" eb="10">
      <t>ニッチュウ</t>
    </rPh>
    <phoneticPr fontId="3"/>
  </si>
  <si>
    <t>個別支援身体移動日中7.5夜早4.0深夜2.5</t>
    <rPh sb="8" eb="10">
      <t>ニッチュウ</t>
    </rPh>
    <phoneticPr fontId="3"/>
  </si>
  <si>
    <t>個別支援身体移動日中8.0夜早4.0深夜0.5</t>
    <rPh sb="8" eb="10">
      <t>ニッチュウ</t>
    </rPh>
    <phoneticPr fontId="3"/>
  </si>
  <si>
    <t>個別支援身体移動日中8.0夜早4.0深夜1.0</t>
    <rPh sb="8" eb="10">
      <t>ニッチュウ</t>
    </rPh>
    <phoneticPr fontId="3"/>
  </si>
  <si>
    <t>個別支援身体移動日中8.0夜早4.0深夜1.5</t>
    <rPh sb="8" eb="10">
      <t>ニッチュウ</t>
    </rPh>
    <phoneticPr fontId="3"/>
  </si>
  <si>
    <t>個別支援身体移動日中8.0夜早4.0深夜2.0</t>
    <rPh sb="8" eb="10">
      <t>ニッチュウ</t>
    </rPh>
    <phoneticPr fontId="3"/>
  </si>
  <si>
    <t>個別支援身体移動日中8.0夜早4.0深夜2.5</t>
    <rPh sb="8" eb="10">
      <t>ニッチュウ</t>
    </rPh>
    <phoneticPr fontId="3"/>
  </si>
  <si>
    <t>個別支援身体移動日中8.5夜早4.0深夜0.5</t>
    <rPh sb="8" eb="10">
      <t>ニッチュウ</t>
    </rPh>
    <phoneticPr fontId="3"/>
  </si>
  <si>
    <t>個別支援身体移動日中8.5夜早4.0深夜1.0</t>
    <rPh sb="8" eb="10">
      <t>ニッチュウ</t>
    </rPh>
    <phoneticPr fontId="3"/>
  </si>
  <si>
    <t>個別支援身体移動日中8.5夜早4.0深夜1.5</t>
    <rPh sb="8" eb="10">
      <t>ニッチュウ</t>
    </rPh>
    <phoneticPr fontId="3"/>
  </si>
  <si>
    <t>個別支援身体移動日中8.5夜早4.0深夜2.0</t>
    <rPh sb="8" eb="10">
      <t>ニッチュウ</t>
    </rPh>
    <phoneticPr fontId="3"/>
  </si>
  <si>
    <t>個別支援身体移動日中8.5夜早4.0深夜2.5</t>
    <rPh sb="8" eb="10">
      <t>ニッチュウ</t>
    </rPh>
    <phoneticPr fontId="3"/>
  </si>
  <si>
    <t>個別支援身体移動日中9.0夜早4.0深夜0.5</t>
    <rPh sb="8" eb="10">
      <t>ニッチュウ</t>
    </rPh>
    <phoneticPr fontId="3"/>
  </si>
  <si>
    <t>個別支援身体移動日中9.0夜早4.0深夜1.0</t>
    <rPh sb="8" eb="10">
      <t>ニッチュウ</t>
    </rPh>
    <phoneticPr fontId="3"/>
  </si>
  <si>
    <t>個別支援身体移動日中9.0夜早4.0深夜1.5</t>
    <rPh sb="8" eb="10">
      <t>ニッチュウ</t>
    </rPh>
    <phoneticPr fontId="3"/>
  </si>
  <si>
    <t>個別支援身体移動日中9.0夜早4.0深夜2.0</t>
    <rPh sb="8" eb="10">
      <t>ニッチュウ</t>
    </rPh>
    <phoneticPr fontId="3"/>
  </si>
  <si>
    <t>個別支援身体移動日中9.5夜早4.0深夜0.5</t>
    <rPh sb="8" eb="10">
      <t>ニッチュウ</t>
    </rPh>
    <phoneticPr fontId="3"/>
  </si>
  <si>
    <t>個別支援身体移動日中9.5夜早4.0深夜1.0</t>
    <rPh sb="8" eb="10">
      <t>ニッチュウ</t>
    </rPh>
    <phoneticPr fontId="3"/>
  </si>
  <si>
    <t>個別支援身体移動日中9.5夜早4.0深夜1.5</t>
    <rPh sb="8" eb="10">
      <t>ニッチュウ</t>
    </rPh>
    <phoneticPr fontId="3"/>
  </si>
  <si>
    <t>個別支援身体移動日中10.0夜早4.0深夜0.5</t>
    <rPh sb="8" eb="10">
      <t>ニッチュウ</t>
    </rPh>
    <rPh sb="19" eb="21">
      <t>シンヤ</t>
    </rPh>
    <phoneticPr fontId="3"/>
  </si>
  <si>
    <t>個別支援身体移動日中10.0夜早4.0深夜1.0</t>
    <rPh sb="8" eb="10">
      <t>ニッチュウ</t>
    </rPh>
    <rPh sb="19" eb="21">
      <t>シンヤ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</si>
</sst>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&quot;荒&quot;&quot;移&quot;&quot;第&quot;#0&quot;号&quot;"/>
    <numFmt numFmtId="179" formatCode="0&quot;時間&quot;"/>
    <numFmt numFmtId="180" formatCode="#,##0_);[Red]\(#,##0\)"/>
  </numFmts>
  <fonts count="19" x14ac:knownFonts="1"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9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8"/>
      <name val="BIZ UD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5">
    <xf numFmtId="0" fontId="0" fillId="0" borderId="0"/>
    <xf numFmtId="38" fontId="2" fillId="0" borderId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</cellStyleXfs>
  <cellXfs count="289">
    <xf numFmtId="0" fontId="0" fillId="0" borderId="0" xfId="0" applyAlignme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6" fillId="5" borderId="0" xfId="3" applyFont="1" applyFill="1" applyBorder="1">
      <alignment vertical="center"/>
    </xf>
    <xf numFmtId="0" fontId="6" fillId="0" borderId="0" xfId="3" applyFont="1" applyFill="1" applyBorder="1">
      <alignment vertical="center"/>
    </xf>
    <xf numFmtId="0" fontId="6" fillId="5" borderId="0" xfId="3" applyFont="1" applyFill="1" applyBorder="1" applyAlignment="1">
      <alignment vertical="center"/>
    </xf>
    <xf numFmtId="0" fontId="6" fillId="5" borderId="1" xfId="3" applyFont="1" applyFill="1" applyBorder="1" applyAlignment="1">
      <alignment vertical="center"/>
    </xf>
    <xf numFmtId="0" fontId="6" fillId="5" borderId="2" xfId="3" applyFont="1" applyFill="1" applyBorder="1" applyAlignment="1">
      <alignment vertical="center"/>
    </xf>
    <xf numFmtId="0" fontId="6" fillId="5" borderId="3" xfId="3" applyFont="1" applyFill="1" applyBorder="1">
      <alignment vertical="center"/>
    </xf>
    <xf numFmtId="0" fontId="6" fillId="5" borderId="4" xfId="3" applyFont="1" applyFill="1" applyBorder="1">
      <alignment vertical="center"/>
    </xf>
    <xf numFmtId="0" fontId="6" fillId="5" borderId="5" xfId="3" applyFont="1" applyFill="1" applyBorder="1">
      <alignment vertical="center"/>
    </xf>
    <xf numFmtId="0" fontId="6" fillId="5" borderId="2" xfId="3" applyFont="1" applyFill="1" applyBorder="1" applyAlignment="1">
      <alignment horizontal="center" vertical="center" wrapText="1"/>
    </xf>
    <xf numFmtId="0" fontId="6" fillId="5" borderId="0" xfId="3" applyFont="1" applyFill="1" applyBorder="1" applyAlignment="1">
      <alignment horizontal="center" vertical="center" wrapText="1"/>
    </xf>
    <xf numFmtId="0" fontId="12" fillId="5" borderId="0" xfId="3" applyFont="1" applyFill="1" applyBorder="1" applyAlignment="1">
      <alignment vertical="center"/>
    </xf>
    <xf numFmtId="0" fontId="6" fillId="5" borderId="1" xfId="3" applyFont="1" applyFill="1" applyBorder="1">
      <alignment vertical="center"/>
    </xf>
    <xf numFmtId="0" fontId="6" fillId="5" borderId="2" xfId="3" applyFont="1" applyFill="1" applyBorder="1">
      <alignment vertical="center"/>
    </xf>
    <xf numFmtId="0" fontId="6" fillId="5" borderId="0" xfId="3" applyFont="1" applyFill="1" applyBorder="1" applyAlignment="1">
      <alignment horizontal="center" vertical="center"/>
    </xf>
    <xf numFmtId="0" fontId="6" fillId="5" borderId="6" xfId="3" applyFont="1" applyFill="1" applyBorder="1" applyAlignment="1">
      <alignment horizontal="center" vertical="center"/>
    </xf>
    <xf numFmtId="0" fontId="13" fillId="5" borderId="7" xfId="3" applyFont="1" applyFill="1" applyBorder="1" applyAlignment="1">
      <alignment vertical="center"/>
    </xf>
    <xf numFmtId="0" fontId="13" fillId="5" borderId="8" xfId="3" applyFont="1" applyFill="1" applyBorder="1" applyAlignment="1">
      <alignment vertical="center"/>
    </xf>
    <xf numFmtId="179" fontId="6" fillId="5" borderId="3" xfId="3" applyNumberFormat="1" applyFont="1" applyFill="1" applyBorder="1" applyAlignment="1">
      <alignment vertical="center"/>
    </xf>
    <xf numFmtId="179" fontId="6" fillId="5" borderId="5" xfId="3" applyNumberFormat="1" applyFont="1" applyFill="1" applyBorder="1" applyAlignment="1">
      <alignment vertical="center"/>
    </xf>
    <xf numFmtId="179" fontId="6" fillId="5" borderId="0" xfId="3" applyNumberFormat="1" applyFont="1" applyFill="1" applyBorder="1" applyAlignment="1">
      <alignment vertical="center"/>
    </xf>
    <xf numFmtId="179" fontId="6" fillId="5" borderId="9" xfId="3" applyNumberFormat="1" applyFont="1" applyFill="1" applyBorder="1" applyAlignment="1">
      <alignment vertical="center"/>
    </xf>
    <xf numFmtId="179" fontId="6" fillId="5" borderId="10" xfId="3" applyNumberFormat="1" applyFont="1" applyFill="1" applyBorder="1" applyAlignment="1">
      <alignment vertical="center"/>
    </xf>
    <xf numFmtId="179" fontId="6" fillId="5" borderId="7" xfId="3" applyNumberFormat="1" applyFont="1" applyFill="1" applyBorder="1" applyAlignment="1">
      <alignment vertical="center"/>
    </xf>
    <xf numFmtId="179" fontId="6" fillId="5" borderId="8" xfId="3" applyNumberFormat="1" applyFont="1" applyFill="1" applyBorder="1" applyAlignment="1">
      <alignment vertical="center"/>
    </xf>
    <xf numFmtId="176" fontId="6" fillId="5" borderId="11" xfId="3" applyNumberFormat="1" applyFont="1" applyFill="1" applyBorder="1">
      <alignment vertical="center"/>
    </xf>
    <xf numFmtId="176" fontId="6" fillId="5" borderId="12" xfId="3" applyNumberFormat="1" applyFont="1" applyFill="1" applyBorder="1">
      <alignment vertical="center"/>
    </xf>
    <xf numFmtId="0" fontId="7" fillId="0" borderId="0" xfId="4" applyFont="1" applyFill="1" applyAlignment="1">
      <alignment vertical="center"/>
    </xf>
    <xf numFmtId="176" fontId="6" fillId="5" borderId="0" xfId="3" applyNumberFormat="1" applyFont="1" applyFill="1" applyBorder="1">
      <alignment vertical="center"/>
    </xf>
    <xf numFmtId="176" fontId="6" fillId="6" borderId="12" xfId="3" applyNumberFormat="1" applyFont="1" applyFill="1" applyBorder="1">
      <alignment vertical="center"/>
    </xf>
    <xf numFmtId="0" fontId="6" fillId="5" borderId="9" xfId="3" applyFont="1" applyFill="1" applyBorder="1">
      <alignment vertical="center"/>
    </xf>
    <xf numFmtId="0" fontId="6" fillId="5" borderId="6" xfId="3" applyFont="1" applyFill="1" applyBorder="1">
      <alignment vertical="center"/>
    </xf>
    <xf numFmtId="38" fontId="13" fillId="5" borderId="6" xfId="2" applyFont="1" applyFill="1" applyBorder="1" applyAlignment="1">
      <alignment vertical="center"/>
    </xf>
    <xf numFmtId="0" fontId="13" fillId="5" borderId="6" xfId="3" applyFont="1" applyFill="1" applyBorder="1" applyAlignment="1">
      <alignment horizontal="center" vertical="center"/>
    </xf>
    <xf numFmtId="0" fontId="6" fillId="5" borderId="10" xfId="3" applyFont="1" applyFill="1" applyBorder="1">
      <alignment vertical="center"/>
    </xf>
    <xf numFmtId="38" fontId="13" fillId="5" borderId="0" xfId="2" applyFont="1" applyFill="1" applyBorder="1" applyAlignment="1">
      <alignment vertical="center"/>
    </xf>
    <xf numFmtId="0" fontId="13" fillId="5" borderId="0" xfId="3" applyFont="1" applyFill="1" applyBorder="1" applyAlignment="1">
      <alignment horizontal="center" vertical="center"/>
    </xf>
    <xf numFmtId="0" fontId="6" fillId="5" borderId="12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16" fillId="11" borderId="0" xfId="0" applyFont="1" applyFill="1" applyAlignment="1">
      <alignment vertical="center"/>
    </xf>
    <xf numFmtId="0" fontId="16" fillId="11" borderId="0" xfId="0" applyFont="1" applyFill="1" applyAlignment="1" applyProtection="1">
      <alignment vertical="center"/>
      <protection hidden="1"/>
    </xf>
    <xf numFmtId="0" fontId="16" fillId="11" borderId="0" xfId="0" applyFont="1" applyFill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0" fontId="6" fillId="0" borderId="14" xfId="3" applyFont="1" applyFill="1" applyBorder="1">
      <alignment vertical="center"/>
    </xf>
    <xf numFmtId="0" fontId="6" fillId="0" borderId="15" xfId="3" applyFont="1" applyFill="1" applyBorder="1">
      <alignment vertical="center"/>
    </xf>
    <xf numFmtId="0" fontId="10" fillId="3" borderId="16" xfId="4" applyFont="1" applyFill="1" applyBorder="1" applyAlignment="1">
      <alignment horizontal="center" vertical="center"/>
    </xf>
    <xf numFmtId="0" fontId="6" fillId="0" borderId="17" xfId="3" applyFont="1" applyFill="1" applyBorder="1">
      <alignment vertical="center"/>
    </xf>
    <xf numFmtId="0" fontId="6" fillId="0" borderId="18" xfId="3" applyFont="1" applyFill="1" applyBorder="1">
      <alignment vertical="center"/>
    </xf>
    <xf numFmtId="0" fontId="6" fillId="7" borderId="19" xfId="3" applyFont="1" applyFill="1" applyBorder="1">
      <alignment vertical="center"/>
    </xf>
    <xf numFmtId="0" fontId="6" fillId="7" borderId="20" xfId="3" applyFont="1" applyFill="1" applyBorder="1">
      <alignment vertical="center"/>
    </xf>
    <xf numFmtId="0" fontId="6" fillId="7" borderId="21" xfId="3" applyFont="1" applyFill="1" applyBorder="1">
      <alignment vertical="center"/>
    </xf>
    <xf numFmtId="0" fontId="16" fillId="11" borderId="0" xfId="0" applyFont="1" applyFill="1" applyBorder="1" applyAlignment="1">
      <alignment vertical="center"/>
    </xf>
    <xf numFmtId="0" fontId="17" fillId="11" borderId="0" xfId="0" applyFont="1" applyFill="1" applyAlignment="1">
      <alignment vertical="center"/>
    </xf>
    <xf numFmtId="0" fontId="17" fillId="11" borderId="22" xfId="0" applyFont="1" applyFill="1" applyBorder="1" applyAlignment="1" applyProtection="1">
      <alignment horizontal="center" vertical="center"/>
      <protection hidden="1"/>
    </xf>
    <xf numFmtId="177" fontId="17" fillId="11" borderId="23" xfId="0" applyNumberFormat="1" applyFont="1" applyFill="1" applyBorder="1" applyAlignment="1" applyProtection="1">
      <alignment horizontal="center" vertical="center"/>
      <protection hidden="1"/>
    </xf>
    <xf numFmtId="0" fontId="17" fillId="0" borderId="22" xfId="0" applyFont="1" applyFill="1" applyBorder="1" applyAlignment="1" applyProtection="1">
      <alignment horizontal="center" vertical="center"/>
      <protection hidden="1"/>
    </xf>
    <xf numFmtId="177" fontId="17" fillId="0" borderId="23" xfId="0" applyNumberFormat="1" applyFont="1" applyFill="1" applyBorder="1" applyAlignment="1" applyProtection="1">
      <alignment horizontal="center" vertical="center"/>
      <protection hidden="1"/>
    </xf>
    <xf numFmtId="0" fontId="17" fillId="0" borderId="24" xfId="0" applyFont="1" applyFill="1" applyBorder="1" applyAlignment="1" applyProtection="1">
      <alignment horizontal="center" vertical="center"/>
      <protection hidden="1"/>
    </xf>
    <xf numFmtId="0" fontId="17" fillId="0" borderId="25" xfId="0" applyFont="1" applyFill="1" applyBorder="1" applyAlignment="1" applyProtection="1">
      <alignment horizontal="center" vertical="center"/>
      <protection hidden="1"/>
    </xf>
    <xf numFmtId="176" fontId="17" fillId="0" borderId="25" xfId="0" applyNumberFormat="1" applyFont="1" applyFill="1" applyBorder="1" applyAlignment="1" applyProtection="1">
      <alignment horizontal="left" vertical="center"/>
      <protection hidden="1"/>
    </xf>
    <xf numFmtId="38" fontId="17" fillId="0" borderId="26" xfId="1" applyFont="1" applyFill="1" applyBorder="1" applyAlignment="1" applyProtection="1">
      <alignment horizontal="center" vertical="center"/>
      <protection hidden="1"/>
    </xf>
    <xf numFmtId="38" fontId="17" fillId="0" borderId="26" xfId="1" applyFont="1" applyFill="1" applyBorder="1" applyAlignment="1" applyProtection="1">
      <alignment vertical="center"/>
      <protection hidden="1"/>
    </xf>
    <xf numFmtId="0" fontId="17" fillId="11" borderId="25" xfId="0" applyFont="1" applyFill="1" applyBorder="1" applyAlignment="1" applyProtection="1">
      <alignment horizontal="center" vertical="center"/>
      <protection hidden="1"/>
    </xf>
    <xf numFmtId="176" fontId="17" fillId="11" borderId="25" xfId="0" applyNumberFormat="1" applyFont="1" applyFill="1" applyBorder="1" applyAlignment="1" applyProtection="1">
      <alignment horizontal="left" vertical="center"/>
      <protection hidden="1"/>
    </xf>
    <xf numFmtId="176" fontId="17" fillId="11" borderId="25" xfId="0" applyNumberFormat="1" applyFont="1" applyFill="1" applyBorder="1" applyAlignment="1" applyProtection="1">
      <alignment horizontal="center" vertical="center"/>
      <protection hidden="1"/>
    </xf>
    <xf numFmtId="176" fontId="17" fillId="11" borderId="27" xfId="0" applyNumberFormat="1" applyFont="1" applyFill="1" applyBorder="1" applyAlignment="1" applyProtection="1">
      <alignment horizontal="left" vertical="center"/>
      <protection hidden="1"/>
    </xf>
    <xf numFmtId="176" fontId="15" fillId="0" borderId="28" xfId="4" applyNumberFormat="1" applyFont="1" applyFill="1" applyBorder="1" applyAlignment="1">
      <alignment vertical="center"/>
    </xf>
    <xf numFmtId="38" fontId="17" fillId="11" borderId="26" xfId="1" applyFont="1" applyFill="1" applyBorder="1" applyAlignment="1" applyProtection="1">
      <alignment horizontal="center" vertical="center"/>
      <protection hidden="1"/>
    </xf>
    <xf numFmtId="38" fontId="17" fillId="11" borderId="26" xfId="1" applyFont="1" applyFill="1" applyBorder="1" applyAlignment="1" applyProtection="1">
      <alignment vertical="center"/>
      <protection hidden="1"/>
    </xf>
    <xf numFmtId="176" fontId="15" fillId="0" borderId="29" xfId="4" applyNumberFormat="1" applyFont="1" applyFill="1" applyBorder="1" applyAlignment="1">
      <alignment vertical="center"/>
    </xf>
    <xf numFmtId="176" fontId="17" fillId="11" borderId="27" xfId="0" applyNumberFormat="1" applyFont="1" applyFill="1" applyBorder="1" applyAlignment="1" applyProtection="1">
      <alignment horizontal="center" vertical="center"/>
      <protection hidden="1"/>
    </xf>
    <xf numFmtId="176" fontId="17" fillId="11" borderId="27" xfId="0" applyNumberFormat="1" applyFont="1" applyFill="1" applyBorder="1" applyAlignment="1" applyProtection="1">
      <alignment vertical="center"/>
      <protection hidden="1"/>
    </xf>
    <xf numFmtId="0" fontId="17" fillId="11" borderId="31" xfId="0" applyFont="1" applyFill="1" applyBorder="1" applyAlignment="1" applyProtection="1">
      <alignment horizontal="center" vertical="center"/>
      <protection hidden="1"/>
    </xf>
    <xf numFmtId="176" fontId="17" fillId="11" borderId="31" xfId="0" applyNumberFormat="1" applyFont="1" applyFill="1" applyBorder="1" applyAlignment="1" applyProtection="1">
      <alignment horizontal="left" vertical="center"/>
      <protection hidden="1"/>
    </xf>
    <xf numFmtId="176" fontId="17" fillId="11" borderId="31" xfId="0" applyNumberFormat="1" applyFont="1" applyFill="1" applyBorder="1" applyAlignment="1" applyProtection="1">
      <alignment horizontal="center" vertical="center"/>
      <protection hidden="1"/>
    </xf>
    <xf numFmtId="176" fontId="17" fillId="11" borderId="29" xfId="0" applyNumberFormat="1" applyFont="1" applyFill="1" applyBorder="1" applyAlignment="1" applyProtection="1">
      <alignment horizontal="center" vertical="center"/>
      <protection hidden="1"/>
    </xf>
    <xf numFmtId="176" fontId="17" fillId="11" borderId="30" xfId="0" applyNumberFormat="1" applyFont="1" applyFill="1" applyBorder="1" applyAlignment="1" applyProtection="1">
      <alignment vertical="center"/>
      <protection hidden="1"/>
    </xf>
    <xf numFmtId="176" fontId="17" fillId="11" borderId="32" xfId="0" applyNumberFormat="1" applyFont="1" applyFill="1" applyBorder="1" applyAlignment="1" applyProtection="1">
      <alignment vertical="center"/>
      <protection hidden="1"/>
    </xf>
    <xf numFmtId="0" fontId="17" fillId="11" borderId="24" xfId="0" applyFont="1" applyFill="1" applyBorder="1" applyAlignment="1" applyProtection="1">
      <alignment horizontal="center" vertical="center" shrinkToFit="1"/>
      <protection hidden="1"/>
    </xf>
    <xf numFmtId="0" fontId="17" fillId="11" borderId="0" xfId="0" applyFont="1" applyFill="1" applyAlignment="1">
      <alignment vertical="center" shrinkToFit="1"/>
    </xf>
    <xf numFmtId="0" fontId="17" fillId="11" borderId="30" xfId="0" applyFont="1" applyFill="1" applyBorder="1" applyAlignment="1" applyProtection="1">
      <alignment horizontal="center" vertical="center" shrinkToFit="1"/>
      <protection hidden="1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3" fillId="0" borderId="63" xfId="3" applyFont="1" applyFill="1" applyBorder="1" applyAlignment="1">
      <alignment horizontal="center" vertical="center"/>
    </xf>
    <xf numFmtId="0" fontId="13" fillId="0" borderId="64" xfId="3" applyFont="1" applyFill="1" applyBorder="1" applyAlignment="1">
      <alignment horizontal="center" vertical="center"/>
    </xf>
    <xf numFmtId="0" fontId="13" fillId="0" borderId="65" xfId="3" applyFont="1" applyFill="1" applyBorder="1" applyAlignment="1">
      <alignment horizontal="center" vertical="center"/>
    </xf>
    <xf numFmtId="180" fontId="6" fillId="8" borderId="60" xfId="2" applyNumberFormat="1" applyFont="1" applyFill="1" applyBorder="1" applyAlignment="1">
      <alignment horizontal="right" vertical="center"/>
    </xf>
    <xf numFmtId="180" fontId="6" fillId="8" borderId="61" xfId="2" applyNumberFormat="1" applyFont="1" applyFill="1" applyBorder="1" applyAlignment="1">
      <alignment horizontal="right" vertical="center"/>
    </xf>
    <xf numFmtId="180" fontId="6" fillId="8" borderId="62" xfId="2" applyNumberFormat="1" applyFont="1" applyFill="1" applyBorder="1" applyAlignment="1">
      <alignment horizontal="right" vertical="center"/>
    </xf>
    <xf numFmtId="0" fontId="13" fillId="0" borderId="60" xfId="3" applyFont="1" applyFill="1" applyBorder="1" applyAlignment="1" applyProtection="1">
      <alignment horizontal="center" vertical="center"/>
      <protection locked="0"/>
    </xf>
    <xf numFmtId="0" fontId="13" fillId="0" borderId="61" xfId="3" applyFont="1" applyFill="1" applyBorder="1" applyAlignment="1" applyProtection="1">
      <alignment horizontal="center" vertical="center"/>
      <protection locked="0"/>
    </xf>
    <xf numFmtId="0" fontId="13" fillId="0" borderId="62" xfId="3" applyFont="1" applyFill="1" applyBorder="1" applyAlignment="1" applyProtection="1">
      <alignment horizontal="center" vertical="center"/>
      <protection locked="0"/>
    </xf>
    <xf numFmtId="180" fontId="6" fillId="8" borderId="44" xfId="2" applyNumberFormat="1" applyFont="1" applyFill="1" applyBorder="1" applyAlignment="1">
      <alignment horizontal="right" vertical="center"/>
    </xf>
    <xf numFmtId="180" fontId="6" fillId="8" borderId="45" xfId="2" applyNumberFormat="1" applyFont="1" applyFill="1" applyBorder="1" applyAlignment="1">
      <alignment horizontal="right" vertical="center"/>
    </xf>
    <xf numFmtId="180" fontId="6" fillId="8" borderId="46" xfId="2" applyNumberFormat="1" applyFont="1" applyFill="1" applyBorder="1" applyAlignment="1">
      <alignment horizontal="right" vertical="center"/>
    </xf>
    <xf numFmtId="0" fontId="13" fillId="0" borderId="44" xfId="3" applyFont="1" applyFill="1" applyBorder="1" applyAlignment="1" applyProtection="1">
      <alignment horizontal="center" vertical="center"/>
      <protection locked="0"/>
    </xf>
    <xf numFmtId="0" fontId="13" fillId="0" borderId="45" xfId="3" applyFont="1" applyFill="1" applyBorder="1" applyAlignment="1" applyProtection="1">
      <alignment horizontal="center" vertical="center"/>
      <protection locked="0"/>
    </xf>
    <xf numFmtId="0" fontId="13" fillId="0" borderId="46" xfId="3" applyFont="1" applyFill="1" applyBorder="1" applyAlignment="1" applyProtection="1">
      <alignment horizontal="center" vertical="center"/>
      <protection locked="0"/>
    </xf>
    <xf numFmtId="0" fontId="6" fillId="7" borderId="36" xfId="3" applyFont="1" applyFill="1" applyBorder="1" applyAlignment="1" applyProtection="1">
      <alignment horizontal="center" vertical="center" shrinkToFit="1"/>
      <protection locked="0"/>
    </xf>
    <xf numFmtId="0" fontId="6" fillId="7" borderId="37" xfId="3" applyFont="1" applyFill="1" applyBorder="1" applyAlignment="1" applyProtection="1">
      <alignment horizontal="center" vertical="center" shrinkToFit="1"/>
      <protection locked="0"/>
    </xf>
    <xf numFmtId="0" fontId="6" fillId="7" borderId="38" xfId="3" applyFont="1" applyFill="1" applyBorder="1" applyAlignment="1" applyProtection="1">
      <alignment horizontal="center" vertical="center" shrinkToFit="1"/>
      <protection locked="0"/>
    </xf>
    <xf numFmtId="180" fontId="6" fillId="8" borderId="3" xfId="2" applyNumberFormat="1" applyFont="1" applyFill="1" applyBorder="1" applyAlignment="1">
      <alignment horizontal="right" vertical="center"/>
    </xf>
    <xf numFmtId="180" fontId="6" fillId="8" borderId="4" xfId="2" applyNumberFormat="1" applyFont="1" applyFill="1" applyBorder="1" applyAlignment="1">
      <alignment horizontal="right" vertical="center"/>
    </xf>
    <xf numFmtId="180" fontId="6" fillId="8" borderId="5" xfId="2" applyNumberFormat="1" applyFont="1" applyFill="1" applyBorder="1" applyAlignment="1">
      <alignment horizontal="right" vertical="center"/>
    </xf>
    <xf numFmtId="180" fontId="6" fillId="7" borderId="50" xfId="3" applyNumberFormat="1" applyFont="1" applyFill="1" applyBorder="1" applyAlignment="1" applyProtection="1">
      <alignment horizontal="right" vertical="center"/>
      <protection locked="0"/>
    </xf>
    <xf numFmtId="180" fontId="6" fillId="7" borderId="51" xfId="3" applyNumberFormat="1" applyFont="1" applyFill="1" applyBorder="1" applyAlignment="1" applyProtection="1">
      <alignment horizontal="right" vertical="center"/>
      <protection locked="0"/>
    </xf>
    <xf numFmtId="180" fontId="6" fillId="7" borderId="52" xfId="3" applyNumberFormat="1" applyFont="1" applyFill="1" applyBorder="1" applyAlignment="1" applyProtection="1">
      <alignment horizontal="right" vertical="center"/>
      <protection locked="0"/>
    </xf>
    <xf numFmtId="180" fontId="6" fillId="8" borderId="50" xfId="2" applyNumberFormat="1" applyFont="1" applyFill="1" applyBorder="1" applyAlignment="1">
      <alignment horizontal="right" vertical="center"/>
    </xf>
    <xf numFmtId="180" fontId="6" fillId="8" borderId="51" xfId="2" applyNumberFormat="1" applyFont="1" applyFill="1" applyBorder="1" applyAlignment="1">
      <alignment horizontal="right" vertical="center"/>
    </xf>
    <xf numFmtId="180" fontId="6" fillId="8" borderId="52" xfId="2" applyNumberFormat="1" applyFont="1" applyFill="1" applyBorder="1" applyAlignment="1">
      <alignment horizontal="right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7" borderId="50" xfId="3" applyFont="1" applyFill="1" applyBorder="1" applyAlignment="1" applyProtection="1">
      <alignment horizontal="center" vertical="center" shrinkToFit="1"/>
      <protection locked="0"/>
    </xf>
    <xf numFmtId="0" fontId="6" fillId="7" borderId="51" xfId="3" applyFont="1" applyFill="1" applyBorder="1" applyAlignment="1" applyProtection="1">
      <alignment horizontal="center" vertical="center" shrinkToFit="1"/>
      <protection locked="0"/>
    </xf>
    <xf numFmtId="0" fontId="6" fillId="7" borderId="52" xfId="3" applyFont="1" applyFill="1" applyBorder="1" applyAlignment="1" applyProtection="1">
      <alignment horizontal="center" vertical="center" shrinkToFit="1"/>
      <protection locked="0"/>
    </xf>
    <xf numFmtId="180" fontId="6" fillId="8" borderId="36" xfId="2" applyNumberFormat="1" applyFont="1" applyFill="1" applyBorder="1" applyAlignment="1">
      <alignment horizontal="right" vertical="center"/>
    </xf>
    <xf numFmtId="180" fontId="6" fillId="8" borderId="37" xfId="2" applyNumberFormat="1" applyFont="1" applyFill="1" applyBorder="1" applyAlignment="1">
      <alignment horizontal="right" vertical="center"/>
    </xf>
    <xf numFmtId="180" fontId="6" fillId="8" borderId="38" xfId="2" applyNumberFormat="1" applyFont="1" applyFill="1" applyBorder="1" applyAlignment="1">
      <alignment horizontal="right" vertical="center"/>
    </xf>
    <xf numFmtId="0" fontId="6" fillId="0" borderId="57" xfId="3" applyFont="1" applyFill="1" applyBorder="1" applyAlignment="1">
      <alignment horizontal="center" vertical="center"/>
    </xf>
    <xf numFmtId="0" fontId="6" fillId="0" borderId="58" xfId="3" applyFont="1" applyFill="1" applyBorder="1" applyAlignment="1">
      <alignment horizontal="center" vertical="center"/>
    </xf>
    <xf numFmtId="180" fontId="12" fillId="8" borderId="57" xfId="2" applyNumberFormat="1" applyFont="1" applyFill="1" applyBorder="1" applyAlignment="1">
      <alignment vertical="center"/>
    </xf>
    <xf numFmtId="180" fontId="12" fillId="8" borderId="58" xfId="2" applyNumberFormat="1" applyFont="1" applyFill="1" applyBorder="1" applyAlignment="1">
      <alignment vertical="center"/>
    </xf>
    <xf numFmtId="180" fontId="12" fillId="8" borderId="59" xfId="2" applyNumberFormat="1" applyFont="1" applyFill="1" applyBorder="1" applyAlignment="1">
      <alignment vertical="center"/>
    </xf>
    <xf numFmtId="0" fontId="13" fillId="0" borderId="58" xfId="3" applyFont="1" applyFill="1" applyBorder="1" applyAlignment="1" applyProtection="1">
      <alignment horizontal="center" vertical="center"/>
      <protection locked="0"/>
    </xf>
    <xf numFmtId="0" fontId="13" fillId="0" borderId="59" xfId="3" applyFont="1" applyFill="1" applyBorder="1" applyAlignment="1" applyProtection="1">
      <alignment horizontal="center" vertical="center"/>
      <protection locked="0"/>
    </xf>
    <xf numFmtId="180" fontId="6" fillId="7" borderId="44" xfId="3" applyNumberFormat="1" applyFont="1" applyFill="1" applyBorder="1" applyAlignment="1" applyProtection="1">
      <alignment horizontal="right" vertical="center"/>
      <protection locked="0"/>
    </xf>
    <xf numFmtId="180" fontId="6" fillId="7" borderId="45" xfId="3" applyNumberFormat="1" applyFont="1" applyFill="1" applyBorder="1" applyAlignment="1" applyProtection="1">
      <alignment horizontal="right" vertical="center"/>
      <protection locked="0"/>
    </xf>
    <xf numFmtId="180" fontId="6" fillId="7" borderId="46" xfId="3" applyNumberFormat="1" applyFont="1" applyFill="1" applyBorder="1" applyAlignment="1" applyProtection="1">
      <alignment horizontal="right" vertical="center"/>
      <protection locked="0"/>
    </xf>
    <xf numFmtId="0" fontId="13" fillId="0" borderId="50" xfId="3" applyFont="1" applyFill="1" applyBorder="1" applyAlignment="1" applyProtection="1">
      <alignment horizontal="center" vertical="center"/>
      <protection locked="0"/>
    </xf>
    <xf numFmtId="0" fontId="13" fillId="0" borderId="51" xfId="3" applyFont="1" applyFill="1" applyBorder="1" applyAlignment="1" applyProtection="1">
      <alignment horizontal="center" vertical="center"/>
      <protection locked="0"/>
    </xf>
    <xf numFmtId="0" fontId="13" fillId="0" borderId="52" xfId="3" applyFont="1" applyFill="1" applyBorder="1" applyAlignment="1" applyProtection="1">
      <alignment horizontal="center" vertical="center"/>
      <protection locked="0"/>
    </xf>
    <xf numFmtId="0" fontId="6" fillId="7" borderId="60" xfId="3" applyFont="1" applyFill="1" applyBorder="1" applyAlignment="1" applyProtection="1">
      <alignment horizontal="center" vertical="center" shrinkToFit="1"/>
      <protection locked="0"/>
    </xf>
    <xf numFmtId="0" fontId="6" fillId="7" borderId="61" xfId="3" applyFont="1" applyFill="1" applyBorder="1" applyAlignment="1" applyProtection="1">
      <alignment horizontal="center" vertical="center" shrinkToFit="1"/>
      <protection locked="0"/>
    </xf>
    <xf numFmtId="0" fontId="6" fillId="7" borderId="62" xfId="3" applyFont="1" applyFill="1" applyBorder="1" applyAlignment="1" applyProtection="1">
      <alignment horizontal="center" vertical="center" shrinkToFit="1"/>
      <protection locked="0"/>
    </xf>
    <xf numFmtId="0" fontId="6" fillId="7" borderId="44" xfId="3" applyFont="1" applyFill="1" applyBorder="1" applyAlignment="1" applyProtection="1">
      <alignment horizontal="center" vertical="center" shrinkToFit="1"/>
      <protection locked="0"/>
    </xf>
    <xf numFmtId="0" fontId="6" fillId="7" borderId="45" xfId="3" applyFont="1" applyFill="1" applyBorder="1" applyAlignment="1" applyProtection="1">
      <alignment horizontal="center" vertical="center" shrinkToFit="1"/>
      <protection locked="0"/>
    </xf>
    <xf numFmtId="0" fontId="6" fillId="7" borderId="46" xfId="3" applyFont="1" applyFill="1" applyBorder="1" applyAlignment="1" applyProtection="1">
      <alignment horizontal="center" vertical="center" shrinkToFit="1"/>
      <protection locked="0"/>
    </xf>
    <xf numFmtId="180" fontId="6" fillId="8" borderId="53" xfId="2" applyNumberFormat="1" applyFont="1" applyFill="1" applyBorder="1" applyAlignment="1">
      <alignment horizontal="right" vertical="center"/>
    </xf>
    <xf numFmtId="180" fontId="6" fillId="8" borderId="54" xfId="2" applyNumberFormat="1" applyFont="1" applyFill="1" applyBorder="1" applyAlignment="1">
      <alignment horizontal="right" vertical="center"/>
    </xf>
    <xf numFmtId="180" fontId="6" fillId="8" borderId="55" xfId="2" applyNumberFormat="1" applyFont="1" applyFill="1" applyBorder="1" applyAlignment="1">
      <alignment horizontal="right" vertical="center"/>
    </xf>
    <xf numFmtId="180" fontId="6" fillId="7" borderId="60" xfId="3" applyNumberFormat="1" applyFont="1" applyFill="1" applyBorder="1" applyAlignment="1" applyProtection="1">
      <alignment horizontal="right" vertical="center"/>
      <protection locked="0"/>
    </xf>
    <xf numFmtId="180" fontId="6" fillId="7" borderId="61" xfId="3" applyNumberFormat="1" applyFont="1" applyFill="1" applyBorder="1" applyAlignment="1" applyProtection="1">
      <alignment horizontal="right" vertical="center"/>
      <protection locked="0"/>
    </xf>
    <xf numFmtId="180" fontId="6" fillId="7" borderId="62" xfId="3" applyNumberFormat="1" applyFont="1" applyFill="1" applyBorder="1" applyAlignment="1" applyProtection="1">
      <alignment horizontal="right" vertical="center"/>
      <protection locked="0"/>
    </xf>
    <xf numFmtId="180" fontId="6" fillId="7" borderId="36" xfId="3" applyNumberFormat="1" applyFont="1" applyFill="1" applyBorder="1" applyAlignment="1" applyProtection="1">
      <alignment horizontal="right" vertical="center"/>
      <protection locked="0"/>
    </xf>
    <xf numFmtId="180" fontId="6" fillId="7" borderId="37" xfId="3" applyNumberFormat="1" applyFont="1" applyFill="1" applyBorder="1" applyAlignment="1" applyProtection="1">
      <alignment horizontal="right" vertical="center"/>
      <protection locked="0"/>
    </xf>
    <xf numFmtId="180" fontId="6" fillId="7" borderId="38" xfId="3" applyNumberFormat="1" applyFont="1" applyFill="1" applyBorder="1" applyAlignment="1" applyProtection="1">
      <alignment horizontal="right" vertical="center"/>
      <protection locked="0"/>
    </xf>
    <xf numFmtId="0" fontId="13" fillId="0" borderId="36" xfId="3" applyFont="1" applyFill="1" applyBorder="1" applyAlignment="1" applyProtection="1">
      <alignment horizontal="center" vertical="center"/>
      <protection locked="0"/>
    </xf>
    <xf numFmtId="0" fontId="13" fillId="0" borderId="37" xfId="3" applyFont="1" applyFill="1" applyBorder="1" applyAlignment="1" applyProtection="1">
      <alignment horizontal="center" vertical="center"/>
      <protection locked="0"/>
    </xf>
    <xf numFmtId="0" fontId="13" fillId="0" borderId="38" xfId="3" applyFont="1" applyFill="1" applyBorder="1" applyAlignment="1" applyProtection="1">
      <alignment horizontal="center" vertical="center"/>
      <protection locked="0"/>
    </xf>
    <xf numFmtId="0" fontId="6" fillId="7" borderId="53" xfId="3" applyFont="1" applyFill="1" applyBorder="1" applyAlignment="1" applyProtection="1">
      <alignment horizontal="center" vertical="center" shrinkToFit="1"/>
      <protection locked="0"/>
    </xf>
    <xf numFmtId="0" fontId="6" fillId="7" borderId="54" xfId="3" applyFont="1" applyFill="1" applyBorder="1" applyAlignment="1" applyProtection="1">
      <alignment horizontal="center" vertical="center" shrinkToFit="1"/>
      <protection locked="0"/>
    </xf>
    <xf numFmtId="0" fontId="6" fillId="7" borderId="55" xfId="3" applyFont="1" applyFill="1" applyBorder="1" applyAlignment="1" applyProtection="1">
      <alignment horizontal="center" vertical="center" shrinkToFit="1"/>
      <protection locked="0"/>
    </xf>
    <xf numFmtId="180" fontId="6" fillId="8" borderId="2" xfId="2" applyNumberFormat="1" applyFont="1" applyFill="1" applyBorder="1" applyAlignment="1">
      <alignment horizontal="right" vertical="center"/>
    </xf>
    <xf numFmtId="180" fontId="6" fillId="8" borderId="0" xfId="2" applyNumberFormat="1" applyFont="1" applyFill="1" applyBorder="1" applyAlignment="1">
      <alignment horizontal="right" vertical="center"/>
    </xf>
    <xf numFmtId="180" fontId="6" fillId="8" borderId="1" xfId="2" applyNumberFormat="1" applyFont="1" applyFill="1" applyBorder="1" applyAlignment="1">
      <alignment horizontal="right" vertical="center"/>
    </xf>
    <xf numFmtId="180" fontId="6" fillId="7" borderId="53" xfId="3" applyNumberFormat="1" applyFont="1" applyFill="1" applyBorder="1" applyAlignment="1" applyProtection="1">
      <alignment horizontal="right" vertical="center"/>
      <protection locked="0"/>
    </xf>
    <xf numFmtId="180" fontId="6" fillId="7" borderId="54" xfId="3" applyNumberFormat="1" applyFont="1" applyFill="1" applyBorder="1" applyAlignment="1" applyProtection="1">
      <alignment horizontal="right" vertical="center"/>
      <protection locked="0"/>
    </xf>
    <xf numFmtId="180" fontId="6" fillId="7" borderId="55" xfId="3" applyNumberFormat="1" applyFont="1" applyFill="1" applyBorder="1" applyAlignment="1" applyProtection="1">
      <alignment horizontal="right" vertical="center"/>
      <protection locked="0"/>
    </xf>
    <xf numFmtId="0" fontId="13" fillId="0" borderId="40" xfId="3" applyFont="1" applyFill="1" applyBorder="1" applyAlignment="1" applyProtection="1">
      <alignment horizontal="center" vertical="center"/>
      <protection locked="0"/>
    </xf>
    <xf numFmtId="0" fontId="13" fillId="0" borderId="41" xfId="3" applyFont="1" applyFill="1" applyBorder="1" applyAlignment="1" applyProtection="1">
      <alignment horizontal="center" vertical="center"/>
      <protection locked="0"/>
    </xf>
    <xf numFmtId="0" fontId="13" fillId="0" borderId="42" xfId="3" applyFont="1" applyFill="1" applyBorder="1" applyAlignment="1" applyProtection="1">
      <alignment horizontal="center" vertical="center"/>
      <protection locked="0"/>
    </xf>
    <xf numFmtId="0" fontId="6" fillId="7" borderId="40" xfId="3" applyFont="1" applyFill="1" applyBorder="1" applyAlignment="1" applyProtection="1">
      <alignment horizontal="center" vertical="center" shrinkToFit="1"/>
      <protection locked="0"/>
    </xf>
    <xf numFmtId="0" fontId="6" fillId="7" borderId="41" xfId="3" applyFont="1" applyFill="1" applyBorder="1" applyAlignment="1" applyProtection="1">
      <alignment horizontal="center" vertical="center" shrinkToFit="1"/>
      <protection locked="0"/>
    </xf>
    <xf numFmtId="0" fontId="6" fillId="7" borderId="42" xfId="3" applyFont="1" applyFill="1" applyBorder="1" applyAlignment="1" applyProtection="1">
      <alignment horizontal="center" vertical="center" shrinkToFit="1"/>
      <protection locked="0"/>
    </xf>
    <xf numFmtId="180" fontId="6" fillId="8" borderId="40" xfId="2" applyNumberFormat="1" applyFont="1" applyFill="1" applyBorder="1" applyAlignment="1">
      <alignment horizontal="right" vertical="center"/>
    </xf>
    <xf numFmtId="180" fontId="6" fillId="8" borderId="41" xfId="2" applyNumberFormat="1" applyFont="1" applyFill="1" applyBorder="1" applyAlignment="1">
      <alignment horizontal="right" vertical="center"/>
    </xf>
    <xf numFmtId="180" fontId="6" fillId="8" borderId="42" xfId="2" applyNumberFormat="1" applyFont="1" applyFill="1" applyBorder="1" applyAlignment="1">
      <alignment horizontal="right" vertical="center"/>
    </xf>
    <xf numFmtId="180" fontId="6" fillId="7" borderId="43" xfId="3" applyNumberFormat="1" applyFont="1" applyFill="1" applyBorder="1" applyAlignment="1" applyProtection="1">
      <alignment horizontal="right" vertical="center"/>
      <protection locked="0"/>
    </xf>
    <xf numFmtId="180" fontId="6" fillId="8" borderId="43" xfId="2" applyNumberFormat="1" applyFont="1" applyFill="1" applyBorder="1" applyAlignment="1">
      <alignment horizontal="right" vertical="center"/>
    </xf>
    <xf numFmtId="180" fontId="6" fillId="7" borderId="48" xfId="3" applyNumberFormat="1" applyFont="1" applyFill="1" applyBorder="1" applyAlignment="1" applyProtection="1">
      <alignment horizontal="right" vertical="center"/>
      <protection locked="0"/>
    </xf>
    <xf numFmtId="180" fontId="6" fillId="8" borderId="48" xfId="2" applyNumberFormat="1" applyFont="1" applyFill="1" applyBorder="1" applyAlignment="1">
      <alignment horizontal="right" vertical="center"/>
    </xf>
    <xf numFmtId="0" fontId="13" fillId="0" borderId="53" xfId="3" applyFont="1" applyFill="1" applyBorder="1" applyAlignment="1" applyProtection="1">
      <alignment horizontal="center" vertical="center"/>
      <protection locked="0"/>
    </xf>
    <xf numFmtId="0" fontId="13" fillId="0" borderId="54" xfId="3" applyFont="1" applyFill="1" applyBorder="1" applyAlignment="1" applyProtection="1">
      <alignment horizontal="center" vertical="center"/>
      <protection locked="0"/>
    </xf>
    <xf numFmtId="0" fontId="13" fillId="0" borderId="55" xfId="3" applyFont="1" applyFill="1" applyBorder="1" applyAlignment="1" applyProtection="1">
      <alignment horizontal="center" vertical="center"/>
      <protection locked="0"/>
    </xf>
    <xf numFmtId="0" fontId="6" fillId="0" borderId="2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80" fontId="6" fillId="8" borderId="49" xfId="2" applyNumberFormat="1" applyFont="1" applyFill="1" applyBorder="1" applyAlignment="1">
      <alignment horizontal="right" vertical="center"/>
    </xf>
    <xf numFmtId="180" fontId="6" fillId="7" borderId="47" xfId="3" applyNumberFormat="1" applyFont="1" applyFill="1" applyBorder="1" applyAlignment="1" applyProtection="1">
      <alignment horizontal="right" vertical="center"/>
      <protection locked="0"/>
    </xf>
    <xf numFmtId="180" fontId="6" fillId="8" borderId="47" xfId="2" applyNumberFormat="1" applyFont="1" applyFill="1" applyBorder="1" applyAlignment="1">
      <alignment horizontal="right" vertical="center"/>
    </xf>
    <xf numFmtId="180" fontId="6" fillId="8" borderId="56" xfId="2" applyNumberFormat="1" applyFont="1" applyFill="1" applyBorder="1" applyAlignment="1">
      <alignment horizontal="right" vertical="center"/>
    </xf>
    <xf numFmtId="180" fontId="6" fillId="7" borderId="49" xfId="3" applyNumberFormat="1" applyFont="1" applyFill="1" applyBorder="1" applyAlignment="1" applyProtection="1">
      <alignment horizontal="right" vertical="center"/>
      <protection locked="0"/>
    </xf>
    <xf numFmtId="180" fontId="6" fillId="8" borderId="39" xfId="2" applyNumberFormat="1" applyFont="1" applyFill="1" applyBorder="1" applyAlignment="1">
      <alignment horizontal="right" vertical="center"/>
    </xf>
    <xf numFmtId="180" fontId="6" fillId="7" borderId="42" xfId="3" applyNumberFormat="1" applyFont="1" applyFill="1" applyBorder="1" applyAlignment="1" applyProtection="1">
      <alignment horizontal="right" vertical="center"/>
      <protection locked="0"/>
    </xf>
    <xf numFmtId="0" fontId="6" fillId="0" borderId="3" xfId="3" applyFont="1" applyFill="1" applyBorder="1" applyAlignment="1">
      <alignment horizontal="center" vertical="center" textRotation="255"/>
    </xf>
    <xf numFmtId="0" fontId="6" fillId="0" borderId="5" xfId="3" applyFont="1" applyFill="1" applyBorder="1" applyAlignment="1">
      <alignment horizontal="center" vertical="center" textRotation="255"/>
    </xf>
    <xf numFmtId="0" fontId="6" fillId="0" borderId="2" xfId="3" applyFont="1" applyFill="1" applyBorder="1" applyAlignment="1">
      <alignment horizontal="center" vertical="center" textRotation="255"/>
    </xf>
    <xf numFmtId="0" fontId="6" fillId="0" borderId="1" xfId="3" applyFont="1" applyFill="1" applyBorder="1" applyAlignment="1">
      <alignment horizontal="center" vertical="center" textRotation="255"/>
    </xf>
    <xf numFmtId="0" fontId="6" fillId="0" borderId="9" xfId="3" applyFont="1" applyFill="1" applyBorder="1" applyAlignment="1">
      <alignment horizontal="center" vertical="center" textRotation="255"/>
    </xf>
    <xf numFmtId="0" fontId="6" fillId="0" borderId="10" xfId="3" applyFont="1" applyFill="1" applyBorder="1" applyAlignment="1">
      <alignment horizontal="center" vertical="center" textRotation="255"/>
    </xf>
    <xf numFmtId="0" fontId="13" fillId="0" borderId="28" xfId="3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38" fontId="13" fillId="0" borderId="12" xfId="2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13" fillId="5" borderId="28" xfId="3" applyFont="1" applyFill="1" applyBorder="1" applyAlignment="1">
      <alignment horizontal="distributed" vertical="center"/>
    </xf>
    <xf numFmtId="178" fontId="13" fillId="5" borderId="7" xfId="3" applyNumberFormat="1" applyFont="1" applyFill="1" applyBorder="1" applyAlignment="1" applyProtection="1">
      <alignment horizontal="center" vertical="center"/>
      <protection locked="0"/>
    </xf>
    <xf numFmtId="178" fontId="13" fillId="5" borderId="28" xfId="3" applyNumberFormat="1" applyFont="1" applyFill="1" applyBorder="1" applyAlignment="1" applyProtection="1">
      <alignment horizontal="center" vertical="center"/>
      <protection locked="0"/>
    </xf>
    <xf numFmtId="178" fontId="13" fillId="5" borderId="8" xfId="3" applyNumberFormat="1" applyFont="1" applyFill="1" applyBorder="1" applyAlignment="1" applyProtection="1">
      <alignment horizontal="center" vertical="center"/>
      <protection locked="0"/>
    </xf>
    <xf numFmtId="179" fontId="13" fillId="5" borderId="4" xfId="3" applyNumberFormat="1" applyFont="1" applyFill="1" applyBorder="1" applyAlignment="1">
      <alignment horizontal="distributed" vertical="center" shrinkToFit="1"/>
    </xf>
    <xf numFmtId="179" fontId="13" fillId="5" borderId="6" xfId="3" applyNumberFormat="1" applyFont="1" applyFill="1" applyBorder="1" applyAlignment="1">
      <alignment horizontal="distributed" vertical="center" shrinkToFit="1"/>
    </xf>
    <xf numFmtId="0" fontId="6" fillId="5" borderId="4" xfId="3" applyFont="1" applyFill="1" applyBorder="1" applyAlignment="1" applyProtection="1">
      <alignment horizontal="center" vertical="center"/>
      <protection locked="0"/>
    </xf>
    <xf numFmtId="0" fontId="6" fillId="5" borderId="5" xfId="3" applyFont="1" applyFill="1" applyBorder="1" applyAlignment="1" applyProtection="1">
      <alignment horizontal="center" vertical="center"/>
      <protection locked="0"/>
    </xf>
    <xf numFmtId="0" fontId="6" fillId="5" borderId="6" xfId="3" applyFont="1" applyFill="1" applyBorder="1" applyAlignment="1" applyProtection="1">
      <alignment horizontal="center" vertical="center"/>
      <protection locked="0"/>
    </xf>
    <xf numFmtId="0" fontId="6" fillId="5" borderId="10" xfId="3" applyFont="1" applyFill="1" applyBorder="1" applyAlignment="1" applyProtection="1">
      <alignment horizontal="center" vertical="center"/>
      <protection locked="0"/>
    </xf>
    <xf numFmtId="0" fontId="13" fillId="5" borderId="12" xfId="3" applyFont="1" applyFill="1" applyBorder="1" applyAlignment="1" applyProtection="1">
      <alignment horizontal="center" vertical="center"/>
      <protection locked="0"/>
    </xf>
    <xf numFmtId="179" fontId="13" fillId="5" borderId="28" xfId="3" applyNumberFormat="1" applyFont="1" applyFill="1" applyBorder="1" applyAlignment="1">
      <alignment horizontal="distributed" vertical="center"/>
    </xf>
    <xf numFmtId="0" fontId="6" fillId="7" borderId="12" xfId="3" applyFont="1" applyFill="1" applyBorder="1" applyAlignment="1" applyProtection="1">
      <alignment horizontal="center" vertical="center"/>
      <protection locked="0"/>
    </xf>
    <xf numFmtId="0" fontId="6" fillId="5" borderId="12" xfId="3" applyFont="1" applyFill="1" applyBorder="1" applyAlignment="1">
      <alignment horizontal="center" vertical="center"/>
    </xf>
    <xf numFmtId="176" fontId="6" fillId="7" borderId="12" xfId="3" applyNumberFormat="1" applyFont="1" applyFill="1" applyBorder="1" applyAlignment="1" applyProtection="1">
      <alignment horizontal="center" vertical="center"/>
      <protection locked="0"/>
    </xf>
    <xf numFmtId="0" fontId="9" fillId="8" borderId="12" xfId="3" applyFont="1" applyFill="1" applyBorder="1" applyAlignment="1" applyProtection="1">
      <alignment horizontal="center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0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distributed" vertical="center"/>
    </xf>
    <xf numFmtId="0" fontId="6" fillId="5" borderId="3" xfId="3" applyFont="1" applyFill="1" applyBorder="1" applyAlignment="1" applyProtection="1">
      <alignment horizontal="center" vertical="center"/>
      <protection locked="0"/>
    </xf>
    <xf numFmtId="0" fontId="6" fillId="5" borderId="9" xfId="3" applyFont="1" applyFill="1" applyBorder="1" applyAlignment="1" applyProtection="1">
      <alignment horizontal="center" vertical="center"/>
      <protection locked="0"/>
    </xf>
    <xf numFmtId="0" fontId="6" fillId="0" borderId="33" xfId="3" applyFont="1" applyFill="1" applyBorder="1" applyAlignment="1" applyProtection="1">
      <alignment horizontal="center" vertical="center"/>
      <protection locked="0"/>
    </xf>
    <xf numFmtId="0" fontId="6" fillId="0" borderId="34" xfId="3" applyFont="1" applyFill="1" applyBorder="1" applyAlignment="1" applyProtection="1">
      <alignment horizontal="center" vertical="center"/>
      <protection locked="0"/>
    </xf>
    <xf numFmtId="0" fontId="6" fillId="0" borderId="35" xfId="3" applyFont="1" applyFill="1" applyBorder="1" applyAlignment="1" applyProtection="1">
      <alignment horizontal="center" vertical="center"/>
      <protection locked="0"/>
    </xf>
    <xf numFmtId="0" fontId="6" fillId="5" borderId="3" xfId="3" applyFont="1" applyFill="1" applyBorder="1" applyAlignment="1">
      <alignment horizontal="center" vertical="center"/>
    </xf>
    <xf numFmtId="0" fontId="6" fillId="5" borderId="4" xfId="3" applyFont="1" applyFill="1" applyBorder="1" applyAlignment="1">
      <alignment horizontal="center" vertical="center"/>
    </xf>
    <xf numFmtId="0" fontId="6" fillId="5" borderId="5" xfId="3" applyFont="1" applyFill="1" applyBorder="1" applyAlignment="1">
      <alignment horizontal="center" vertical="center"/>
    </xf>
    <xf numFmtId="0" fontId="6" fillId="5" borderId="9" xfId="3" applyFont="1" applyFill="1" applyBorder="1" applyAlignment="1">
      <alignment horizontal="center" vertical="center"/>
    </xf>
    <xf numFmtId="0" fontId="6" fillId="5" borderId="6" xfId="3" applyFont="1" applyFill="1" applyBorder="1" applyAlignment="1">
      <alignment horizontal="center" vertical="center"/>
    </xf>
    <xf numFmtId="0" fontId="6" fillId="5" borderId="10" xfId="3" applyFont="1" applyFill="1" applyBorder="1" applyAlignment="1">
      <alignment horizontal="center" vertical="center"/>
    </xf>
    <xf numFmtId="9" fontId="17" fillId="0" borderId="26" xfId="0" applyNumberFormat="1" applyFont="1" applyFill="1" applyBorder="1" applyAlignment="1" applyProtection="1">
      <alignment horizontal="center" vertical="center"/>
      <protection hidden="1"/>
    </xf>
    <xf numFmtId="0" fontId="17" fillId="0" borderId="26" xfId="0" applyFont="1" applyFill="1" applyBorder="1" applyAlignment="1" applyProtection="1">
      <alignment horizontal="center" vertical="center"/>
      <protection hidden="1"/>
    </xf>
    <xf numFmtId="0" fontId="17" fillId="0" borderId="26" xfId="0" applyFont="1" applyFill="1" applyBorder="1" applyAlignment="1" applyProtection="1">
      <alignment horizontal="center" vertical="center" wrapText="1"/>
      <protection hidden="1"/>
    </xf>
    <xf numFmtId="0" fontId="17" fillId="11" borderId="26" xfId="0" applyFont="1" applyFill="1" applyBorder="1" applyAlignment="1" applyProtection="1">
      <alignment horizontal="center" vertical="center"/>
      <protection hidden="1"/>
    </xf>
    <xf numFmtId="9" fontId="17" fillId="11" borderId="66" xfId="0" applyNumberFormat="1" applyFont="1" applyFill="1" applyBorder="1" applyAlignment="1" applyProtection="1">
      <alignment horizontal="center" vertical="center"/>
      <protection hidden="1"/>
    </xf>
    <xf numFmtId="9" fontId="17" fillId="11" borderId="67" xfId="0" applyNumberFormat="1" applyFont="1" applyFill="1" applyBorder="1" applyAlignment="1" applyProtection="1">
      <alignment horizontal="center" vertical="center"/>
      <protection hidden="1"/>
    </xf>
    <xf numFmtId="9" fontId="17" fillId="11" borderId="32" xfId="0" applyNumberFormat="1" applyFont="1" applyFill="1" applyBorder="1" applyAlignment="1" applyProtection="1">
      <alignment horizontal="center" vertical="center"/>
      <protection hidden="1"/>
    </xf>
    <xf numFmtId="0" fontId="17" fillId="11" borderId="26" xfId="0" applyFont="1" applyFill="1" applyBorder="1" applyAlignment="1" applyProtection="1">
      <alignment horizontal="center" vertical="center" wrapText="1"/>
      <protection hidden="1"/>
    </xf>
    <xf numFmtId="0" fontId="15" fillId="0" borderId="66" xfId="4" applyFont="1" applyFill="1" applyBorder="1" applyAlignment="1">
      <alignment horizontal="center" vertical="center"/>
    </xf>
    <xf numFmtId="0" fontId="15" fillId="0" borderId="67" xfId="4" applyFont="1" applyFill="1" applyBorder="1" applyAlignment="1">
      <alignment horizontal="center" vertical="center"/>
    </xf>
    <xf numFmtId="0" fontId="15" fillId="0" borderId="68" xfId="4" applyFont="1" applyFill="1" applyBorder="1" applyAlignment="1">
      <alignment horizontal="center" vertical="center"/>
    </xf>
    <xf numFmtId="0" fontId="17" fillId="11" borderId="66" xfId="0" applyFont="1" applyFill="1" applyBorder="1" applyAlignment="1" applyProtection="1">
      <alignment horizontal="center" vertical="center" wrapText="1"/>
      <protection hidden="1"/>
    </xf>
    <xf numFmtId="0" fontId="17" fillId="11" borderId="67" xfId="0" applyFont="1" applyFill="1" applyBorder="1" applyAlignment="1" applyProtection="1">
      <alignment horizontal="center" vertical="center" wrapText="1"/>
      <protection hidden="1"/>
    </xf>
    <xf numFmtId="0" fontId="17" fillId="11" borderId="32" xfId="0" applyFont="1" applyFill="1" applyBorder="1" applyAlignment="1" applyProtection="1">
      <alignment horizontal="center" vertical="center" wrapText="1"/>
      <protection hidden="1"/>
    </xf>
    <xf numFmtId="0" fontId="17" fillId="11" borderId="66" xfId="0" applyFont="1" applyFill="1" applyBorder="1" applyAlignment="1" applyProtection="1">
      <alignment horizontal="center" vertical="center"/>
      <protection hidden="1"/>
    </xf>
    <xf numFmtId="0" fontId="17" fillId="11" borderId="67" xfId="0" applyFont="1" applyFill="1" applyBorder="1" applyAlignment="1" applyProtection="1">
      <alignment horizontal="center" vertical="center"/>
      <protection hidden="1"/>
    </xf>
    <xf numFmtId="0" fontId="17" fillId="11" borderId="32" xfId="0" applyFont="1" applyFill="1" applyBorder="1" applyAlignment="1" applyProtection="1">
      <alignment horizontal="center" vertical="center"/>
      <protection hidden="1"/>
    </xf>
    <xf numFmtId="0" fontId="17" fillId="11" borderId="72" xfId="0" applyFont="1" applyFill="1" applyBorder="1" applyAlignment="1" applyProtection="1">
      <alignment horizontal="center" vertical="center"/>
      <protection hidden="1"/>
    </xf>
    <xf numFmtId="0" fontId="17" fillId="11" borderId="73" xfId="0" applyFont="1" applyFill="1" applyBorder="1" applyAlignment="1" applyProtection="1">
      <alignment horizontal="center" vertical="center"/>
      <protection hidden="1"/>
    </xf>
    <xf numFmtId="0" fontId="17" fillId="11" borderId="69" xfId="0" applyFont="1" applyFill="1" applyBorder="1" applyAlignment="1" applyProtection="1">
      <alignment horizontal="center" vertical="center"/>
      <protection hidden="1"/>
    </xf>
    <xf numFmtId="0" fontId="17" fillId="11" borderId="74" xfId="0" applyFont="1" applyFill="1" applyBorder="1" applyAlignment="1" applyProtection="1">
      <alignment horizontal="center" vertical="center"/>
      <protection hidden="1"/>
    </xf>
    <xf numFmtId="0" fontId="17" fillId="11" borderId="0" xfId="0" applyFont="1" applyFill="1" applyBorder="1" applyAlignment="1" applyProtection="1">
      <alignment horizontal="center" vertical="center"/>
      <protection hidden="1"/>
    </xf>
    <xf numFmtId="0" fontId="17" fillId="11" borderId="70" xfId="0" applyFont="1" applyFill="1" applyBorder="1" applyAlignment="1" applyProtection="1">
      <alignment horizontal="center" vertical="center"/>
      <protection hidden="1"/>
    </xf>
    <xf numFmtId="0" fontId="17" fillId="11" borderId="75" xfId="0" applyFont="1" applyFill="1" applyBorder="1" applyAlignment="1" applyProtection="1">
      <alignment horizontal="center" vertical="center"/>
      <protection hidden="1"/>
    </xf>
    <xf numFmtId="0" fontId="17" fillId="11" borderId="6" xfId="0" applyFont="1" applyFill="1" applyBorder="1" applyAlignment="1" applyProtection="1">
      <alignment horizontal="center" vertical="center"/>
      <protection hidden="1"/>
    </xf>
    <xf numFmtId="0" fontId="17" fillId="11" borderId="76" xfId="0" applyFont="1" applyFill="1" applyBorder="1" applyAlignment="1" applyProtection="1">
      <alignment horizontal="center" vertical="center"/>
      <protection hidden="1"/>
    </xf>
    <xf numFmtId="0" fontId="17" fillId="11" borderId="71" xfId="0" applyFont="1" applyFill="1" applyBorder="1" applyAlignment="1" applyProtection="1">
      <alignment horizontal="center" vertical="center"/>
      <protection hidden="1"/>
    </xf>
    <xf numFmtId="0" fontId="17" fillId="11" borderId="77" xfId="0" applyFont="1" applyFill="1" applyBorder="1" applyAlignment="1" applyProtection="1">
      <alignment horizontal="center" vertical="center"/>
      <protection hidden="1"/>
    </xf>
    <xf numFmtId="0" fontId="17" fillId="11" borderId="78" xfId="0" applyFont="1" applyFill="1" applyBorder="1" applyAlignment="1" applyProtection="1">
      <alignment horizontal="center" vertical="center"/>
      <protection hidden="1"/>
    </xf>
    <xf numFmtId="0" fontId="17" fillId="11" borderId="69" xfId="0" applyFont="1" applyFill="1" applyBorder="1" applyAlignment="1" applyProtection="1">
      <alignment horizontal="center" vertical="center" wrapText="1"/>
      <protection hidden="1"/>
    </xf>
    <xf numFmtId="0" fontId="17" fillId="11" borderId="70" xfId="0" applyFont="1" applyFill="1" applyBorder="1" applyAlignment="1" applyProtection="1">
      <alignment horizontal="center" vertical="center" wrapText="1"/>
      <protection hidden="1"/>
    </xf>
    <xf numFmtId="0" fontId="17" fillId="11" borderId="71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176" fontId="1" fillId="0" borderId="27" xfId="0" applyNumberFormat="1" applyFont="1" applyFill="1" applyBorder="1" applyAlignment="1">
      <alignment horizontal="left" vertical="center"/>
    </xf>
    <xf numFmtId="38" fontId="1" fillId="0" borderId="26" xfId="1" applyFont="1" applyFill="1" applyBorder="1" applyAlignment="1" applyProtection="1">
      <alignment horizontal="center" vertical="center"/>
    </xf>
    <xf numFmtId="38" fontId="18" fillId="2" borderId="26" xfId="1" applyFont="1" applyFill="1" applyBorder="1" applyAlignment="1" applyProtection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176" fontId="1" fillId="10" borderId="27" xfId="0" applyNumberFormat="1" applyFont="1" applyFill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76" fontId="1" fillId="0" borderId="25" xfId="0" applyNumberFormat="1" applyFont="1" applyFill="1" applyBorder="1" applyAlignment="1">
      <alignment horizontal="left" vertical="center"/>
    </xf>
    <xf numFmtId="176" fontId="1" fillId="0" borderId="25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176" fontId="1" fillId="3" borderId="27" xfId="0" applyNumberFormat="1" applyFont="1" applyFill="1" applyBorder="1" applyAlignment="1">
      <alignment horizontal="lef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単価表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Z62"/>
  <sheetViews>
    <sheetView tabSelected="1" view="pageBreakPreview" zoomScale="85" zoomScaleNormal="100" zoomScaleSheetLayoutView="85" workbookViewId="0">
      <selection activeCell="DR18" sqref="DR18"/>
    </sheetView>
  </sheetViews>
  <sheetFormatPr defaultColWidth="1.21875" defaultRowHeight="15" customHeight="1" outlineLevelCol="1" x14ac:dyDescent="0.2"/>
  <cols>
    <col min="1" max="1" width="0.6640625" style="5" customWidth="1"/>
    <col min="2" max="32" width="1.21875" style="5" customWidth="1"/>
    <col min="33" max="33" width="1.44140625" style="5" customWidth="1"/>
    <col min="34" max="72" width="1.21875" style="5" customWidth="1"/>
    <col min="73" max="73" width="0.44140625" style="5" customWidth="1"/>
    <col min="74" max="74" width="6.21875" style="5" hidden="1" customWidth="1" outlineLevel="1"/>
    <col min="75" max="75" width="6.21875" style="5" customWidth="1" collapsed="1"/>
    <col min="76" max="76" width="2.44140625" style="5" hidden="1" customWidth="1" outlineLevel="1"/>
    <col min="77" max="77" width="12.33203125" style="6" hidden="1" customWidth="1" outlineLevel="1"/>
    <col min="78" max="78" width="3.109375" style="6" hidden="1" customWidth="1" outlineLevel="1"/>
    <col min="79" max="79" width="8" style="6" hidden="1" customWidth="1" outlineLevel="1"/>
    <col min="80" max="80" width="5.21875" style="6" hidden="1" customWidth="1" outlineLevel="1"/>
    <col min="81" max="81" width="1.21875" style="6" customWidth="1" collapsed="1"/>
    <col min="82" max="104" width="1.21875" style="6" customWidth="1"/>
    <col min="105" max="16384" width="1.21875" style="5"/>
  </cols>
  <sheetData>
    <row r="1" spans="1:104" s="18" customFormat="1" ht="12" x14ac:dyDescent="0.2">
      <c r="BY1" s="42"/>
      <c r="BZ1" s="42" t="s">
        <v>59</v>
      </c>
      <c r="CA1" s="42" t="s">
        <v>60</v>
      </c>
      <c r="CB1" s="42" t="s">
        <v>62</v>
      </c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</row>
    <row r="2" spans="1:104" ht="1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220" t="s">
        <v>26</v>
      </c>
      <c r="X2" s="220"/>
      <c r="Y2" s="220"/>
      <c r="Z2" s="220"/>
      <c r="AA2" s="220"/>
      <c r="AB2" s="220"/>
      <c r="AC2" s="220"/>
      <c r="AD2" s="220"/>
      <c r="AE2" s="220"/>
      <c r="AF2" s="221"/>
      <c r="AG2" s="221"/>
      <c r="AH2" s="221"/>
      <c r="AI2" s="221"/>
      <c r="AJ2" s="221"/>
      <c r="AK2" s="221"/>
      <c r="AL2" s="221"/>
      <c r="AM2" s="221"/>
      <c r="AN2" s="221"/>
      <c r="AO2" s="9"/>
      <c r="AP2" s="7"/>
      <c r="AQ2" s="220" t="s">
        <v>27</v>
      </c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2" t="str">
        <f>IF(BW57&gt;AF2,"ｵｰﾊﾞｰです。","ＯＫ")</f>
        <v>ＯＫ</v>
      </c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Y2" s="46" t="s">
        <v>28</v>
      </c>
      <c r="BZ2" s="47">
        <v>8</v>
      </c>
      <c r="CA2" s="47">
        <v>13</v>
      </c>
      <c r="CB2" s="48">
        <v>17</v>
      </c>
    </row>
    <row r="3" spans="1:104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220"/>
      <c r="X3" s="220"/>
      <c r="Y3" s="220"/>
      <c r="Z3" s="220"/>
      <c r="AA3" s="220"/>
      <c r="AB3" s="220"/>
      <c r="AC3" s="220"/>
      <c r="AD3" s="220"/>
      <c r="AE3" s="220"/>
      <c r="AF3" s="221"/>
      <c r="AG3" s="221"/>
      <c r="AH3" s="221"/>
      <c r="AI3" s="221"/>
      <c r="AJ3" s="221"/>
      <c r="AK3" s="221"/>
      <c r="AL3" s="221"/>
      <c r="AM3" s="221"/>
      <c r="AN3" s="221"/>
      <c r="AO3" s="9"/>
      <c r="AP3" s="7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Y3" s="49" t="s">
        <v>29</v>
      </c>
      <c r="BZ3" s="50">
        <v>9</v>
      </c>
      <c r="CA3" s="50">
        <v>14</v>
      </c>
      <c r="CB3" s="51">
        <v>18</v>
      </c>
    </row>
    <row r="4" spans="1:104" ht="15" customHeight="1" x14ac:dyDescent="0.2">
      <c r="B4" s="5" t="s">
        <v>35</v>
      </c>
      <c r="BY4" s="49" t="s">
        <v>30</v>
      </c>
      <c r="BZ4" s="50">
        <v>10</v>
      </c>
      <c r="CA4" s="50">
        <v>15</v>
      </c>
      <c r="CB4" s="51">
        <v>19</v>
      </c>
    </row>
    <row r="5" spans="1:104" ht="12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2"/>
      <c r="BY5" s="49" t="s">
        <v>36</v>
      </c>
      <c r="BZ5" s="50">
        <v>11</v>
      </c>
      <c r="CA5" s="50">
        <v>16</v>
      </c>
      <c r="CB5" s="51">
        <v>20</v>
      </c>
    </row>
    <row r="6" spans="1:104" ht="15" customHeight="1" x14ac:dyDescent="0.2">
      <c r="B6" s="223" t="s">
        <v>37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5"/>
      <c r="BY6" s="49" t="s">
        <v>31</v>
      </c>
      <c r="BZ6" s="50">
        <v>12</v>
      </c>
      <c r="CA6" s="50">
        <v>17</v>
      </c>
      <c r="CB6" s="51">
        <v>21</v>
      </c>
    </row>
    <row r="7" spans="1:104" ht="14.4" x14ac:dyDescent="0.2">
      <c r="B7" s="13"/>
      <c r="C7" s="14"/>
      <c r="Z7" s="15"/>
      <c r="AA7" s="15"/>
      <c r="AB7" s="226" t="s">
        <v>38</v>
      </c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15"/>
      <c r="AV7" s="15"/>
      <c r="AW7" s="7"/>
      <c r="AX7" s="7"/>
      <c r="AY7" s="227"/>
      <c r="AZ7" s="213"/>
      <c r="BA7" s="213"/>
      <c r="BB7" s="213"/>
      <c r="BC7" s="213"/>
      <c r="BD7" s="229"/>
      <c r="BE7" s="230"/>
      <c r="BF7" s="230"/>
      <c r="BG7" s="231"/>
      <c r="BH7" s="220" t="s">
        <v>39</v>
      </c>
      <c r="BI7" s="220"/>
      <c r="BJ7" s="229"/>
      <c r="BK7" s="230"/>
      <c r="BL7" s="230"/>
      <c r="BM7" s="231"/>
      <c r="BN7" s="232" t="s">
        <v>40</v>
      </c>
      <c r="BO7" s="233"/>
      <c r="BP7" s="233"/>
      <c r="BQ7" s="233"/>
      <c r="BR7" s="234"/>
      <c r="BT7" s="16"/>
      <c r="BY7" s="49" t="s">
        <v>32</v>
      </c>
      <c r="BZ7" s="50">
        <v>13</v>
      </c>
      <c r="CA7" s="50">
        <v>18</v>
      </c>
      <c r="CB7" s="51">
        <v>22</v>
      </c>
    </row>
    <row r="8" spans="1:104" ht="12" x14ac:dyDescent="0.2">
      <c r="B8" s="17"/>
      <c r="C8" s="7"/>
      <c r="AA8" s="18"/>
      <c r="AB8" s="18"/>
      <c r="AC8" s="18"/>
      <c r="AD8" s="18"/>
      <c r="AE8" s="18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18"/>
      <c r="AW8" s="18"/>
      <c r="AX8" s="18"/>
      <c r="AY8" s="228"/>
      <c r="AZ8" s="215"/>
      <c r="BA8" s="215"/>
      <c r="BB8" s="215"/>
      <c r="BC8" s="215"/>
      <c r="BD8" s="229"/>
      <c r="BE8" s="230"/>
      <c r="BF8" s="230"/>
      <c r="BG8" s="231"/>
      <c r="BH8" s="220"/>
      <c r="BI8" s="220"/>
      <c r="BJ8" s="229"/>
      <c r="BK8" s="230"/>
      <c r="BL8" s="230"/>
      <c r="BM8" s="231"/>
      <c r="BN8" s="235"/>
      <c r="BO8" s="236"/>
      <c r="BP8" s="236"/>
      <c r="BQ8" s="236"/>
      <c r="BR8" s="237"/>
      <c r="BT8" s="16"/>
      <c r="BY8" s="49" t="s">
        <v>33</v>
      </c>
      <c r="BZ8" s="50">
        <v>14</v>
      </c>
      <c r="CA8" s="50">
        <v>19</v>
      </c>
      <c r="CB8" s="51">
        <v>23</v>
      </c>
    </row>
    <row r="9" spans="1:104" ht="12" x14ac:dyDescent="0.2">
      <c r="B9" s="17"/>
      <c r="C9" s="7"/>
      <c r="AA9" s="18"/>
      <c r="AB9" s="18"/>
      <c r="AC9" s="18"/>
      <c r="AD9" s="18"/>
      <c r="AE9" s="18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T9" s="16"/>
      <c r="BY9" s="49" t="s">
        <v>34</v>
      </c>
      <c r="BZ9" s="50">
        <v>15</v>
      </c>
      <c r="CA9" s="50">
        <v>20</v>
      </c>
      <c r="CB9" s="51">
        <v>24</v>
      </c>
    </row>
    <row r="10" spans="1:104" ht="17.25" customHeight="1" x14ac:dyDescent="0.2">
      <c r="B10" s="17"/>
      <c r="D10" s="20"/>
      <c r="E10" s="207" t="s">
        <v>41</v>
      </c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1"/>
      <c r="T10" s="208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10"/>
      <c r="AJ10" s="7"/>
      <c r="AK10" s="7"/>
      <c r="AL10" s="22"/>
      <c r="AM10" s="211" t="s">
        <v>42</v>
      </c>
      <c r="AN10" s="211"/>
      <c r="AO10" s="211"/>
      <c r="AP10" s="211"/>
      <c r="AQ10" s="211"/>
      <c r="AR10" s="211"/>
      <c r="AS10" s="211"/>
      <c r="AT10" s="211"/>
      <c r="AU10" s="211"/>
      <c r="AV10" s="211"/>
      <c r="AW10" s="2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4"/>
      <c r="BT10" s="16"/>
      <c r="BY10" s="52" t="s">
        <v>43</v>
      </c>
      <c r="BZ10" s="53">
        <f>VLOOKUP($AX$12,BY2:CA9,2,0)</f>
        <v>8</v>
      </c>
      <c r="CA10" s="53">
        <f>VLOOKUP($AX$12,BY2:CA9,3,0)</f>
        <v>13</v>
      </c>
      <c r="CB10" s="54">
        <f>VLOOKUP($AX$12,BY2:CB9,4,0)</f>
        <v>17</v>
      </c>
    </row>
    <row r="11" spans="1:104" ht="17.25" customHeight="1" x14ac:dyDescent="0.2">
      <c r="B11" s="17"/>
      <c r="D11" s="20"/>
      <c r="E11" s="207" t="s">
        <v>44</v>
      </c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1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4"/>
      <c r="AK11" s="24"/>
      <c r="AL11" s="25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6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6"/>
      <c r="BT11" s="16"/>
      <c r="CA11" s="6" t="s">
        <v>288</v>
      </c>
    </row>
    <row r="12" spans="1:104" ht="17.25" customHeight="1" x14ac:dyDescent="0.2">
      <c r="B12" s="17"/>
      <c r="D12" s="20"/>
      <c r="E12" s="207" t="s">
        <v>45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1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4"/>
      <c r="AK12" s="24"/>
      <c r="AL12" s="27"/>
      <c r="AM12" s="218" t="s">
        <v>46</v>
      </c>
      <c r="AN12" s="218"/>
      <c r="AO12" s="218"/>
      <c r="AP12" s="218"/>
      <c r="AQ12" s="218"/>
      <c r="AR12" s="218"/>
      <c r="AS12" s="218"/>
      <c r="AT12" s="218"/>
      <c r="AU12" s="218"/>
      <c r="AV12" s="218"/>
      <c r="AW12" s="28"/>
      <c r="AX12" s="219" t="s">
        <v>28</v>
      </c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T12" s="16"/>
    </row>
    <row r="13" spans="1:104" ht="12" x14ac:dyDescent="0.2">
      <c r="B13" s="17"/>
      <c r="BT13" s="16"/>
    </row>
    <row r="14" spans="1:104" ht="15" customHeight="1" x14ac:dyDescent="0.2">
      <c r="B14" s="17"/>
      <c r="D14" s="196" t="s">
        <v>47</v>
      </c>
      <c r="E14" s="197"/>
      <c r="F14" s="202" t="s">
        <v>48</v>
      </c>
      <c r="G14" s="202"/>
      <c r="H14" s="202"/>
      <c r="I14" s="202"/>
      <c r="J14" s="202"/>
      <c r="K14" s="202"/>
      <c r="L14" s="202"/>
      <c r="M14" s="202"/>
      <c r="N14" s="202"/>
      <c r="O14" s="202"/>
      <c r="P14" s="203"/>
      <c r="Q14" s="204" t="s">
        <v>49</v>
      </c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3"/>
      <c r="AH14" s="205" t="s">
        <v>50</v>
      </c>
      <c r="AI14" s="205"/>
      <c r="AJ14" s="205"/>
      <c r="AK14" s="205"/>
      <c r="AL14" s="205"/>
      <c r="AM14" s="205"/>
      <c r="AN14" s="205"/>
      <c r="AO14" s="206" t="s">
        <v>51</v>
      </c>
      <c r="AP14" s="206"/>
      <c r="AQ14" s="206"/>
      <c r="AR14" s="206"/>
      <c r="AS14" s="206"/>
      <c r="AT14" s="206"/>
      <c r="AU14" s="206"/>
      <c r="AV14" s="205" t="s">
        <v>52</v>
      </c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4" t="s">
        <v>53</v>
      </c>
      <c r="BI14" s="202"/>
      <c r="BJ14" s="202"/>
      <c r="BK14" s="202"/>
      <c r="BL14" s="202"/>
      <c r="BM14" s="202"/>
      <c r="BN14" s="202"/>
      <c r="BO14" s="202"/>
      <c r="BP14" s="202"/>
      <c r="BQ14" s="202"/>
      <c r="BR14" s="203"/>
      <c r="BT14" s="16"/>
      <c r="BV14" s="41" t="s">
        <v>54</v>
      </c>
      <c r="BW14" s="41" t="s">
        <v>54</v>
      </c>
    </row>
    <row r="15" spans="1:104" ht="18" customHeight="1" x14ac:dyDescent="0.2">
      <c r="B15" s="17"/>
      <c r="D15" s="198"/>
      <c r="E15" s="199"/>
      <c r="F15" s="118" t="s">
        <v>63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20"/>
      <c r="Q15" s="106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8"/>
      <c r="AH15" s="194">
        <f>IF(Q15="",0,VLOOKUP(Q15,身体介護を伴う移動支援・単一!$A$4:$O$45,$BZ$10,0))</f>
        <v>0</v>
      </c>
      <c r="AI15" s="194"/>
      <c r="AJ15" s="194"/>
      <c r="AK15" s="194"/>
      <c r="AL15" s="194"/>
      <c r="AM15" s="194"/>
      <c r="AN15" s="194"/>
      <c r="AO15" s="155"/>
      <c r="AP15" s="156"/>
      <c r="AQ15" s="156"/>
      <c r="AR15" s="156"/>
      <c r="AS15" s="156"/>
      <c r="AT15" s="156"/>
      <c r="AU15" s="157"/>
      <c r="AV15" s="127">
        <f t="shared" ref="AV15:AV52" si="0">AH15*AO15</f>
        <v>0</v>
      </c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9"/>
      <c r="BH15" s="158"/>
      <c r="BI15" s="159"/>
      <c r="BJ15" s="159"/>
      <c r="BK15" s="159"/>
      <c r="BL15" s="159"/>
      <c r="BM15" s="159"/>
      <c r="BN15" s="159"/>
      <c r="BO15" s="159"/>
      <c r="BP15" s="159"/>
      <c r="BQ15" s="159"/>
      <c r="BR15" s="160"/>
      <c r="BT15" s="16"/>
      <c r="BV15" s="29">
        <f>IF(Q15="",0,VLOOKUP(Q15,身体介護を伴う移動支援・単一!$A$4:$O$45,4,0))</f>
        <v>0</v>
      </c>
      <c r="BW15" s="29">
        <f>BV15*AO15</f>
        <v>0</v>
      </c>
    </row>
    <row r="16" spans="1:104" ht="18" customHeight="1" x14ac:dyDescent="0.2">
      <c r="B16" s="17"/>
      <c r="D16" s="198"/>
      <c r="E16" s="199"/>
      <c r="F16" s="186"/>
      <c r="G16" s="187"/>
      <c r="H16" s="187"/>
      <c r="I16" s="187"/>
      <c r="J16" s="187"/>
      <c r="K16" s="187"/>
      <c r="L16" s="187"/>
      <c r="M16" s="187"/>
      <c r="N16" s="187"/>
      <c r="O16" s="187"/>
      <c r="P16" s="188"/>
      <c r="Q16" s="173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5"/>
      <c r="AH16" s="176">
        <f>IF(Q16="",0,VLOOKUP(Q16,身体介護を伴う移動支援・単一!$A$4:$O$45,$BZ$10,0))</f>
        <v>0</v>
      </c>
      <c r="AI16" s="177"/>
      <c r="AJ16" s="177"/>
      <c r="AK16" s="177"/>
      <c r="AL16" s="177"/>
      <c r="AM16" s="177"/>
      <c r="AN16" s="178"/>
      <c r="AO16" s="179"/>
      <c r="AP16" s="179"/>
      <c r="AQ16" s="179"/>
      <c r="AR16" s="179"/>
      <c r="AS16" s="179"/>
      <c r="AT16" s="179"/>
      <c r="AU16" s="179"/>
      <c r="AV16" s="176">
        <f t="shared" si="0"/>
        <v>0</v>
      </c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8"/>
      <c r="BH16" s="170"/>
      <c r="BI16" s="171"/>
      <c r="BJ16" s="171"/>
      <c r="BK16" s="171"/>
      <c r="BL16" s="171"/>
      <c r="BM16" s="171"/>
      <c r="BN16" s="171"/>
      <c r="BO16" s="171"/>
      <c r="BP16" s="171"/>
      <c r="BQ16" s="171"/>
      <c r="BR16" s="172"/>
      <c r="BT16" s="16"/>
      <c r="BV16" s="29">
        <f>IF(Q16="",0,VLOOKUP(Q16,身体介護を伴う移動支援・単一!$A$4:$O$45,4,0))</f>
        <v>0</v>
      </c>
      <c r="BW16" s="29">
        <f t="shared" ref="BW16:BW36" si="1">BV16*AO16</f>
        <v>0</v>
      </c>
    </row>
    <row r="17" spans="2:75" ht="18" customHeight="1" x14ac:dyDescent="0.2">
      <c r="B17" s="17"/>
      <c r="D17" s="198"/>
      <c r="E17" s="199"/>
      <c r="F17" s="186"/>
      <c r="G17" s="187"/>
      <c r="H17" s="187"/>
      <c r="I17" s="187"/>
      <c r="J17" s="187"/>
      <c r="K17" s="187"/>
      <c r="L17" s="187"/>
      <c r="M17" s="187"/>
      <c r="N17" s="187"/>
      <c r="O17" s="187"/>
      <c r="P17" s="188"/>
      <c r="Q17" s="173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5"/>
      <c r="AH17" s="176">
        <f>IF(Q17="",0,VLOOKUP(Q17,身体介護を伴う移動支援・単一!$A$4:$O$45,$BZ$10,0))</f>
        <v>0</v>
      </c>
      <c r="AI17" s="177"/>
      <c r="AJ17" s="177"/>
      <c r="AK17" s="177"/>
      <c r="AL17" s="177"/>
      <c r="AM17" s="177"/>
      <c r="AN17" s="178"/>
      <c r="AO17" s="179"/>
      <c r="AP17" s="179"/>
      <c r="AQ17" s="179"/>
      <c r="AR17" s="179"/>
      <c r="AS17" s="179"/>
      <c r="AT17" s="179"/>
      <c r="AU17" s="179"/>
      <c r="AV17" s="176">
        <f t="shared" si="0"/>
        <v>0</v>
      </c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8"/>
      <c r="BH17" s="170"/>
      <c r="BI17" s="171"/>
      <c r="BJ17" s="171"/>
      <c r="BK17" s="171"/>
      <c r="BL17" s="171"/>
      <c r="BM17" s="171"/>
      <c r="BN17" s="171"/>
      <c r="BO17" s="171"/>
      <c r="BP17" s="171"/>
      <c r="BQ17" s="171"/>
      <c r="BR17" s="172"/>
      <c r="BT17" s="16"/>
      <c r="BV17" s="29">
        <f>IF(Q17="",0,VLOOKUP(Q17,身体介護を伴う移動支援・単一!$A$4:$O$45,4,0))</f>
        <v>0</v>
      </c>
      <c r="BW17" s="29">
        <f t="shared" si="1"/>
        <v>0</v>
      </c>
    </row>
    <row r="18" spans="2:75" ht="18" customHeight="1" x14ac:dyDescent="0.2">
      <c r="B18" s="17"/>
      <c r="D18" s="198"/>
      <c r="E18" s="199"/>
      <c r="F18" s="186"/>
      <c r="G18" s="187"/>
      <c r="H18" s="187"/>
      <c r="I18" s="187"/>
      <c r="J18" s="187"/>
      <c r="K18" s="187"/>
      <c r="L18" s="187"/>
      <c r="M18" s="187"/>
      <c r="N18" s="187"/>
      <c r="O18" s="187"/>
      <c r="P18" s="188"/>
      <c r="Q18" s="173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5"/>
      <c r="AH18" s="176">
        <f>IF(Q18="",0,VLOOKUP(Q18,身体介護を伴う移動支援・単一!$A$4:$O$45,$BZ$10,0))</f>
        <v>0</v>
      </c>
      <c r="AI18" s="177"/>
      <c r="AJ18" s="177"/>
      <c r="AK18" s="177"/>
      <c r="AL18" s="177"/>
      <c r="AM18" s="177"/>
      <c r="AN18" s="178"/>
      <c r="AO18" s="179"/>
      <c r="AP18" s="179"/>
      <c r="AQ18" s="179"/>
      <c r="AR18" s="179"/>
      <c r="AS18" s="179"/>
      <c r="AT18" s="179"/>
      <c r="AU18" s="179"/>
      <c r="AV18" s="176">
        <f t="shared" si="0"/>
        <v>0</v>
      </c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8"/>
      <c r="BH18" s="170"/>
      <c r="BI18" s="171"/>
      <c r="BJ18" s="171"/>
      <c r="BK18" s="171"/>
      <c r="BL18" s="171"/>
      <c r="BM18" s="171"/>
      <c r="BN18" s="171"/>
      <c r="BO18" s="171"/>
      <c r="BP18" s="171"/>
      <c r="BQ18" s="171"/>
      <c r="BR18" s="172"/>
      <c r="BT18" s="16"/>
      <c r="BV18" s="29">
        <f>IF(Q18="",0,VLOOKUP(Q18,身体介護を伴う移動支援・単一!$A$4:$O$45,4,0))</f>
        <v>0</v>
      </c>
      <c r="BW18" s="29">
        <f t="shared" si="1"/>
        <v>0</v>
      </c>
    </row>
    <row r="19" spans="2:75" ht="18" customHeight="1" x14ac:dyDescent="0.2">
      <c r="B19" s="17"/>
      <c r="D19" s="198"/>
      <c r="E19" s="199"/>
      <c r="F19" s="186"/>
      <c r="G19" s="187"/>
      <c r="H19" s="187"/>
      <c r="I19" s="187"/>
      <c r="J19" s="187"/>
      <c r="K19" s="187"/>
      <c r="L19" s="187"/>
      <c r="M19" s="187"/>
      <c r="N19" s="187"/>
      <c r="O19" s="187"/>
      <c r="P19" s="188"/>
      <c r="Q19" s="173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5"/>
      <c r="AH19" s="176">
        <f>IF(Q19="",0,VLOOKUP(Q19,身体介護を伴う移動支援・単一!$A$4:$O$45,$BZ$10,0))</f>
        <v>0</v>
      </c>
      <c r="AI19" s="177"/>
      <c r="AJ19" s="177"/>
      <c r="AK19" s="177"/>
      <c r="AL19" s="177"/>
      <c r="AM19" s="177"/>
      <c r="AN19" s="178"/>
      <c r="AO19" s="179"/>
      <c r="AP19" s="179"/>
      <c r="AQ19" s="179"/>
      <c r="AR19" s="179"/>
      <c r="AS19" s="179"/>
      <c r="AT19" s="179"/>
      <c r="AU19" s="179"/>
      <c r="AV19" s="176">
        <f t="shared" si="0"/>
        <v>0</v>
      </c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8"/>
      <c r="BH19" s="170"/>
      <c r="BI19" s="171"/>
      <c r="BJ19" s="171"/>
      <c r="BK19" s="171"/>
      <c r="BL19" s="171"/>
      <c r="BM19" s="171"/>
      <c r="BN19" s="171"/>
      <c r="BO19" s="171"/>
      <c r="BP19" s="171"/>
      <c r="BQ19" s="171"/>
      <c r="BR19" s="172"/>
      <c r="BT19" s="16"/>
      <c r="BV19" s="29">
        <f>IF(Q19="",0,VLOOKUP(Q19,身体介護を伴う移動支援・単一!$A$4:$O$45,4,0))</f>
        <v>0</v>
      </c>
      <c r="BW19" s="29">
        <f t="shared" si="1"/>
        <v>0</v>
      </c>
    </row>
    <row r="20" spans="2:75" ht="18" customHeight="1" x14ac:dyDescent="0.2">
      <c r="B20" s="17"/>
      <c r="D20" s="198"/>
      <c r="E20" s="199"/>
      <c r="F20" s="186"/>
      <c r="G20" s="187"/>
      <c r="H20" s="187"/>
      <c r="I20" s="187"/>
      <c r="J20" s="187"/>
      <c r="K20" s="187"/>
      <c r="L20" s="187"/>
      <c r="M20" s="187"/>
      <c r="N20" s="187"/>
      <c r="O20" s="187"/>
      <c r="P20" s="188"/>
      <c r="Q20" s="173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5"/>
      <c r="AH20" s="176">
        <f>IF(Q20="",0,VLOOKUP(Q20,身体介護を伴う移動支援・単一!$A$4:$O$45,$BZ$10,0))</f>
        <v>0</v>
      </c>
      <c r="AI20" s="177"/>
      <c r="AJ20" s="177"/>
      <c r="AK20" s="177"/>
      <c r="AL20" s="177"/>
      <c r="AM20" s="177"/>
      <c r="AN20" s="178"/>
      <c r="AO20" s="179"/>
      <c r="AP20" s="179"/>
      <c r="AQ20" s="179"/>
      <c r="AR20" s="179"/>
      <c r="AS20" s="179"/>
      <c r="AT20" s="179"/>
      <c r="AU20" s="179"/>
      <c r="AV20" s="176">
        <f t="shared" si="0"/>
        <v>0</v>
      </c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8"/>
      <c r="BH20" s="170"/>
      <c r="BI20" s="171"/>
      <c r="BJ20" s="171"/>
      <c r="BK20" s="171"/>
      <c r="BL20" s="171"/>
      <c r="BM20" s="171"/>
      <c r="BN20" s="171"/>
      <c r="BO20" s="171"/>
      <c r="BP20" s="171"/>
      <c r="BQ20" s="171"/>
      <c r="BR20" s="172"/>
      <c r="BT20" s="16"/>
      <c r="BV20" s="29">
        <f>IF(Q20="",0,VLOOKUP(Q20,身体介護を伴う移動支援・単一!$A$4:$O$45,4,0))</f>
        <v>0</v>
      </c>
      <c r="BW20" s="29">
        <f t="shared" si="1"/>
        <v>0</v>
      </c>
    </row>
    <row r="21" spans="2:75" ht="18" customHeight="1" x14ac:dyDescent="0.2">
      <c r="B21" s="17"/>
      <c r="D21" s="198"/>
      <c r="E21" s="199"/>
      <c r="F21" s="186"/>
      <c r="G21" s="187"/>
      <c r="H21" s="187"/>
      <c r="I21" s="187"/>
      <c r="J21" s="187"/>
      <c r="K21" s="187"/>
      <c r="L21" s="187"/>
      <c r="M21" s="187"/>
      <c r="N21" s="187"/>
      <c r="O21" s="187"/>
      <c r="P21" s="188"/>
      <c r="Q21" s="173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5"/>
      <c r="AH21" s="176">
        <f>IF(Q21="",0,VLOOKUP(Q21,身体介護を伴う移動支援・単一!$A$4:$O$45,$BZ$10,0))</f>
        <v>0</v>
      </c>
      <c r="AI21" s="177"/>
      <c r="AJ21" s="177"/>
      <c r="AK21" s="177"/>
      <c r="AL21" s="177"/>
      <c r="AM21" s="177"/>
      <c r="AN21" s="178"/>
      <c r="AO21" s="179"/>
      <c r="AP21" s="179"/>
      <c r="AQ21" s="179"/>
      <c r="AR21" s="179"/>
      <c r="AS21" s="179"/>
      <c r="AT21" s="179"/>
      <c r="AU21" s="179"/>
      <c r="AV21" s="176">
        <f t="shared" si="0"/>
        <v>0</v>
      </c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8"/>
      <c r="BH21" s="170"/>
      <c r="BI21" s="171"/>
      <c r="BJ21" s="171"/>
      <c r="BK21" s="171"/>
      <c r="BL21" s="171"/>
      <c r="BM21" s="171"/>
      <c r="BN21" s="171"/>
      <c r="BO21" s="171"/>
      <c r="BP21" s="171"/>
      <c r="BQ21" s="171"/>
      <c r="BR21" s="172"/>
      <c r="BT21" s="16"/>
      <c r="BV21" s="29">
        <f>IF(Q21="",0,VLOOKUP(Q21,身体介護を伴う移動支援・単一!$A$4:$O$45,4,0))</f>
        <v>0</v>
      </c>
      <c r="BW21" s="29">
        <f t="shared" si="1"/>
        <v>0</v>
      </c>
    </row>
    <row r="22" spans="2:75" ht="18" customHeight="1" x14ac:dyDescent="0.2">
      <c r="B22" s="17"/>
      <c r="D22" s="198"/>
      <c r="E22" s="199"/>
      <c r="F22" s="186"/>
      <c r="G22" s="187"/>
      <c r="H22" s="187"/>
      <c r="I22" s="187"/>
      <c r="J22" s="187"/>
      <c r="K22" s="187"/>
      <c r="L22" s="187"/>
      <c r="M22" s="187"/>
      <c r="N22" s="187"/>
      <c r="O22" s="187"/>
      <c r="P22" s="188"/>
      <c r="Q22" s="173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5"/>
      <c r="AH22" s="176">
        <f>IF(Q22="",0,VLOOKUP(Q22,身体介護を伴う移動支援・単一!$A$4:$O$45,$BZ$10,0))</f>
        <v>0</v>
      </c>
      <c r="AI22" s="177"/>
      <c r="AJ22" s="177"/>
      <c r="AK22" s="177"/>
      <c r="AL22" s="177"/>
      <c r="AM22" s="177"/>
      <c r="AN22" s="178"/>
      <c r="AO22" s="179"/>
      <c r="AP22" s="179"/>
      <c r="AQ22" s="179"/>
      <c r="AR22" s="179"/>
      <c r="AS22" s="179"/>
      <c r="AT22" s="179"/>
      <c r="AU22" s="179"/>
      <c r="AV22" s="176">
        <f t="shared" si="0"/>
        <v>0</v>
      </c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8"/>
      <c r="BH22" s="170"/>
      <c r="BI22" s="171"/>
      <c r="BJ22" s="171"/>
      <c r="BK22" s="171"/>
      <c r="BL22" s="171"/>
      <c r="BM22" s="171"/>
      <c r="BN22" s="171"/>
      <c r="BO22" s="171"/>
      <c r="BP22" s="171"/>
      <c r="BQ22" s="171"/>
      <c r="BR22" s="172"/>
      <c r="BT22" s="16"/>
      <c r="BV22" s="29">
        <f>IF(Q22="",0,VLOOKUP(Q22,身体介護を伴う移動支援・単一!$A$4:$O$45,4,0))</f>
        <v>0</v>
      </c>
      <c r="BW22" s="29">
        <f t="shared" si="1"/>
        <v>0</v>
      </c>
    </row>
    <row r="23" spans="2:75" ht="18" customHeight="1" x14ac:dyDescent="0.2">
      <c r="B23" s="17"/>
      <c r="D23" s="198"/>
      <c r="E23" s="199"/>
      <c r="F23" s="186"/>
      <c r="G23" s="187"/>
      <c r="H23" s="187"/>
      <c r="I23" s="187"/>
      <c r="J23" s="187"/>
      <c r="K23" s="187"/>
      <c r="L23" s="187"/>
      <c r="M23" s="187"/>
      <c r="N23" s="187"/>
      <c r="O23" s="187"/>
      <c r="P23" s="188"/>
      <c r="Q23" s="173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5"/>
      <c r="AH23" s="176">
        <f>IF(Q23="",0,VLOOKUP(Q23,身体介護を伴う移動支援・単一!$A$4:$O$45,$BZ$10,0))</f>
        <v>0</v>
      </c>
      <c r="AI23" s="177"/>
      <c r="AJ23" s="177"/>
      <c r="AK23" s="177"/>
      <c r="AL23" s="177"/>
      <c r="AM23" s="177"/>
      <c r="AN23" s="178"/>
      <c r="AO23" s="195"/>
      <c r="AP23" s="179"/>
      <c r="AQ23" s="179"/>
      <c r="AR23" s="179"/>
      <c r="AS23" s="179"/>
      <c r="AT23" s="179"/>
      <c r="AU23" s="179"/>
      <c r="AV23" s="180">
        <f t="shared" si="0"/>
        <v>0</v>
      </c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70"/>
      <c r="BI23" s="171"/>
      <c r="BJ23" s="171"/>
      <c r="BK23" s="171"/>
      <c r="BL23" s="171"/>
      <c r="BM23" s="171"/>
      <c r="BN23" s="171"/>
      <c r="BO23" s="171"/>
      <c r="BP23" s="171"/>
      <c r="BQ23" s="171"/>
      <c r="BR23" s="172"/>
      <c r="BT23" s="16"/>
      <c r="BV23" s="29">
        <f>IF(Q23="",0,VLOOKUP(Q23,身体介護を伴う移動支援・単一!$A$4:$O$45,4,0))</f>
        <v>0</v>
      </c>
      <c r="BW23" s="29">
        <f t="shared" si="1"/>
        <v>0</v>
      </c>
    </row>
    <row r="24" spans="2:75" ht="18" customHeight="1" x14ac:dyDescent="0.2">
      <c r="B24" s="17"/>
      <c r="D24" s="198"/>
      <c r="E24" s="199"/>
      <c r="F24" s="186"/>
      <c r="G24" s="187"/>
      <c r="H24" s="187"/>
      <c r="I24" s="187"/>
      <c r="J24" s="187"/>
      <c r="K24" s="187"/>
      <c r="L24" s="187"/>
      <c r="M24" s="187"/>
      <c r="N24" s="187"/>
      <c r="O24" s="187"/>
      <c r="P24" s="188"/>
      <c r="Q24" s="173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5"/>
      <c r="AH24" s="176">
        <f>IF(Q24="",0,VLOOKUP(Q24,身体介護を伴う移動支援・単一!$A$4:$O$45,$BZ$10,0))</f>
        <v>0</v>
      </c>
      <c r="AI24" s="177"/>
      <c r="AJ24" s="177"/>
      <c r="AK24" s="177"/>
      <c r="AL24" s="177"/>
      <c r="AM24" s="177"/>
      <c r="AN24" s="178"/>
      <c r="AO24" s="195"/>
      <c r="AP24" s="179"/>
      <c r="AQ24" s="179"/>
      <c r="AR24" s="179"/>
      <c r="AS24" s="179"/>
      <c r="AT24" s="179"/>
      <c r="AU24" s="179"/>
      <c r="AV24" s="180">
        <f t="shared" si="0"/>
        <v>0</v>
      </c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70"/>
      <c r="BI24" s="171"/>
      <c r="BJ24" s="171"/>
      <c r="BK24" s="171"/>
      <c r="BL24" s="171"/>
      <c r="BM24" s="171"/>
      <c r="BN24" s="171"/>
      <c r="BO24" s="171"/>
      <c r="BP24" s="171"/>
      <c r="BQ24" s="171"/>
      <c r="BR24" s="172"/>
      <c r="BT24" s="16"/>
      <c r="BV24" s="29">
        <f>IF(Q24="",0,VLOOKUP(Q24,身体介護を伴う移動支援・単一!$A$4:$O$45,4,0))</f>
        <v>0</v>
      </c>
      <c r="BW24" s="29">
        <f t="shared" si="1"/>
        <v>0</v>
      </c>
    </row>
    <row r="25" spans="2:75" ht="18" customHeight="1" x14ac:dyDescent="0.2">
      <c r="B25" s="17"/>
      <c r="D25" s="198"/>
      <c r="E25" s="199"/>
      <c r="F25" s="186"/>
      <c r="G25" s="187"/>
      <c r="H25" s="187"/>
      <c r="I25" s="187"/>
      <c r="J25" s="187"/>
      <c r="K25" s="187"/>
      <c r="L25" s="187"/>
      <c r="M25" s="187"/>
      <c r="N25" s="187"/>
      <c r="O25" s="187"/>
      <c r="P25" s="188"/>
      <c r="Q25" s="173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5"/>
      <c r="AH25" s="176">
        <f>IF(Q25="",0,VLOOKUP(Q25,身体介護を伴う移動支援・単一!$A$4:$O$45,$BZ$10,0))</f>
        <v>0</v>
      </c>
      <c r="AI25" s="177"/>
      <c r="AJ25" s="177"/>
      <c r="AK25" s="177"/>
      <c r="AL25" s="177"/>
      <c r="AM25" s="177"/>
      <c r="AN25" s="178"/>
      <c r="AO25" s="195"/>
      <c r="AP25" s="179"/>
      <c r="AQ25" s="179"/>
      <c r="AR25" s="179"/>
      <c r="AS25" s="179"/>
      <c r="AT25" s="179"/>
      <c r="AU25" s="179"/>
      <c r="AV25" s="180">
        <f t="shared" si="0"/>
        <v>0</v>
      </c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70"/>
      <c r="BI25" s="171"/>
      <c r="BJ25" s="171"/>
      <c r="BK25" s="171"/>
      <c r="BL25" s="171"/>
      <c r="BM25" s="171"/>
      <c r="BN25" s="171"/>
      <c r="BO25" s="171"/>
      <c r="BP25" s="171"/>
      <c r="BQ25" s="171"/>
      <c r="BR25" s="172"/>
      <c r="BT25" s="16"/>
      <c r="BV25" s="29">
        <f>IF(Q25="",0,VLOOKUP(Q25,身体介護を伴う移動支援・単一!$A$4:$O$45,4,0))</f>
        <v>0</v>
      </c>
      <c r="BW25" s="29">
        <f t="shared" si="1"/>
        <v>0</v>
      </c>
    </row>
    <row r="26" spans="2:75" ht="18" customHeight="1" x14ac:dyDescent="0.2">
      <c r="B26" s="17"/>
      <c r="D26" s="198"/>
      <c r="E26" s="199"/>
      <c r="F26" s="186"/>
      <c r="G26" s="187"/>
      <c r="H26" s="187"/>
      <c r="I26" s="187"/>
      <c r="J26" s="187"/>
      <c r="K26" s="187"/>
      <c r="L26" s="187"/>
      <c r="M26" s="187"/>
      <c r="N26" s="187"/>
      <c r="O26" s="187"/>
      <c r="P26" s="188"/>
      <c r="Q26" s="173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5"/>
      <c r="AH26" s="176">
        <f>IF(Q26="",0,VLOOKUP(Q26,身体介護を伴う移動支援・単一!$A$4:$O$45,$BZ$10,0))</f>
        <v>0</v>
      </c>
      <c r="AI26" s="177"/>
      <c r="AJ26" s="177"/>
      <c r="AK26" s="177"/>
      <c r="AL26" s="177"/>
      <c r="AM26" s="177"/>
      <c r="AN26" s="178"/>
      <c r="AO26" s="195"/>
      <c r="AP26" s="179"/>
      <c r="AQ26" s="179"/>
      <c r="AR26" s="179"/>
      <c r="AS26" s="179"/>
      <c r="AT26" s="179"/>
      <c r="AU26" s="179"/>
      <c r="AV26" s="180">
        <f t="shared" si="0"/>
        <v>0</v>
      </c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70"/>
      <c r="BI26" s="171"/>
      <c r="BJ26" s="171"/>
      <c r="BK26" s="171"/>
      <c r="BL26" s="171"/>
      <c r="BM26" s="171"/>
      <c r="BN26" s="171"/>
      <c r="BO26" s="171"/>
      <c r="BP26" s="171"/>
      <c r="BQ26" s="171"/>
      <c r="BR26" s="172"/>
      <c r="BT26" s="16"/>
      <c r="BV26" s="29">
        <f>IF(Q26="",0,VLOOKUP(Q26,身体介護を伴う移動支援・単一!$A$4:$O$45,4,0))</f>
        <v>0</v>
      </c>
      <c r="BW26" s="29">
        <f t="shared" si="1"/>
        <v>0</v>
      </c>
    </row>
    <row r="27" spans="2:75" ht="18" customHeight="1" x14ac:dyDescent="0.2">
      <c r="B27" s="17"/>
      <c r="D27" s="198"/>
      <c r="E27" s="199"/>
      <c r="F27" s="186"/>
      <c r="G27" s="187"/>
      <c r="H27" s="187"/>
      <c r="I27" s="187"/>
      <c r="J27" s="187"/>
      <c r="K27" s="187"/>
      <c r="L27" s="187"/>
      <c r="M27" s="187"/>
      <c r="N27" s="187"/>
      <c r="O27" s="187"/>
      <c r="P27" s="188"/>
      <c r="Q27" s="173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5"/>
      <c r="AH27" s="176">
        <f>IF(Q27="",0,VLOOKUP(Q27,身体介護を伴う移動支援・単一!$A$4:$O$45,$BZ$10,0))</f>
        <v>0</v>
      </c>
      <c r="AI27" s="177"/>
      <c r="AJ27" s="177"/>
      <c r="AK27" s="177"/>
      <c r="AL27" s="177"/>
      <c r="AM27" s="177"/>
      <c r="AN27" s="178"/>
      <c r="AO27" s="195"/>
      <c r="AP27" s="179"/>
      <c r="AQ27" s="179"/>
      <c r="AR27" s="179"/>
      <c r="AS27" s="179"/>
      <c r="AT27" s="179"/>
      <c r="AU27" s="179"/>
      <c r="AV27" s="180">
        <f t="shared" si="0"/>
        <v>0</v>
      </c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70"/>
      <c r="BI27" s="171"/>
      <c r="BJ27" s="171"/>
      <c r="BK27" s="171"/>
      <c r="BL27" s="171"/>
      <c r="BM27" s="171"/>
      <c r="BN27" s="171"/>
      <c r="BO27" s="171"/>
      <c r="BP27" s="171"/>
      <c r="BQ27" s="171"/>
      <c r="BR27" s="172"/>
      <c r="BT27" s="16"/>
      <c r="BV27" s="29">
        <f>IF(Q27="",0,VLOOKUP(Q27,身体介護を伴う移動支援・単一!$A$4:$O$45,4,0))</f>
        <v>0</v>
      </c>
      <c r="BW27" s="29">
        <f t="shared" si="1"/>
        <v>0</v>
      </c>
    </row>
    <row r="28" spans="2:75" ht="18" customHeight="1" x14ac:dyDescent="0.2">
      <c r="B28" s="17"/>
      <c r="D28" s="198"/>
      <c r="E28" s="199"/>
      <c r="F28" s="186"/>
      <c r="G28" s="187"/>
      <c r="H28" s="187"/>
      <c r="I28" s="187"/>
      <c r="J28" s="187"/>
      <c r="K28" s="187"/>
      <c r="L28" s="187"/>
      <c r="M28" s="187"/>
      <c r="N28" s="187"/>
      <c r="O28" s="187"/>
      <c r="P28" s="188"/>
      <c r="Q28" s="173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5"/>
      <c r="AH28" s="176">
        <f>IF(Q28="",0,VLOOKUP(Q28,身体介護を伴う移動支援・単一!$A$4:$O$45,$BZ$10,0))</f>
        <v>0</v>
      </c>
      <c r="AI28" s="177"/>
      <c r="AJ28" s="177"/>
      <c r="AK28" s="177"/>
      <c r="AL28" s="177"/>
      <c r="AM28" s="177"/>
      <c r="AN28" s="178"/>
      <c r="AO28" s="195"/>
      <c r="AP28" s="179"/>
      <c r="AQ28" s="179"/>
      <c r="AR28" s="179"/>
      <c r="AS28" s="179"/>
      <c r="AT28" s="179"/>
      <c r="AU28" s="179"/>
      <c r="AV28" s="180">
        <f t="shared" si="0"/>
        <v>0</v>
      </c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70"/>
      <c r="BI28" s="171"/>
      <c r="BJ28" s="171"/>
      <c r="BK28" s="171"/>
      <c r="BL28" s="171"/>
      <c r="BM28" s="171"/>
      <c r="BN28" s="171"/>
      <c r="BO28" s="171"/>
      <c r="BP28" s="171"/>
      <c r="BQ28" s="171"/>
      <c r="BR28" s="172"/>
      <c r="BT28" s="16"/>
      <c r="BV28" s="29">
        <f>IF(Q28="",0,VLOOKUP(Q28,身体介護を伴う移動支援・単一!$A$4:$O$45,4,0))</f>
        <v>0</v>
      </c>
      <c r="BW28" s="29">
        <f t="shared" si="1"/>
        <v>0</v>
      </c>
    </row>
    <row r="29" spans="2:75" ht="18" customHeight="1" x14ac:dyDescent="0.2">
      <c r="B29" s="17"/>
      <c r="D29" s="198"/>
      <c r="E29" s="199"/>
      <c r="F29" s="121"/>
      <c r="G29" s="122"/>
      <c r="H29" s="122"/>
      <c r="I29" s="122"/>
      <c r="J29" s="122"/>
      <c r="K29" s="122"/>
      <c r="L29" s="122"/>
      <c r="M29" s="122"/>
      <c r="N29" s="122"/>
      <c r="O29" s="122"/>
      <c r="P29" s="123"/>
      <c r="Q29" s="146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8"/>
      <c r="AH29" s="100">
        <f>IF(Q29="",0,VLOOKUP(Q29,身体介護を伴う移動支援・単一!$A$4:$O$45,$BZ$10,0))</f>
        <v>0</v>
      </c>
      <c r="AI29" s="101"/>
      <c r="AJ29" s="101"/>
      <c r="AK29" s="101"/>
      <c r="AL29" s="101"/>
      <c r="AM29" s="101"/>
      <c r="AN29" s="102"/>
      <c r="AO29" s="139"/>
      <c r="AP29" s="181"/>
      <c r="AQ29" s="181"/>
      <c r="AR29" s="181"/>
      <c r="AS29" s="181"/>
      <c r="AT29" s="181"/>
      <c r="AU29" s="181"/>
      <c r="AV29" s="182">
        <f t="shared" si="0"/>
        <v>0</v>
      </c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03"/>
      <c r="BI29" s="104"/>
      <c r="BJ29" s="104"/>
      <c r="BK29" s="104"/>
      <c r="BL29" s="104"/>
      <c r="BM29" s="104"/>
      <c r="BN29" s="104"/>
      <c r="BO29" s="104"/>
      <c r="BP29" s="104"/>
      <c r="BQ29" s="104"/>
      <c r="BR29" s="105"/>
      <c r="BT29" s="16"/>
      <c r="BV29" s="29">
        <f>IF(Q29="",0,VLOOKUP(Q29,身体介護を伴う移動支援・単一!$A$4:$O$45,4,0))</f>
        <v>0</v>
      </c>
      <c r="BW29" s="29">
        <f t="shared" si="1"/>
        <v>0</v>
      </c>
    </row>
    <row r="30" spans="2:75" ht="18" customHeight="1" x14ac:dyDescent="0.2">
      <c r="B30" s="17"/>
      <c r="D30" s="198"/>
      <c r="E30" s="199"/>
      <c r="F30" s="118" t="s">
        <v>64</v>
      </c>
      <c r="G30" s="119"/>
      <c r="H30" s="119"/>
      <c r="I30" s="119"/>
      <c r="J30" s="119"/>
      <c r="K30" s="119"/>
      <c r="L30" s="119"/>
      <c r="M30" s="119"/>
      <c r="N30" s="119"/>
      <c r="O30" s="119"/>
      <c r="P30" s="120"/>
      <c r="Q30" s="106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8"/>
      <c r="AH30" s="192">
        <f>IF(Q30="",0,VLOOKUP(Q30,身体介護を伴う移動支援・単一!$A$46:$O$63,$BZ$10,0))</f>
        <v>0</v>
      </c>
      <c r="AI30" s="192"/>
      <c r="AJ30" s="192"/>
      <c r="AK30" s="192"/>
      <c r="AL30" s="192"/>
      <c r="AM30" s="192"/>
      <c r="AN30" s="192"/>
      <c r="AO30" s="193"/>
      <c r="AP30" s="193"/>
      <c r="AQ30" s="193"/>
      <c r="AR30" s="193"/>
      <c r="AS30" s="193"/>
      <c r="AT30" s="193"/>
      <c r="AU30" s="193"/>
      <c r="AV30" s="189">
        <f t="shared" si="0"/>
        <v>0</v>
      </c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58"/>
      <c r="BI30" s="159"/>
      <c r="BJ30" s="159"/>
      <c r="BK30" s="159"/>
      <c r="BL30" s="159"/>
      <c r="BM30" s="159"/>
      <c r="BN30" s="159"/>
      <c r="BO30" s="159"/>
      <c r="BP30" s="159"/>
      <c r="BQ30" s="159"/>
      <c r="BR30" s="160"/>
      <c r="BT30" s="16"/>
      <c r="BV30" s="29">
        <f>IF(Q30="",0,VLOOKUP(Q30,身体介護を伴う移動支援・単一!$A$46:$O$63,4,0))</f>
        <v>0</v>
      </c>
      <c r="BW30" s="29">
        <f t="shared" si="1"/>
        <v>0</v>
      </c>
    </row>
    <row r="31" spans="2:75" ht="18" customHeight="1" x14ac:dyDescent="0.2">
      <c r="B31" s="17"/>
      <c r="D31" s="198"/>
      <c r="E31" s="199"/>
      <c r="F31" s="186"/>
      <c r="G31" s="187"/>
      <c r="H31" s="187"/>
      <c r="I31" s="187"/>
      <c r="J31" s="187"/>
      <c r="K31" s="187"/>
      <c r="L31" s="187"/>
      <c r="M31" s="187"/>
      <c r="N31" s="187"/>
      <c r="O31" s="187"/>
      <c r="P31" s="188"/>
      <c r="Q31" s="173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5"/>
      <c r="AH31" s="180">
        <f>IF(Q31="",0,VLOOKUP(Q31,身体介護を伴う移動支援・単一!$A$46:$O$63,$BZ$10,0))</f>
        <v>0</v>
      </c>
      <c r="AI31" s="180"/>
      <c r="AJ31" s="180"/>
      <c r="AK31" s="180"/>
      <c r="AL31" s="180"/>
      <c r="AM31" s="180"/>
      <c r="AN31" s="180"/>
      <c r="AO31" s="179"/>
      <c r="AP31" s="179"/>
      <c r="AQ31" s="179"/>
      <c r="AR31" s="179"/>
      <c r="AS31" s="179"/>
      <c r="AT31" s="179"/>
      <c r="AU31" s="179"/>
      <c r="AV31" s="180">
        <f t="shared" si="0"/>
        <v>0</v>
      </c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70"/>
      <c r="BI31" s="171"/>
      <c r="BJ31" s="171"/>
      <c r="BK31" s="171"/>
      <c r="BL31" s="171"/>
      <c r="BM31" s="171"/>
      <c r="BN31" s="171"/>
      <c r="BO31" s="171"/>
      <c r="BP31" s="171"/>
      <c r="BQ31" s="171"/>
      <c r="BR31" s="172"/>
      <c r="BT31" s="16"/>
      <c r="BV31" s="29">
        <f>IF(Q31="",0,VLOOKUP(Q31,身体介護を伴う移動支援・単一!$A$46:$O$63,4,0))</f>
        <v>0</v>
      </c>
      <c r="BW31" s="29">
        <f t="shared" si="1"/>
        <v>0</v>
      </c>
    </row>
    <row r="32" spans="2:75" ht="18" customHeight="1" x14ac:dyDescent="0.2">
      <c r="B32" s="17"/>
      <c r="D32" s="198"/>
      <c r="E32" s="199"/>
      <c r="F32" s="186"/>
      <c r="G32" s="187"/>
      <c r="H32" s="187"/>
      <c r="I32" s="187"/>
      <c r="J32" s="187"/>
      <c r="K32" s="187"/>
      <c r="L32" s="187"/>
      <c r="M32" s="187"/>
      <c r="N32" s="187"/>
      <c r="O32" s="187"/>
      <c r="P32" s="188"/>
      <c r="Q32" s="173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5"/>
      <c r="AH32" s="180">
        <f>IF(Q32="",0,VLOOKUP(Q32,身体介護を伴う移動支援・単一!$A$46:$O$63,$BZ$10,0))</f>
        <v>0</v>
      </c>
      <c r="AI32" s="180"/>
      <c r="AJ32" s="180"/>
      <c r="AK32" s="180"/>
      <c r="AL32" s="180"/>
      <c r="AM32" s="180"/>
      <c r="AN32" s="180"/>
      <c r="AO32" s="179"/>
      <c r="AP32" s="179"/>
      <c r="AQ32" s="179"/>
      <c r="AR32" s="179"/>
      <c r="AS32" s="179"/>
      <c r="AT32" s="179"/>
      <c r="AU32" s="179"/>
      <c r="AV32" s="180">
        <f t="shared" si="0"/>
        <v>0</v>
      </c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70"/>
      <c r="BI32" s="171"/>
      <c r="BJ32" s="171"/>
      <c r="BK32" s="171"/>
      <c r="BL32" s="171"/>
      <c r="BM32" s="171"/>
      <c r="BN32" s="171"/>
      <c r="BO32" s="171"/>
      <c r="BP32" s="171"/>
      <c r="BQ32" s="171"/>
      <c r="BR32" s="172"/>
      <c r="BT32" s="16"/>
      <c r="BV32" s="29">
        <f>IF(Q32="",0,VLOOKUP(Q32,身体介護を伴う移動支援・単一!$A$46:$O$63,4,0))</f>
        <v>0</v>
      </c>
      <c r="BW32" s="29">
        <f t="shared" si="1"/>
        <v>0</v>
      </c>
    </row>
    <row r="33" spans="2:104" ht="18" customHeight="1" x14ac:dyDescent="0.2">
      <c r="B33" s="17"/>
      <c r="D33" s="198"/>
      <c r="E33" s="199"/>
      <c r="F33" s="186"/>
      <c r="G33" s="187"/>
      <c r="H33" s="187"/>
      <c r="I33" s="187"/>
      <c r="J33" s="187"/>
      <c r="K33" s="187"/>
      <c r="L33" s="187"/>
      <c r="M33" s="187"/>
      <c r="N33" s="187"/>
      <c r="O33" s="187"/>
      <c r="P33" s="188"/>
      <c r="Q33" s="173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5"/>
      <c r="AH33" s="180">
        <f>IF(Q33="",0,VLOOKUP(Q33,身体介護を伴う移動支援・単一!$A$46:$O$63,$BZ$10,0))</f>
        <v>0</v>
      </c>
      <c r="AI33" s="180"/>
      <c r="AJ33" s="180"/>
      <c r="AK33" s="180"/>
      <c r="AL33" s="180"/>
      <c r="AM33" s="180"/>
      <c r="AN33" s="180"/>
      <c r="AO33" s="179"/>
      <c r="AP33" s="179"/>
      <c r="AQ33" s="179"/>
      <c r="AR33" s="179"/>
      <c r="AS33" s="179"/>
      <c r="AT33" s="179"/>
      <c r="AU33" s="179"/>
      <c r="AV33" s="180">
        <f t="shared" si="0"/>
        <v>0</v>
      </c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70"/>
      <c r="BI33" s="171"/>
      <c r="BJ33" s="171"/>
      <c r="BK33" s="171"/>
      <c r="BL33" s="171"/>
      <c r="BM33" s="171"/>
      <c r="BN33" s="171"/>
      <c r="BO33" s="171"/>
      <c r="BP33" s="171"/>
      <c r="BQ33" s="171"/>
      <c r="BR33" s="172"/>
      <c r="BT33" s="16"/>
      <c r="BV33" s="29">
        <f>IF(Q33="",0,VLOOKUP(Q33,身体介護を伴う移動支援・単一!$A$46:$O$63,4,0))</f>
        <v>0</v>
      </c>
      <c r="BW33" s="29">
        <f t="shared" si="1"/>
        <v>0</v>
      </c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2:104" ht="18" customHeight="1" x14ac:dyDescent="0.2">
      <c r="B34" s="17"/>
      <c r="D34" s="198"/>
      <c r="E34" s="199"/>
      <c r="F34" s="121"/>
      <c r="G34" s="122"/>
      <c r="H34" s="122"/>
      <c r="I34" s="122"/>
      <c r="J34" s="122"/>
      <c r="K34" s="122"/>
      <c r="L34" s="122"/>
      <c r="M34" s="122"/>
      <c r="N34" s="122"/>
      <c r="O34" s="122"/>
      <c r="P34" s="123"/>
      <c r="Q34" s="146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8"/>
      <c r="AH34" s="191">
        <f>IF(Q34="",0,VLOOKUP(Q34,身体介護を伴う移動支援・単一!$A$46:$O$63,$BZ$10,0))</f>
        <v>0</v>
      </c>
      <c r="AI34" s="191"/>
      <c r="AJ34" s="191"/>
      <c r="AK34" s="191"/>
      <c r="AL34" s="191"/>
      <c r="AM34" s="191"/>
      <c r="AN34" s="191"/>
      <c r="AO34" s="181"/>
      <c r="AP34" s="181"/>
      <c r="AQ34" s="181"/>
      <c r="AR34" s="181"/>
      <c r="AS34" s="181"/>
      <c r="AT34" s="181"/>
      <c r="AU34" s="181"/>
      <c r="AV34" s="182">
        <f t="shared" si="0"/>
        <v>0</v>
      </c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03"/>
      <c r="BI34" s="104"/>
      <c r="BJ34" s="104"/>
      <c r="BK34" s="104"/>
      <c r="BL34" s="104"/>
      <c r="BM34" s="104"/>
      <c r="BN34" s="104"/>
      <c r="BO34" s="104"/>
      <c r="BP34" s="104"/>
      <c r="BQ34" s="104"/>
      <c r="BR34" s="105"/>
      <c r="BT34" s="16"/>
      <c r="BV34" s="29">
        <f>IF(Q34="",0,VLOOKUP(Q34,身体介護を伴う移動支援・単一!$A$46:$O$63,4,0))</f>
        <v>0</v>
      </c>
      <c r="BW34" s="29">
        <f t="shared" si="1"/>
        <v>0</v>
      </c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2:104" ht="18" customHeight="1" x14ac:dyDescent="0.2">
      <c r="B35" s="17"/>
      <c r="D35" s="198"/>
      <c r="E35" s="199"/>
      <c r="F35" s="118" t="s">
        <v>65</v>
      </c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Q35" s="124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6"/>
      <c r="AH35" s="194">
        <f>IF(Q35="",0,VLOOKUP(Q35,身体介護を伴う移動支援・単一!$A$64:$O$89,$BZ$10,0))</f>
        <v>0</v>
      </c>
      <c r="AI35" s="194"/>
      <c r="AJ35" s="194"/>
      <c r="AK35" s="194"/>
      <c r="AL35" s="194"/>
      <c r="AM35" s="194"/>
      <c r="AN35" s="194"/>
      <c r="AO35" s="190"/>
      <c r="AP35" s="190"/>
      <c r="AQ35" s="190"/>
      <c r="AR35" s="190"/>
      <c r="AS35" s="190"/>
      <c r="AT35" s="190"/>
      <c r="AU35" s="190"/>
      <c r="AV35" s="191">
        <f t="shared" si="0"/>
        <v>0</v>
      </c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40"/>
      <c r="BI35" s="141"/>
      <c r="BJ35" s="141"/>
      <c r="BK35" s="141"/>
      <c r="BL35" s="141"/>
      <c r="BM35" s="141"/>
      <c r="BN35" s="141"/>
      <c r="BO35" s="141"/>
      <c r="BP35" s="141"/>
      <c r="BQ35" s="141"/>
      <c r="BR35" s="142"/>
      <c r="BT35" s="16"/>
      <c r="BV35" s="29">
        <f>IF(Q35="",0,VLOOKUP(Q35,身体介護を伴う移動支援・単一!$A$64:$O$89,4,0))</f>
        <v>0</v>
      </c>
      <c r="BW35" s="29">
        <f t="shared" si="1"/>
        <v>0</v>
      </c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2:104" ht="18" customHeight="1" x14ac:dyDescent="0.2">
      <c r="B36" s="17"/>
      <c r="D36" s="198"/>
      <c r="E36" s="199"/>
      <c r="F36" s="121"/>
      <c r="G36" s="122"/>
      <c r="H36" s="122"/>
      <c r="I36" s="122"/>
      <c r="J36" s="122"/>
      <c r="K36" s="122"/>
      <c r="L36" s="122"/>
      <c r="M36" s="122"/>
      <c r="N36" s="122"/>
      <c r="O36" s="122"/>
      <c r="P36" s="123"/>
      <c r="Q36" s="146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8"/>
      <c r="AH36" s="182">
        <f>IF(Q36="",0,VLOOKUP(Q36,身体介護を伴う移動支援・単一!$A$64:$O$89,$BZ$10,0))</f>
        <v>0</v>
      </c>
      <c r="AI36" s="182"/>
      <c r="AJ36" s="182"/>
      <c r="AK36" s="182"/>
      <c r="AL36" s="182"/>
      <c r="AM36" s="182"/>
      <c r="AN36" s="182"/>
      <c r="AO36" s="181"/>
      <c r="AP36" s="181"/>
      <c r="AQ36" s="181"/>
      <c r="AR36" s="181"/>
      <c r="AS36" s="181"/>
      <c r="AT36" s="181"/>
      <c r="AU36" s="181"/>
      <c r="AV36" s="182">
        <f t="shared" si="0"/>
        <v>0</v>
      </c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03"/>
      <c r="BI36" s="104"/>
      <c r="BJ36" s="104"/>
      <c r="BK36" s="104"/>
      <c r="BL36" s="104"/>
      <c r="BM36" s="104"/>
      <c r="BN36" s="104"/>
      <c r="BO36" s="104"/>
      <c r="BP36" s="104"/>
      <c r="BQ36" s="104"/>
      <c r="BR36" s="105"/>
      <c r="BT36" s="16"/>
      <c r="BV36" s="29">
        <f>IF(Q36="",0,VLOOKUP(Q36,身体介護を伴う移動支援・単一!$A$64:$O$89,4,0))</f>
        <v>0</v>
      </c>
      <c r="BW36" s="29">
        <f t="shared" si="1"/>
        <v>0</v>
      </c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2:104" ht="18" customHeight="1" x14ac:dyDescent="0.2">
      <c r="B37" s="17"/>
      <c r="D37" s="198"/>
      <c r="E37" s="199"/>
      <c r="F37" s="118" t="s">
        <v>66</v>
      </c>
      <c r="G37" s="119"/>
      <c r="H37" s="119"/>
      <c r="I37" s="119"/>
      <c r="J37" s="119"/>
      <c r="K37" s="119"/>
      <c r="L37" s="119"/>
      <c r="M37" s="119"/>
      <c r="N37" s="119"/>
      <c r="O37" s="119"/>
      <c r="P37" s="120"/>
      <c r="Q37" s="124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6"/>
      <c r="AH37" s="191">
        <f>IF(Q37="",0,VLOOKUP(Q37,'身体介護を伴う移動支援・複合（深夜＆夜間早朝）'!$A$4:$T$135,$CA$10,0))</f>
        <v>0</v>
      </c>
      <c r="AI37" s="191"/>
      <c r="AJ37" s="191"/>
      <c r="AK37" s="191"/>
      <c r="AL37" s="191"/>
      <c r="AM37" s="191"/>
      <c r="AN37" s="191"/>
      <c r="AO37" s="190"/>
      <c r="AP37" s="190"/>
      <c r="AQ37" s="190"/>
      <c r="AR37" s="190"/>
      <c r="AS37" s="190"/>
      <c r="AT37" s="190"/>
      <c r="AU37" s="190"/>
      <c r="AV37" s="191">
        <f t="shared" si="0"/>
        <v>0</v>
      </c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40"/>
      <c r="BI37" s="141"/>
      <c r="BJ37" s="141"/>
      <c r="BK37" s="141"/>
      <c r="BL37" s="141"/>
      <c r="BM37" s="141"/>
      <c r="BN37" s="141"/>
      <c r="BO37" s="141"/>
      <c r="BP37" s="141"/>
      <c r="BQ37" s="141"/>
      <c r="BR37" s="142"/>
      <c r="BT37" s="16"/>
      <c r="BV37" s="30">
        <f>IF(Q37="",0,VLOOKUP(Q37,'身体介護を伴う移動支援・複合（深夜＆夜間早朝）'!$A$4:$T$135,7,0))</f>
        <v>0</v>
      </c>
      <c r="BW37" s="30">
        <f>BV37*AO37</f>
        <v>0</v>
      </c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2:104" ht="18" customHeight="1" x14ac:dyDescent="0.2">
      <c r="B38" s="17"/>
      <c r="D38" s="198"/>
      <c r="E38" s="199"/>
      <c r="F38" s="121"/>
      <c r="G38" s="122"/>
      <c r="H38" s="122"/>
      <c r="I38" s="122"/>
      <c r="J38" s="122"/>
      <c r="K38" s="122"/>
      <c r="L38" s="122"/>
      <c r="M38" s="122"/>
      <c r="N38" s="122"/>
      <c r="O38" s="122"/>
      <c r="P38" s="123"/>
      <c r="Q38" s="146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8"/>
      <c r="AH38" s="191">
        <f>IF(Q38="",0,VLOOKUP(Q38,'身体介護を伴う移動支援・複合（深夜＆夜間早朝）'!$A$4:$T$135,$CA$10,0))</f>
        <v>0</v>
      </c>
      <c r="AI38" s="191"/>
      <c r="AJ38" s="191"/>
      <c r="AK38" s="191"/>
      <c r="AL38" s="191"/>
      <c r="AM38" s="191"/>
      <c r="AN38" s="191"/>
      <c r="AO38" s="181"/>
      <c r="AP38" s="181"/>
      <c r="AQ38" s="181"/>
      <c r="AR38" s="181"/>
      <c r="AS38" s="181"/>
      <c r="AT38" s="181"/>
      <c r="AU38" s="181"/>
      <c r="AV38" s="182">
        <f t="shared" si="0"/>
        <v>0</v>
      </c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03"/>
      <c r="BI38" s="104"/>
      <c r="BJ38" s="104"/>
      <c r="BK38" s="104"/>
      <c r="BL38" s="104"/>
      <c r="BM38" s="104"/>
      <c r="BN38" s="104"/>
      <c r="BO38" s="104"/>
      <c r="BP38" s="104"/>
      <c r="BQ38" s="104"/>
      <c r="BR38" s="105"/>
      <c r="BT38" s="16"/>
      <c r="BV38" s="30">
        <f>IF(Q38="",0,VLOOKUP(Q38,'身体介護を伴う移動支援・複合（深夜＆夜間早朝）'!$A$4:$T$135,7,0))</f>
        <v>0</v>
      </c>
      <c r="BW38" s="30">
        <f>BV38*AO38</f>
        <v>0</v>
      </c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2:104" ht="18" customHeight="1" x14ac:dyDescent="0.2">
      <c r="B39" s="17"/>
      <c r="D39" s="198"/>
      <c r="E39" s="199"/>
      <c r="F39" s="118" t="s">
        <v>67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20"/>
      <c r="Q39" s="124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6"/>
      <c r="AH39" s="189">
        <f>IF(Q39="",0,VLOOKUP(Q39,'身体介護を伴う移動支援・複合（夜間早朝＆日中）'!$A$4:$T$108,$CA$10,0))</f>
        <v>0</v>
      </c>
      <c r="AI39" s="189"/>
      <c r="AJ39" s="189"/>
      <c r="AK39" s="189"/>
      <c r="AL39" s="189"/>
      <c r="AM39" s="189"/>
      <c r="AN39" s="189"/>
      <c r="AO39" s="190"/>
      <c r="AP39" s="190"/>
      <c r="AQ39" s="190"/>
      <c r="AR39" s="190"/>
      <c r="AS39" s="190"/>
      <c r="AT39" s="190"/>
      <c r="AU39" s="190"/>
      <c r="AV39" s="191">
        <f t="shared" si="0"/>
        <v>0</v>
      </c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40"/>
      <c r="BI39" s="141"/>
      <c r="BJ39" s="141"/>
      <c r="BK39" s="141"/>
      <c r="BL39" s="141"/>
      <c r="BM39" s="141"/>
      <c r="BN39" s="141"/>
      <c r="BO39" s="141"/>
      <c r="BP39" s="141"/>
      <c r="BQ39" s="141"/>
      <c r="BR39" s="142"/>
      <c r="BT39" s="16"/>
      <c r="BV39" s="30">
        <f>IF(Q39="",0,VLOOKUP(Q39,'身体介護を伴う移動支援・複合（夜間早朝＆日中）'!$A$4:$T$108,7,0))</f>
        <v>0</v>
      </c>
      <c r="BW39" s="30">
        <f>BV39*AO39</f>
        <v>0</v>
      </c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2:104" ht="18" customHeight="1" x14ac:dyDescent="0.2">
      <c r="B40" s="17"/>
      <c r="D40" s="198"/>
      <c r="E40" s="199"/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3"/>
      <c r="Q40" s="146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8"/>
      <c r="AH40" s="100">
        <f>IF(Q40="",0,VLOOKUP(Q40,'身体介護を伴う移動支援・複合（夜間早朝＆日中）'!$A$4:$T$108,$CA$10,0))</f>
        <v>0</v>
      </c>
      <c r="AI40" s="101"/>
      <c r="AJ40" s="101"/>
      <c r="AK40" s="101"/>
      <c r="AL40" s="101"/>
      <c r="AM40" s="101"/>
      <c r="AN40" s="102"/>
      <c r="AO40" s="181"/>
      <c r="AP40" s="181"/>
      <c r="AQ40" s="181"/>
      <c r="AR40" s="181"/>
      <c r="AS40" s="181"/>
      <c r="AT40" s="181"/>
      <c r="AU40" s="181"/>
      <c r="AV40" s="182">
        <f t="shared" si="0"/>
        <v>0</v>
      </c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03"/>
      <c r="BI40" s="104"/>
      <c r="BJ40" s="104"/>
      <c r="BK40" s="104"/>
      <c r="BL40" s="104"/>
      <c r="BM40" s="104"/>
      <c r="BN40" s="104"/>
      <c r="BO40" s="104"/>
      <c r="BP40" s="104"/>
      <c r="BQ40" s="104"/>
      <c r="BR40" s="105"/>
      <c r="BT40" s="16"/>
      <c r="BV40" s="30">
        <f>IF(Q40="",0,VLOOKUP(Q40,'身体介護を伴う移動支援・複合（夜間早朝＆日中）'!$A$4:$T$108,7,0))</f>
        <v>0</v>
      </c>
      <c r="BW40" s="30">
        <f>BV40*AO40</f>
        <v>0</v>
      </c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</row>
    <row r="41" spans="2:104" ht="18" customHeight="1" x14ac:dyDescent="0.2">
      <c r="B41" s="17"/>
      <c r="D41" s="198"/>
      <c r="E41" s="199"/>
      <c r="F41" s="118" t="s">
        <v>68</v>
      </c>
      <c r="G41" s="119"/>
      <c r="H41" s="119"/>
      <c r="I41" s="119"/>
      <c r="J41" s="119"/>
      <c r="K41" s="119"/>
      <c r="L41" s="119"/>
      <c r="M41" s="119"/>
      <c r="N41" s="119"/>
      <c r="O41" s="119"/>
      <c r="P41" s="120"/>
      <c r="Q41" s="124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6"/>
      <c r="AH41" s="189">
        <f>IF(Q41="",0,VLOOKUP(Q41,'身体介護を伴う移動支援・複合（日中＆夜間早朝）'!$A$4:$T$381,$CA$10,0))</f>
        <v>0</v>
      </c>
      <c r="AI41" s="189"/>
      <c r="AJ41" s="189"/>
      <c r="AK41" s="189"/>
      <c r="AL41" s="189"/>
      <c r="AM41" s="189"/>
      <c r="AN41" s="189"/>
      <c r="AO41" s="190"/>
      <c r="AP41" s="190"/>
      <c r="AQ41" s="190"/>
      <c r="AR41" s="190"/>
      <c r="AS41" s="190"/>
      <c r="AT41" s="190"/>
      <c r="AU41" s="190"/>
      <c r="AV41" s="191">
        <f t="shared" si="0"/>
        <v>0</v>
      </c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40"/>
      <c r="BI41" s="141"/>
      <c r="BJ41" s="141"/>
      <c r="BK41" s="141"/>
      <c r="BL41" s="141"/>
      <c r="BM41" s="141"/>
      <c r="BN41" s="141"/>
      <c r="BO41" s="141"/>
      <c r="BP41" s="141"/>
      <c r="BQ41" s="141"/>
      <c r="BR41" s="142"/>
      <c r="BT41" s="16"/>
      <c r="BV41" s="30">
        <f>IF(Q41="",0,VLOOKUP(Q41,'身体介護を伴う移動支援・複合（日中＆夜間早朝）'!$A$4:$T$192,7,0))</f>
        <v>0</v>
      </c>
      <c r="BW41" s="30">
        <f>BV41*AO41</f>
        <v>0</v>
      </c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</row>
    <row r="42" spans="2:104" ht="18" customHeight="1" x14ac:dyDescent="0.2">
      <c r="B42" s="17"/>
      <c r="D42" s="198"/>
      <c r="E42" s="199"/>
      <c r="F42" s="186"/>
      <c r="G42" s="187"/>
      <c r="H42" s="187"/>
      <c r="I42" s="187"/>
      <c r="J42" s="187"/>
      <c r="K42" s="187"/>
      <c r="L42" s="187"/>
      <c r="M42" s="187"/>
      <c r="N42" s="187"/>
      <c r="O42" s="187"/>
      <c r="P42" s="188"/>
      <c r="Q42" s="173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5"/>
      <c r="AH42" s="176">
        <f>IF(Q42="",0,VLOOKUP(Q42,'身体介護を伴う移動支援・複合（日中＆夜間早朝）'!$A$4:$T$381,$CA$10,0))</f>
        <v>0</v>
      </c>
      <c r="AI42" s="177"/>
      <c r="AJ42" s="177"/>
      <c r="AK42" s="177"/>
      <c r="AL42" s="177"/>
      <c r="AM42" s="177"/>
      <c r="AN42" s="178"/>
      <c r="AO42" s="179"/>
      <c r="AP42" s="179"/>
      <c r="AQ42" s="179"/>
      <c r="AR42" s="179"/>
      <c r="AS42" s="179"/>
      <c r="AT42" s="179"/>
      <c r="AU42" s="179"/>
      <c r="AV42" s="180">
        <f t="shared" si="0"/>
        <v>0</v>
      </c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70"/>
      <c r="BI42" s="171"/>
      <c r="BJ42" s="171"/>
      <c r="BK42" s="171"/>
      <c r="BL42" s="171"/>
      <c r="BM42" s="171"/>
      <c r="BN42" s="171"/>
      <c r="BO42" s="171"/>
      <c r="BP42" s="171"/>
      <c r="BQ42" s="171"/>
      <c r="BR42" s="172"/>
      <c r="BT42" s="16"/>
      <c r="BV42" s="30">
        <f>IF(Q42="",0,VLOOKUP(Q42,'身体介護を伴う移動支援・複合（日中＆夜間早朝）'!$A$4:$T$192,7,0))</f>
        <v>0</v>
      </c>
      <c r="BW42" s="30">
        <f t="shared" ref="BW42:BW50" si="2">BV42*AO42</f>
        <v>0</v>
      </c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2:104" ht="18" customHeight="1" x14ac:dyDescent="0.2">
      <c r="B43" s="17"/>
      <c r="D43" s="198"/>
      <c r="E43" s="199"/>
      <c r="F43" s="186"/>
      <c r="G43" s="187"/>
      <c r="H43" s="187"/>
      <c r="I43" s="187"/>
      <c r="J43" s="187"/>
      <c r="K43" s="187"/>
      <c r="L43" s="187"/>
      <c r="M43" s="187"/>
      <c r="N43" s="187"/>
      <c r="O43" s="187"/>
      <c r="P43" s="188"/>
      <c r="Q43" s="173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5"/>
      <c r="AH43" s="176">
        <f>IF(Q43="",0,VLOOKUP(Q43,'身体介護を伴う移動支援・複合（日中＆夜間早朝）'!$A$4:$T$381,$CA$10,0))</f>
        <v>0</v>
      </c>
      <c r="AI43" s="177"/>
      <c r="AJ43" s="177"/>
      <c r="AK43" s="177"/>
      <c r="AL43" s="177"/>
      <c r="AM43" s="177"/>
      <c r="AN43" s="178"/>
      <c r="AO43" s="179"/>
      <c r="AP43" s="179"/>
      <c r="AQ43" s="179"/>
      <c r="AR43" s="179"/>
      <c r="AS43" s="179"/>
      <c r="AT43" s="179"/>
      <c r="AU43" s="179"/>
      <c r="AV43" s="180">
        <f t="shared" si="0"/>
        <v>0</v>
      </c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70"/>
      <c r="BI43" s="171"/>
      <c r="BJ43" s="171"/>
      <c r="BK43" s="171"/>
      <c r="BL43" s="171"/>
      <c r="BM43" s="171"/>
      <c r="BN43" s="171"/>
      <c r="BO43" s="171"/>
      <c r="BP43" s="171"/>
      <c r="BQ43" s="171"/>
      <c r="BR43" s="172"/>
      <c r="BT43" s="16"/>
      <c r="BV43" s="30">
        <f>IF(Q43="",0,VLOOKUP(Q43,'身体介護を伴う移動支援・複合（日中＆夜間早朝）'!$A$4:$T$192,7,0))</f>
        <v>0</v>
      </c>
      <c r="BW43" s="30">
        <f t="shared" si="2"/>
        <v>0</v>
      </c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2:104" ht="18" customHeight="1" x14ac:dyDescent="0.2">
      <c r="B44" s="17"/>
      <c r="D44" s="198"/>
      <c r="E44" s="199"/>
      <c r="F44" s="186"/>
      <c r="G44" s="187"/>
      <c r="H44" s="187"/>
      <c r="I44" s="187"/>
      <c r="J44" s="187"/>
      <c r="K44" s="187"/>
      <c r="L44" s="187"/>
      <c r="M44" s="187"/>
      <c r="N44" s="187"/>
      <c r="O44" s="187"/>
      <c r="P44" s="188"/>
      <c r="Q44" s="173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5"/>
      <c r="AH44" s="176">
        <f>IF(Q44="",0,VLOOKUP(Q44,'身体介護を伴う移動支援・複合（日中＆夜間早朝）'!$A$4:$T$381,$CA$10,0))</f>
        <v>0</v>
      </c>
      <c r="AI44" s="177"/>
      <c r="AJ44" s="177"/>
      <c r="AK44" s="177"/>
      <c r="AL44" s="177"/>
      <c r="AM44" s="177"/>
      <c r="AN44" s="178"/>
      <c r="AO44" s="179"/>
      <c r="AP44" s="179"/>
      <c r="AQ44" s="179"/>
      <c r="AR44" s="179"/>
      <c r="AS44" s="179"/>
      <c r="AT44" s="179"/>
      <c r="AU44" s="179"/>
      <c r="AV44" s="180">
        <f t="shared" si="0"/>
        <v>0</v>
      </c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70"/>
      <c r="BI44" s="171"/>
      <c r="BJ44" s="171"/>
      <c r="BK44" s="171"/>
      <c r="BL44" s="171"/>
      <c r="BM44" s="171"/>
      <c r="BN44" s="171"/>
      <c r="BO44" s="171"/>
      <c r="BP44" s="171"/>
      <c r="BQ44" s="171"/>
      <c r="BR44" s="172"/>
      <c r="BT44" s="16"/>
      <c r="BV44" s="30">
        <f>IF(Q44="",0,VLOOKUP(Q44,'身体介護を伴う移動支援・複合（日中＆夜間早朝）'!$A$4:$T$192,7,0))</f>
        <v>0</v>
      </c>
      <c r="BW44" s="30">
        <f t="shared" si="2"/>
        <v>0</v>
      </c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2:104" ht="18" customHeight="1" x14ac:dyDescent="0.2">
      <c r="B45" s="17"/>
      <c r="D45" s="198"/>
      <c r="E45" s="199"/>
      <c r="F45" s="186"/>
      <c r="G45" s="187"/>
      <c r="H45" s="187"/>
      <c r="I45" s="187"/>
      <c r="J45" s="187"/>
      <c r="K45" s="187"/>
      <c r="L45" s="187"/>
      <c r="M45" s="187"/>
      <c r="N45" s="187"/>
      <c r="O45" s="187"/>
      <c r="P45" s="188"/>
      <c r="Q45" s="173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5"/>
      <c r="AH45" s="176">
        <f>IF(Q45="",0,VLOOKUP(Q45,'身体介護を伴う移動支援・複合（日中＆夜間早朝）'!$A$4:$T$381,$CA$10,0))</f>
        <v>0</v>
      </c>
      <c r="AI45" s="177"/>
      <c r="AJ45" s="177"/>
      <c r="AK45" s="177"/>
      <c r="AL45" s="177"/>
      <c r="AM45" s="177"/>
      <c r="AN45" s="178"/>
      <c r="AO45" s="179"/>
      <c r="AP45" s="179"/>
      <c r="AQ45" s="179"/>
      <c r="AR45" s="179"/>
      <c r="AS45" s="179"/>
      <c r="AT45" s="179"/>
      <c r="AU45" s="179"/>
      <c r="AV45" s="180">
        <f t="shared" si="0"/>
        <v>0</v>
      </c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70"/>
      <c r="BI45" s="171"/>
      <c r="BJ45" s="171"/>
      <c r="BK45" s="171"/>
      <c r="BL45" s="171"/>
      <c r="BM45" s="171"/>
      <c r="BN45" s="171"/>
      <c r="BO45" s="171"/>
      <c r="BP45" s="171"/>
      <c r="BQ45" s="171"/>
      <c r="BR45" s="172"/>
      <c r="BT45" s="16"/>
      <c r="BV45" s="30">
        <f>IF(Q45="",0,VLOOKUP(Q45,'身体介護を伴う移動支援・複合（日中＆夜間早朝）'!$A$4:$T$192,7,0))</f>
        <v>0</v>
      </c>
      <c r="BW45" s="30">
        <f t="shared" si="2"/>
        <v>0</v>
      </c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</row>
    <row r="46" spans="2:104" ht="18" customHeight="1" x14ac:dyDescent="0.2">
      <c r="B46" s="17"/>
      <c r="D46" s="198"/>
      <c r="E46" s="199"/>
      <c r="F46" s="186"/>
      <c r="G46" s="187"/>
      <c r="H46" s="187"/>
      <c r="I46" s="187"/>
      <c r="J46" s="187"/>
      <c r="K46" s="187"/>
      <c r="L46" s="187"/>
      <c r="M46" s="187"/>
      <c r="N46" s="187"/>
      <c r="O46" s="187"/>
      <c r="P46" s="188"/>
      <c r="Q46" s="173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5"/>
      <c r="AH46" s="176">
        <f>IF(Q46="",0,VLOOKUP(Q46,'身体介護を伴う移動支援・複合（日中＆夜間早朝）'!$A$4:$T$381,$CA$10,0))</f>
        <v>0</v>
      </c>
      <c r="AI46" s="177"/>
      <c r="AJ46" s="177"/>
      <c r="AK46" s="177"/>
      <c r="AL46" s="177"/>
      <c r="AM46" s="177"/>
      <c r="AN46" s="178"/>
      <c r="AO46" s="179"/>
      <c r="AP46" s="179"/>
      <c r="AQ46" s="179"/>
      <c r="AR46" s="179"/>
      <c r="AS46" s="179"/>
      <c r="AT46" s="179"/>
      <c r="AU46" s="179"/>
      <c r="AV46" s="180">
        <f t="shared" si="0"/>
        <v>0</v>
      </c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70"/>
      <c r="BI46" s="171"/>
      <c r="BJ46" s="171"/>
      <c r="BK46" s="171"/>
      <c r="BL46" s="171"/>
      <c r="BM46" s="171"/>
      <c r="BN46" s="171"/>
      <c r="BO46" s="171"/>
      <c r="BP46" s="171"/>
      <c r="BQ46" s="171"/>
      <c r="BR46" s="172"/>
      <c r="BT46" s="16"/>
      <c r="BV46" s="30">
        <f>IF(Q46="",0,VLOOKUP(Q46,'身体介護を伴う移動支援・複合（日中＆夜間早朝）'!$A$4:$T$192,7,0))</f>
        <v>0</v>
      </c>
      <c r="BW46" s="30">
        <f t="shared" si="2"/>
        <v>0</v>
      </c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</row>
    <row r="47" spans="2:104" ht="18" customHeight="1" x14ac:dyDescent="0.2">
      <c r="B47" s="17"/>
      <c r="D47" s="198"/>
      <c r="E47" s="199"/>
      <c r="F47" s="186"/>
      <c r="G47" s="187"/>
      <c r="H47" s="187"/>
      <c r="I47" s="187"/>
      <c r="J47" s="187"/>
      <c r="K47" s="187"/>
      <c r="L47" s="187"/>
      <c r="M47" s="187"/>
      <c r="N47" s="187"/>
      <c r="O47" s="187"/>
      <c r="P47" s="188"/>
      <c r="Q47" s="173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5"/>
      <c r="AH47" s="176">
        <f>IF(Q47="",0,VLOOKUP(Q47,'身体介護を伴う移動支援・複合（日中＆夜間早朝）'!$A$4:$T$381,$CA$10,0))</f>
        <v>0</v>
      </c>
      <c r="AI47" s="177"/>
      <c r="AJ47" s="177"/>
      <c r="AK47" s="177"/>
      <c r="AL47" s="177"/>
      <c r="AM47" s="177"/>
      <c r="AN47" s="178"/>
      <c r="AO47" s="179"/>
      <c r="AP47" s="179"/>
      <c r="AQ47" s="179"/>
      <c r="AR47" s="179"/>
      <c r="AS47" s="179"/>
      <c r="AT47" s="179"/>
      <c r="AU47" s="179"/>
      <c r="AV47" s="180">
        <f t="shared" si="0"/>
        <v>0</v>
      </c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70"/>
      <c r="BI47" s="171"/>
      <c r="BJ47" s="171"/>
      <c r="BK47" s="171"/>
      <c r="BL47" s="171"/>
      <c r="BM47" s="171"/>
      <c r="BN47" s="171"/>
      <c r="BO47" s="171"/>
      <c r="BP47" s="171"/>
      <c r="BQ47" s="171"/>
      <c r="BR47" s="172"/>
      <c r="BT47" s="16"/>
      <c r="BV47" s="30">
        <f>IF(Q47="",0,VLOOKUP(Q47,'身体介護を伴う移動支援・複合（日中＆夜間早朝）'!$A$4:$T$192,7,0))</f>
        <v>0</v>
      </c>
      <c r="BW47" s="30">
        <f t="shared" si="2"/>
        <v>0</v>
      </c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2:104" ht="18" customHeight="1" x14ac:dyDescent="0.2">
      <c r="B48" s="17"/>
      <c r="D48" s="198"/>
      <c r="E48" s="199"/>
      <c r="F48" s="186"/>
      <c r="G48" s="187"/>
      <c r="H48" s="187"/>
      <c r="I48" s="187"/>
      <c r="J48" s="187"/>
      <c r="K48" s="187"/>
      <c r="L48" s="187"/>
      <c r="M48" s="187"/>
      <c r="N48" s="187"/>
      <c r="O48" s="187"/>
      <c r="P48" s="188"/>
      <c r="Q48" s="173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5"/>
      <c r="AH48" s="176">
        <f>IF(Q48="",0,VLOOKUP(Q48,'身体介護を伴う移動支援・複合（日中＆夜間早朝）'!$A$4:$T$381,$CA$10,0))</f>
        <v>0</v>
      </c>
      <c r="AI48" s="177"/>
      <c r="AJ48" s="177"/>
      <c r="AK48" s="177"/>
      <c r="AL48" s="177"/>
      <c r="AM48" s="177"/>
      <c r="AN48" s="178"/>
      <c r="AO48" s="179"/>
      <c r="AP48" s="179"/>
      <c r="AQ48" s="179"/>
      <c r="AR48" s="179"/>
      <c r="AS48" s="179"/>
      <c r="AT48" s="179"/>
      <c r="AU48" s="179"/>
      <c r="AV48" s="180">
        <f t="shared" si="0"/>
        <v>0</v>
      </c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70"/>
      <c r="BI48" s="171"/>
      <c r="BJ48" s="171"/>
      <c r="BK48" s="171"/>
      <c r="BL48" s="171"/>
      <c r="BM48" s="171"/>
      <c r="BN48" s="171"/>
      <c r="BO48" s="171"/>
      <c r="BP48" s="171"/>
      <c r="BQ48" s="171"/>
      <c r="BR48" s="172"/>
      <c r="BT48" s="16"/>
      <c r="BV48" s="30">
        <f>IF(Q48="",0,VLOOKUP(Q48,'身体介護を伴う移動支援・複合（日中＆夜間早朝）'!$A$4:$T$192,7,0))</f>
        <v>0</v>
      </c>
      <c r="BW48" s="30">
        <f t="shared" si="2"/>
        <v>0</v>
      </c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2:104" ht="18" customHeight="1" x14ac:dyDescent="0.2">
      <c r="B49" s="17"/>
      <c r="D49" s="198"/>
      <c r="E49" s="199"/>
      <c r="F49" s="186"/>
      <c r="G49" s="187"/>
      <c r="H49" s="187"/>
      <c r="I49" s="187"/>
      <c r="J49" s="187"/>
      <c r="K49" s="187"/>
      <c r="L49" s="187"/>
      <c r="M49" s="187"/>
      <c r="N49" s="187"/>
      <c r="O49" s="187"/>
      <c r="P49" s="188"/>
      <c r="Q49" s="173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5"/>
      <c r="AH49" s="176">
        <f>IF(Q49="",0,VLOOKUP(Q49,'身体介護を伴う移動支援・複合（日中＆夜間早朝）'!$A$4:$T$381,$CA$10,0))</f>
        <v>0</v>
      </c>
      <c r="AI49" s="177"/>
      <c r="AJ49" s="177"/>
      <c r="AK49" s="177"/>
      <c r="AL49" s="177"/>
      <c r="AM49" s="177"/>
      <c r="AN49" s="178"/>
      <c r="AO49" s="179"/>
      <c r="AP49" s="179"/>
      <c r="AQ49" s="179"/>
      <c r="AR49" s="179"/>
      <c r="AS49" s="179"/>
      <c r="AT49" s="179"/>
      <c r="AU49" s="179"/>
      <c r="AV49" s="180">
        <f t="shared" si="0"/>
        <v>0</v>
      </c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70"/>
      <c r="BI49" s="171"/>
      <c r="BJ49" s="171"/>
      <c r="BK49" s="171"/>
      <c r="BL49" s="171"/>
      <c r="BM49" s="171"/>
      <c r="BN49" s="171"/>
      <c r="BO49" s="171"/>
      <c r="BP49" s="171"/>
      <c r="BQ49" s="171"/>
      <c r="BR49" s="172"/>
      <c r="BT49" s="16"/>
      <c r="BV49" s="30">
        <f>IF(Q49="",0,VLOOKUP(Q49,'身体介護を伴う移動支援・複合（日中＆夜間早朝）'!$A$4:$T$192,7,0))</f>
        <v>0</v>
      </c>
      <c r="BW49" s="30">
        <f t="shared" si="2"/>
        <v>0</v>
      </c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2:104" ht="18" customHeight="1" x14ac:dyDescent="0.2">
      <c r="B50" s="17"/>
      <c r="D50" s="198"/>
      <c r="E50" s="199"/>
      <c r="F50" s="121"/>
      <c r="G50" s="122"/>
      <c r="H50" s="122"/>
      <c r="I50" s="122"/>
      <c r="J50" s="122"/>
      <c r="K50" s="122"/>
      <c r="L50" s="122"/>
      <c r="M50" s="122"/>
      <c r="N50" s="122"/>
      <c r="O50" s="122"/>
      <c r="P50" s="123"/>
      <c r="Q50" s="146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8"/>
      <c r="AH50" s="100">
        <f>IF(Q50="",0,VLOOKUP(Q50,'身体介護を伴う移動支援・複合（日中＆夜間早朝）'!$A$4:$T$381,$CA$10,0))</f>
        <v>0</v>
      </c>
      <c r="AI50" s="101"/>
      <c r="AJ50" s="101"/>
      <c r="AK50" s="101"/>
      <c r="AL50" s="101"/>
      <c r="AM50" s="101"/>
      <c r="AN50" s="102"/>
      <c r="AO50" s="181"/>
      <c r="AP50" s="181"/>
      <c r="AQ50" s="181"/>
      <c r="AR50" s="181"/>
      <c r="AS50" s="181"/>
      <c r="AT50" s="181"/>
      <c r="AU50" s="181"/>
      <c r="AV50" s="182">
        <f t="shared" si="0"/>
        <v>0</v>
      </c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03"/>
      <c r="BI50" s="104"/>
      <c r="BJ50" s="104"/>
      <c r="BK50" s="104"/>
      <c r="BL50" s="104"/>
      <c r="BM50" s="104"/>
      <c r="BN50" s="104"/>
      <c r="BO50" s="104"/>
      <c r="BP50" s="104"/>
      <c r="BQ50" s="104"/>
      <c r="BR50" s="105"/>
      <c r="BT50" s="16"/>
      <c r="BV50" s="30">
        <f>IF(Q50="",0,VLOOKUP(Q50,'身体介護を伴う移動支援・複合（日中＆夜間早朝）'!$A$4:$T$192,7,0))</f>
        <v>0</v>
      </c>
      <c r="BW50" s="30">
        <f t="shared" si="2"/>
        <v>0</v>
      </c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2:104" ht="18" customHeight="1" x14ac:dyDescent="0.2">
      <c r="B51" s="17"/>
      <c r="D51" s="198"/>
      <c r="E51" s="199"/>
      <c r="F51" s="118" t="s">
        <v>69</v>
      </c>
      <c r="G51" s="119"/>
      <c r="H51" s="119"/>
      <c r="I51" s="119"/>
      <c r="J51" s="119"/>
      <c r="K51" s="119"/>
      <c r="L51" s="119"/>
      <c r="M51" s="119"/>
      <c r="N51" s="119"/>
      <c r="O51" s="119"/>
      <c r="P51" s="120"/>
      <c r="Q51" s="124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6"/>
      <c r="AH51" s="127">
        <f>IF(Q51="",0,VLOOKUP(Q51,'身体介護を伴う移動支援・複合（夜間早朝＆深夜）'!$A$4:$T$93,$CA$10,0))</f>
        <v>0</v>
      </c>
      <c r="AI51" s="128"/>
      <c r="AJ51" s="128"/>
      <c r="AK51" s="128"/>
      <c r="AL51" s="128"/>
      <c r="AM51" s="128"/>
      <c r="AN51" s="129"/>
      <c r="AO51" s="112"/>
      <c r="AP51" s="113"/>
      <c r="AQ51" s="113"/>
      <c r="AR51" s="113"/>
      <c r="AS51" s="113"/>
      <c r="AT51" s="113"/>
      <c r="AU51" s="114"/>
      <c r="AV51" s="115">
        <f t="shared" si="0"/>
        <v>0</v>
      </c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7"/>
      <c r="BH51" s="140"/>
      <c r="BI51" s="141"/>
      <c r="BJ51" s="141"/>
      <c r="BK51" s="141"/>
      <c r="BL51" s="141"/>
      <c r="BM51" s="141"/>
      <c r="BN51" s="141"/>
      <c r="BO51" s="141"/>
      <c r="BP51" s="141"/>
      <c r="BQ51" s="141"/>
      <c r="BR51" s="142"/>
      <c r="BT51" s="16"/>
      <c r="BV51" s="30">
        <f>IF(Q51="",0,VLOOKUP(Q51,'身体介護を伴う移動支援・複合（夜間早朝＆深夜）'!$A$4:$T$93,7,0))</f>
        <v>0</v>
      </c>
      <c r="BW51" s="30">
        <f t="shared" ref="BW51:BW56" si="3">BV51*AO51</f>
        <v>0</v>
      </c>
    </row>
    <row r="52" spans="2:104" ht="18" customHeight="1" x14ac:dyDescent="0.2">
      <c r="B52" s="17"/>
      <c r="D52" s="198"/>
      <c r="E52" s="199"/>
      <c r="F52" s="121"/>
      <c r="G52" s="122"/>
      <c r="H52" s="122"/>
      <c r="I52" s="122"/>
      <c r="J52" s="122"/>
      <c r="K52" s="122"/>
      <c r="L52" s="122"/>
      <c r="M52" s="122"/>
      <c r="N52" s="122"/>
      <c r="O52" s="122"/>
      <c r="P52" s="123"/>
      <c r="Q52" s="161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3"/>
      <c r="AH52" s="164">
        <f>IF(Q52="",0,VLOOKUP(Q52,'身体介護を伴う移動支援・複合（夜間早朝＆深夜）'!$A$4:$T$93,$CA$10,0))</f>
        <v>0</v>
      </c>
      <c r="AI52" s="165"/>
      <c r="AJ52" s="165"/>
      <c r="AK52" s="165"/>
      <c r="AL52" s="165"/>
      <c r="AM52" s="165"/>
      <c r="AN52" s="166"/>
      <c r="AO52" s="167"/>
      <c r="AP52" s="168"/>
      <c r="AQ52" s="168"/>
      <c r="AR52" s="168"/>
      <c r="AS52" s="168"/>
      <c r="AT52" s="168"/>
      <c r="AU52" s="169"/>
      <c r="AV52" s="149">
        <f t="shared" si="0"/>
        <v>0</v>
      </c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1"/>
      <c r="BH52" s="183"/>
      <c r="BI52" s="184"/>
      <c r="BJ52" s="184"/>
      <c r="BK52" s="184"/>
      <c r="BL52" s="184"/>
      <c r="BM52" s="184"/>
      <c r="BN52" s="184"/>
      <c r="BO52" s="184"/>
      <c r="BP52" s="184"/>
      <c r="BQ52" s="184"/>
      <c r="BR52" s="185"/>
      <c r="BT52" s="16"/>
      <c r="BV52" s="30">
        <f>IF(Q52="",0,VLOOKUP(Q52,'身体介護を伴う移動支援・複合（夜間早朝＆深夜）'!$A$4:$T$93,7,0))</f>
        <v>0</v>
      </c>
      <c r="BW52" s="30">
        <f t="shared" si="3"/>
        <v>0</v>
      </c>
    </row>
    <row r="53" spans="2:104" ht="18" customHeight="1" x14ac:dyDescent="0.2">
      <c r="B53" s="17"/>
      <c r="D53" s="198"/>
      <c r="E53" s="199"/>
      <c r="F53" s="85" t="s">
        <v>70</v>
      </c>
      <c r="G53" s="86"/>
      <c r="H53" s="86"/>
      <c r="I53" s="86"/>
      <c r="J53" s="86"/>
      <c r="K53" s="86"/>
      <c r="L53" s="86"/>
      <c r="M53" s="86"/>
      <c r="N53" s="86"/>
      <c r="O53" s="86"/>
      <c r="P53" s="87"/>
      <c r="Q53" s="106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8"/>
      <c r="AH53" s="109">
        <f>IF(Q53="",0,VLOOKUP(Q53,'身体介護を伴う移動支援・複合（早朝＆日中＆夜間）'!$A$4:$X$61,$CB$10,0))</f>
        <v>0</v>
      </c>
      <c r="AI53" s="110"/>
      <c r="AJ53" s="110"/>
      <c r="AK53" s="110"/>
      <c r="AL53" s="110"/>
      <c r="AM53" s="110"/>
      <c r="AN53" s="111"/>
      <c r="AO53" s="155"/>
      <c r="AP53" s="156"/>
      <c r="AQ53" s="156"/>
      <c r="AR53" s="156"/>
      <c r="AS53" s="156"/>
      <c r="AT53" s="156"/>
      <c r="AU53" s="157"/>
      <c r="AV53" s="127">
        <f>AH53*AO53</f>
        <v>0</v>
      </c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9"/>
      <c r="BH53" s="158"/>
      <c r="BI53" s="159"/>
      <c r="BJ53" s="159"/>
      <c r="BK53" s="159"/>
      <c r="BL53" s="159"/>
      <c r="BM53" s="159"/>
      <c r="BN53" s="159"/>
      <c r="BO53" s="159"/>
      <c r="BP53" s="159"/>
      <c r="BQ53" s="159"/>
      <c r="BR53" s="160"/>
      <c r="BT53" s="16"/>
      <c r="BV53" s="30">
        <f>IF(Q53="",0,VLOOKUP(Q53,'身体介護を伴う移動支援・複合（早朝＆日中＆夜間）'!$A$4:$X$61,9,0))</f>
        <v>0</v>
      </c>
      <c r="BW53" s="30">
        <f t="shared" si="3"/>
        <v>0</v>
      </c>
    </row>
    <row r="54" spans="2:104" ht="18" customHeight="1" x14ac:dyDescent="0.2">
      <c r="B54" s="17"/>
      <c r="D54" s="198"/>
      <c r="E54" s="199"/>
      <c r="F54" s="88"/>
      <c r="G54" s="89"/>
      <c r="H54" s="89"/>
      <c r="I54" s="89"/>
      <c r="J54" s="89"/>
      <c r="K54" s="89"/>
      <c r="L54" s="89"/>
      <c r="M54" s="89"/>
      <c r="N54" s="89"/>
      <c r="O54" s="89"/>
      <c r="P54" s="90"/>
      <c r="Q54" s="146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8"/>
      <c r="AH54" s="149">
        <f>IF(Q54="",0,VLOOKUP(Q54,'身体介護を伴う移動支援・複合（早朝＆日中＆夜間）'!$A$4:$X$61,$CB$10,0))</f>
        <v>0</v>
      </c>
      <c r="AI54" s="150"/>
      <c r="AJ54" s="150"/>
      <c r="AK54" s="150"/>
      <c r="AL54" s="150"/>
      <c r="AM54" s="150"/>
      <c r="AN54" s="151"/>
      <c r="AO54" s="137"/>
      <c r="AP54" s="138"/>
      <c r="AQ54" s="138"/>
      <c r="AR54" s="138"/>
      <c r="AS54" s="138"/>
      <c r="AT54" s="138"/>
      <c r="AU54" s="139"/>
      <c r="AV54" s="100">
        <f>AH54*AO54</f>
        <v>0</v>
      </c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2"/>
      <c r="BH54" s="103"/>
      <c r="BI54" s="104"/>
      <c r="BJ54" s="104"/>
      <c r="BK54" s="104"/>
      <c r="BL54" s="104"/>
      <c r="BM54" s="104"/>
      <c r="BN54" s="104"/>
      <c r="BO54" s="104"/>
      <c r="BP54" s="104"/>
      <c r="BQ54" s="104"/>
      <c r="BR54" s="105"/>
      <c r="BT54" s="16"/>
      <c r="BV54" s="30">
        <f>IF(Q54="",0,VLOOKUP(Q54,'身体介護を伴う移動支援・複合（早朝＆日中＆夜間）'!$A$4:$X$61,9,0))</f>
        <v>0</v>
      </c>
      <c r="BW54" s="30">
        <f t="shared" si="3"/>
        <v>0</v>
      </c>
    </row>
    <row r="55" spans="2:104" ht="18" customHeight="1" x14ac:dyDescent="0.2">
      <c r="B55" s="17"/>
      <c r="D55" s="198"/>
      <c r="E55" s="199"/>
      <c r="F55" s="85" t="s">
        <v>71</v>
      </c>
      <c r="G55" s="86"/>
      <c r="H55" s="86"/>
      <c r="I55" s="86"/>
      <c r="J55" s="86"/>
      <c r="K55" s="86"/>
      <c r="L55" s="86"/>
      <c r="M55" s="86"/>
      <c r="N55" s="86"/>
      <c r="O55" s="86"/>
      <c r="P55" s="87"/>
      <c r="Q55" s="106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8"/>
      <c r="AH55" s="109">
        <f>IF(Q55="",0,VLOOKUP(Q55,'身体介護を伴う移動支援・複合（日中＆夜間＆深夜）'!$A$4:$X$194,$CB$10,0))</f>
        <v>0</v>
      </c>
      <c r="AI55" s="110"/>
      <c r="AJ55" s="110"/>
      <c r="AK55" s="110"/>
      <c r="AL55" s="110"/>
      <c r="AM55" s="110"/>
      <c r="AN55" s="111"/>
      <c r="AO55" s="112"/>
      <c r="AP55" s="113"/>
      <c r="AQ55" s="113"/>
      <c r="AR55" s="113"/>
      <c r="AS55" s="113"/>
      <c r="AT55" s="113"/>
      <c r="AU55" s="114"/>
      <c r="AV55" s="115">
        <f>AH55*AO55</f>
        <v>0</v>
      </c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7"/>
      <c r="BH55" s="140"/>
      <c r="BI55" s="141"/>
      <c r="BJ55" s="141"/>
      <c r="BK55" s="141"/>
      <c r="BL55" s="141"/>
      <c r="BM55" s="141"/>
      <c r="BN55" s="141"/>
      <c r="BO55" s="141"/>
      <c r="BP55" s="141"/>
      <c r="BQ55" s="141"/>
      <c r="BR55" s="142"/>
      <c r="BT55" s="16"/>
      <c r="BV55" s="30">
        <f>IF(Q55="",0,VLOOKUP(Q55,'身体介護を伴う移動支援・複合（日中＆夜間＆深夜）'!$A$4:$X$194,9,0))</f>
        <v>0</v>
      </c>
      <c r="BW55" s="30">
        <f t="shared" si="3"/>
        <v>0</v>
      </c>
    </row>
    <row r="56" spans="2:104" ht="18" customHeight="1" thickBot="1" x14ac:dyDescent="0.25">
      <c r="B56" s="17"/>
      <c r="D56" s="198"/>
      <c r="E56" s="199"/>
      <c r="F56" s="91"/>
      <c r="G56" s="92"/>
      <c r="H56" s="92"/>
      <c r="I56" s="92"/>
      <c r="J56" s="92"/>
      <c r="K56" s="92"/>
      <c r="L56" s="92"/>
      <c r="M56" s="92"/>
      <c r="N56" s="92"/>
      <c r="O56" s="92"/>
      <c r="P56" s="93"/>
      <c r="Q56" s="143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5"/>
      <c r="AH56" s="94">
        <f>IF(Q56="",0,VLOOKUP(Q56,'身体介護を伴う移動支援・複合（日中＆夜間＆深夜）'!$A$4:$X$194,$CB$10,0))</f>
        <v>0</v>
      </c>
      <c r="AI56" s="95"/>
      <c r="AJ56" s="95"/>
      <c r="AK56" s="95"/>
      <c r="AL56" s="95"/>
      <c r="AM56" s="95"/>
      <c r="AN56" s="96"/>
      <c r="AO56" s="152"/>
      <c r="AP56" s="153"/>
      <c r="AQ56" s="153"/>
      <c r="AR56" s="153"/>
      <c r="AS56" s="153"/>
      <c r="AT56" s="153"/>
      <c r="AU56" s="154"/>
      <c r="AV56" s="94">
        <f>AH56*AO56</f>
        <v>0</v>
      </c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6"/>
      <c r="BH56" s="97"/>
      <c r="BI56" s="98"/>
      <c r="BJ56" s="98"/>
      <c r="BK56" s="98"/>
      <c r="BL56" s="98"/>
      <c r="BM56" s="98"/>
      <c r="BN56" s="98"/>
      <c r="BO56" s="98"/>
      <c r="BP56" s="98"/>
      <c r="BQ56" s="98"/>
      <c r="BR56" s="99"/>
      <c r="BT56" s="16"/>
      <c r="BV56" s="30">
        <f>IF(Q56="",0,VLOOKUP(Q56,'身体介護を伴う移動支援・複合（日中＆夜間＆深夜）'!$A$4:$X$194,9,0))</f>
        <v>0</v>
      </c>
      <c r="BW56" s="30">
        <f t="shared" si="3"/>
        <v>0</v>
      </c>
    </row>
    <row r="57" spans="2:104" ht="27" customHeight="1" thickTop="1" x14ac:dyDescent="0.2">
      <c r="B57" s="17"/>
      <c r="D57" s="200"/>
      <c r="E57" s="201"/>
      <c r="F57" s="130" t="s">
        <v>55</v>
      </c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2">
        <f>SUM(AV15:BG52)</f>
        <v>0</v>
      </c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4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6"/>
      <c r="BT57" s="16"/>
      <c r="BV57" s="32"/>
      <c r="BW57" s="33">
        <f>SUM(BW15:BW56)</f>
        <v>0</v>
      </c>
    </row>
    <row r="58" spans="2:104" ht="6.75" customHeight="1" x14ac:dyDescent="0.2">
      <c r="B58" s="34"/>
      <c r="C58" s="35"/>
      <c r="D58" s="35"/>
      <c r="E58" s="35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5"/>
      <c r="BT58" s="38"/>
    </row>
    <row r="59" spans="2:104" ht="15" customHeight="1" x14ac:dyDescent="0.2"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</row>
    <row r="60" spans="2:104" ht="15" customHeight="1" x14ac:dyDescent="0.2"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</row>
    <row r="61" spans="2:104" ht="15" customHeight="1" x14ac:dyDescent="0.2"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</row>
    <row r="62" spans="2:104" ht="15" customHeight="1" x14ac:dyDescent="0.2"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</row>
  </sheetData>
  <sheetProtection selectLockedCells="1"/>
  <mergeCells count="252">
    <mergeCell ref="W2:AE3"/>
    <mergeCell ref="AF2:AN3"/>
    <mergeCell ref="AQ2:BE3"/>
    <mergeCell ref="BF2:BT3"/>
    <mergeCell ref="B6:BT6"/>
    <mergeCell ref="AB7:AT7"/>
    <mergeCell ref="AY7:BC8"/>
    <mergeCell ref="BD7:BE8"/>
    <mergeCell ref="BF7:BG8"/>
    <mergeCell ref="BH7:BI8"/>
    <mergeCell ref="BJ7:BK8"/>
    <mergeCell ref="BL7:BM8"/>
    <mergeCell ref="BN7:BR8"/>
    <mergeCell ref="E10:R10"/>
    <mergeCell ref="T10:AI10"/>
    <mergeCell ref="AM10:AV11"/>
    <mergeCell ref="AX10:BR11"/>
    <mergeCell ref="E11:R11"/>
    <mergeCell ref="T11:AI11"/>
    <mergeCell ref="E12:R12"/>
    <mergeCell ref="T12:AI12"/>
    <mergeCell ref="AM12:AV12"/>
    <mergeCell ref="AX12:BR12"/>
    <mergeCell ref="D14:E57"/>
    <mergeCell ref="F14:P14"/>
    <mergeCell ref="Q14:AG14"/>
    <mergeCell ref="AH14:AN14"/>
    <mergeCell ref="AO14:AU14"/>
    <mergeCell ref="AV14:BG14"/>
    <mergeCell ref="BH14:BR14"/>
    <mergeCell ref="F15:P29"/>
    <mergeCell ref="Q15:AG15"/>
    <mergeCell ref="AH15:AN15"/>
    <mergeCell ref="AO15:AU15"/>
    <mergeCell ref="AV15:BG15"/>
    <mergeCell ref="BH15:BR15"/>
    <mergeCell ref="Q16:AG16"/>
    <mergeCell ref="AH16:AN16"/>
    <mergeCell ref="AO16:AU16"/>
    <mergeCell ref="AV16:BG16"/>
    <mergeCell ref="BH16:BR16"/>
    <mergeCell ref="Q17:AG17"/>
    <mergeCell ref="AH17:AN17"/>
    <mergeCell ref="AO17:AU17"/>
    <mergeCell ref="AV17:BG17"/>
    <mergeCell ref="BH17:BR17"/>
    <mergeCell ref="Q18:AG18"/>
    <mergeCell ref="AH18:AN18"/>
    <mergeCell ref="AO18:AU18"/>
    <mergeCell ref="AV18:BG18"/>
    <mergeCell ref="BH18:BR18"/>
    <mergeCell ref="Q19:AG19"/>
    <mergeCell ref="AH19:AN19"/>
    <mergeCell ref="AO19:AU19"/>
    <mergeCell ref="AV19:BG19"/>
    <mergeCell ref="BH19:BR19"/>
    <mergeCell ref="Q20:AG20"/>
    <mergeCell ref="AH20:AN20"/>
    <mergeCell ref="AO20:AU20"/>
    <mergeCell ref="AV20:BG20"/>
    <mergeCell ref="BH20:BR20"/>
    <mergeCell ref="Q21:AG21"/>
    <mergeCell ref="AH21:AN21"/>
    <mergeCell ref="AO21:AU21"/>
    <mergeCell ref="AV21:BG21"/>
    <mergeCell ref="BH21:BR21"/>
    <mergeCell ref="Q22:AG22"/>
    <mergeCell ref="AH22:AN22"/>
    <mergeCell ref="AO22:AU22"/>
    <mergeCell ref="AV22:BG22"/>
    <mergeCell ref="BH22:BR22"/>
    <mergeCell ref="Q23:AG23"/>
    <mergeCell ref="AH23:AN23"/>
    <mergeCell ref="AO23:AU23"/>
    <mergeCell ref="AV23:BG23"/>
    <mergeCell ref="BH23:BR23"/>
    <mergeCell ref="Q24:AG24"/>
    <mergeCell ref="AH24:AN24"/>
    <mergeCell ref="AO24:AU24"/>
    <mergeCell ref="AV24:BG24"/>
    <mergeCell ref="BH24:BR24"/>
    <mergeCell ref="Q25:AG25"/>
    <mergeCell ref="AH25:AN25"/>
    <mergeCell ref="AO25:AU25"/>
    <mergeCell ref="AV25:BG25"/>
    <mergeCell ref="BH25:BR25"/>
    <mergeCell ref="AV34:BG34"/>
    <mergeCell ref="BH34:BR34"/>
    <mergeCell ref="Q26:AG26"/>
    <mergeCell ref="AH26:AN26"/>
    <mergeCell ref="AO26:AU26"/>
    <mergeCell ref="AV26:BG26"/>
    <mergeCell ref="BH26:BR26"/>
    <mergeCell ref="Q27:AG27"/>
    <mergeCell ref="AH27:AN27"/>
    <mergeCell ref="AO27:AU27"/>
    <mergeCell ref="AV27:BG27"/>
    <mergeCell ref="BH27:BR27"/>
    <mergeCell ref="Q28:AG28"/>
    <mergeCell ref="AH28:AN28"/>
    <mergeCell ref="AO28:AU28"/>
    <mergeCell ref="AV28:BG28"/>
    <mergeCell ref="BH28:BR28"/>
    <mergeCell ref="Q29:AG29"/>
    <mergeCell ref="AH29:AN29"/>
    <mergeCell ref="AO29:AU29"/>
    <mergeCell ref="AV29:BG29"/>
    <mergeCell ref="BH29:BR29"/>
    <mergeCell ref="F35:P36"/>
    <mergeCell ref="Q35:AG35"/>
    <mergeCell ref="AH35:AN35"/>
    <mergeCell ref="AO35:AU35"/>
    <mergeCell ref="AV35:BG35"/>
    <mergeCell ref="BH35:BR35"/>
    <mergeCell ref="Q36:AG36"/>
    <mergeCell ref="AH36:AN36"/>
    <mergeCell ref="AO36:AU36"/>
    <mergeCell ref="AV36:BG36"/>
    <mergeCell ref="BH36:BR36"/>
    <mergeCell ref="F30:P34"/>
    <mergeCell ref="Q30:AG30"/>
    <mergeCell ref="AH30:AN30"/>
    <mergeCell ref="AO30:AU30"/>
    <mergeCell ref="AV30:BG30"/>
    <mergeCell ref="BH30:BR30"/>
    <mergeCell ref="Q31:AG31"/>
    <mergeCell ref="AH31:AN31"/>
    <mergeCell ref="AO31:AU31"/>
    <mergeCell ref="AV31:BG31"/>
    <mergeCell ref="BH31:BR31"/>
    <mergeCell ref="Q34:AG34"/>
    <mergeCell ref="AH34:AN34"/>
    <mergeCell ref="AO34:AU34"/>
    <mergeCell ref="Q32:AG32"/>
    <mergeCell ref="AH32:AN32"/>
    <mergeCell ref="AO32:AU32"/>
    <mergeCell ref="AV32:BG32"/>
    <mergeCell ref="BH32:BR32"/>
    <mergeCell ref="Q33:AG33"/>
    <mergeCell ref="AH33:AN33"/>
    <mergeCell ref="AO33:AU33"/>
    <mergeCell ref="AV33:BG33"/>
    <mergeCell ref="BH33:BR33"/>
    <mergeCell ref="F37:P38"/>
    <mergeCell ref="Q37:AG37"/>
    <mergeCell ref="AH37:AN37"/>
    <mergeCell ref="AO37:AU37"/>
    <mergeCell ref="AV37:BG37"/>
    <mergeCell ref="BH37:BR37"/>
    <mergeCell ref="Q38:AG38"/>
    <mergeCell ref="AH38:AN38"/>
    <mergeCell ref="AO38:AU38"/>
    <mergeCell ref="AV38:BG38"/>
    <mergeCell ref="BH38:BR38"/>
    <mergeCell ref="F39:P40"/>
    <mergeCell ref="Q39:AG39"/>
    <mergeCell ref="AH39:AN39"/>
    <mergeCell ref="AO39:AU39"/>
    <mergeCell ref="AV39:BG39"/>
    <mergeCell ref="BH39:BR39"/>
    <mergeCell ref="Q40:AG40"/>
    <mergeCell ref="AH40:AN40"/>
    <mergeCell ref="AO40:AU40"/>
    <mergeCell ref="AV40:BG40"/>
    <mergeCell ref="BH40:BR40"/>
    <mergeCell ref="F41:P50"/>
    <mergeCell ref="Q41:AG41"/>
    <mergeCell ref="AH41:AN41"/>
    <mergeCell ref="AO41:AU41"/>
    <mergeCell ref="AV41:BG41"/>
    <mergeCell ref="BH41:BR41"/>
    <mergeCell ref="Q42:AG42"/>
    <mergeCell ref="BH45:BR45"/>
    <mergeCell ref="AH42:AN42"/>
    <mergeCell ref="AO42:AU42"/>
    <mergeCell ref="AV42:BG42"/>
    <mergeCell ref="BH42:BR42"/>
    <mergeCell ref="Q43:AG43"/>
    <mergeCell ref="AH43:AN43"/>
    <mergeCell ref="AO43:AU43"/>
    <mergeCell ref="AV43:BG43"/>
    <mergeCell ref="BH43:BR43"/>
    <mergeCell ref="BH47:BR47"/>
    <mergeCell ref="Q44:AG44"/>
    <mergeCell ref="AH44:AN44"/>
    <mergeCell ref="AO44:AU44"/>
    <mergeCell ref="AV44:BG44"/>
    <mergeCell ref="BH44:BR44"/>
    <mergeCell ref="Q45:AG45"/>
    <mergeCell ref="AH45:AN45"/>
    <mergeCell ref="AO45:AU45"/>
    <mergeCell ref="AV45:BG45"/>
    <mergeCell ref="BH49:BR49"/>
    <mergeCell ref="Q46:AG46"/>
    <mergeCell ref="AH46:AN46"/>
    <mergeCell ref="AO46:AU46"/>
    <mergeCell ref="AV46:BG46"/>
    <mergeCell ref="BH46:BR46"/>
    <mergeCell ref="Q47:AG47"/>
    <mergeCell ref="AH47:AN47"/>
    <mergeCell ref="AO47:AU47"/>
    <mergeCell ref="AV47:BG47"/>
    <mergeCell ref="Q48:AG48"/>
    <mergeCell ref="AH48:AN48"/>
    <mergeCell ref="AO48:AU48"/>
    <mergeCell ref="AV48:BG48"/>
    <mergeCell ref="AO52:AU52"/>
    <mergeCell ref="BH48:BR48"/>
    <mergeCell ref="Q49:AG49"/>
    <mergeCell ref="AH49:AN49"/>
    <mergeCell ref="AO49:AU49"/>
    <mergeCell ref="AV49:BG49"/>
    <mergeCell ref="Q50:AG50"/>
    <mergeCell ref="AH50:AN50"/>
    <mergeCell ref="AO50:AU50"/>
    <mergeCell ref="AV50:BG50"/>
    <mergeCell ref="BH50:BR50"/>
    <mergeCell ref="BH52:BR52"/>
    <mergeCell ref="F51:P52"/>
    <mergeCell ref="Q51:AG51"/>
    <mergeCell ref="AH51:AN51"/>
    <mergeCell ref="AO51:AU51"/>
    <mergeCell ref="AV51:BG51"/>
    <mergeCell ref="F57:AU57"/>
    <mergeCell ref="AV57:BG57"/>
    <mergeCell ref="BH57:BR57"/>
    <mergeCell ref="AO54:AU54"/>
    <mergeCell ref="BH55:BR55"/>
    <mergeCell ref="Q56:AG56"/>
    <mergeCell ref="AH56:AN56"/>
    <mergeCell ref="Q54:AG54"/>
    <mergeCell ref="AH54:AN54"/>
    <mergeCell ref="AO56:AU56"/>
    <mergeCell ref="Q53:AG53"/>
    <mergeCell ref="AH53:AN53"/>
    <mergeCell ref="AO53:AU53"/>
    <mergeCell ref="AV53:BG53"/>
    <mergeCell ref="BH53:BR53"/>
    <mergeCell ref="BH51:BR51"/>
    <mergeCell ref="Q52:AG52"/>
    <mergeCell ref="AH52:AN52"/>
    <mergeCell ref="AV52:BG52"/>
    <mergeCell ref="F53:P54"/>
    <mergeCell ref="F55:P56"/>
    <mergeCell ref="AV56:BG56"/>
    <mergeCell ref="BH56:BR56"/>
    <mergeCell ref="AV54:BG54"/>
    <mergeCell ref="BH54:BR54"/>
    <mergeCell ref="Q55:AG55"/>
    <mergeCell ref="AH55:AN55"/>
    <mergeCell ref="AO55:AU55"/>
    <mergeCell ref="AV55:BG55"/>
  </mergeCells>
  <phoneticPr fontId="3"/>
  <dataValidations count="1">
    <dataValidation type="list" allowBlank="1" showInputMessage="1" showErrorMessage="1" sqref="AX12:BR12" xr:uid="{00000000-0002-0000-0000-000000000000}">
      <formula1>$BY$2:$BY$9</formula1>
    </dataValidation>
  </dataValidations>
  <printOptions horizontalCentered="1"/>
  <pageMargins left="0.19685039370078741" right="0.19685039370078741" top="0.39370078740157483" bottom="0.39370078740157483" header="0.19685039370078741" footer="0.11811023622047245"/>
  <pageSetup paperSize="9" scale="83" orientation="portrait" horizontalDpi="300" verticalDpi="300" r:id="rId1"/>
  <headerFooter alignWithMargins="0"/>
  <colBreaks count="1" manualBreakCount="1">
    <brk id="75" max="1048575" man="1"/>
  </col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身体介護を伴う移動支援・単一!$A$4:$A$45</xm:f>
          </x14:formula1>
          <xm:sqref>Q15:AG29</xm:sqref>
        </x14:dataValidation>
        <x14:dataValidation type="list" allowBlank="1" showInputMessage="1" showErrorMessage="1" xr:uid="{00000000-0002-0000-0000-000002000000}">
          <x14:formula1>
            <xm:f>'身体介護を伴う移動支援・複合（深夜＆夜間早朝）'!$A$4:$A$135</xm:f>
          </x14:formula1>
          <xm:sqref>Q37:AG38</xm:sqref>
        </x14:dataValidation>
        <x14:dataValidation type="list" allowBlank="1" showInputMessage="1" showErrorMessage="1" xr:uid="{00000000-0002-0000-0000-000003000000}">
          <x14:formula1>
            <xm:f>身体介護を伴う移動支援・単一!$A$46:$A$63</xm:f>
          </x14:formula1>
          <xm:sqref>Q30:AG34</xm:sqref>
        </x14:dataValidation>
        <x14:dataValidation type="list" allowBlank="1" showInputMessage="1" showErrorMessage="1" xr:uid="{00000000-0002-0000-0000-000004000000}">
          <x14:formula1>
            <xm:f>身体介護を伴う移動支援・単一!$A$64:$A$89</xm:f>
          </x14:formula1>
          <xm:sqref>Q35:AG36</xm:sqref>
        </x14:dataValidation>
        <x14:dataValidation type="list" allowBlank="1" showInputMessage="1" showErrorMessage="1" xr:uid="{00000000-0002-0000-0000-000005000000}">
          <x14:formula1>
            <xm:f>'身体介護を伴う移動支援・複合（夜間早朝＆日中）'!$A$4:$A$213</xm:f>
          </x14:formula1>
          <xm:sqref>Q39:AG40</xm:sqref>
        </x14:dataValidation>
        <x14:dataValidation type="list" allowBlank="1" showInputMessage="1" showErrorMessage="1" xr:uid="{00000000-0002-0000-0000-000006000000}">
          <x14:formula1>
            <xm:f>'身体介護を伴う移動支援・複合（日中＆夜間早朝）'!$A$4:$A$381</xm:f>
          </x14:formula1>
          <xm:sqref>Q41:AG50</xm:sqref>
        </x14:dataValidation>
        <x14:dataValidation type="list" allowBlank="1" showInputMessage="1" showErrorMessage="1" xr:uid="{00000000-0002-0000-0000-000007000000}">
          <x14:formula1>
            <xm:f>'身体介護を伴う移動支援・複合（夜間早朝＆深夜）'!$A$4:$A$93</xm:f>
          </x14:formula1>
          <xm:sqref>Q51:AG52</xm:sqref>
        </x14:dataValidation>
        <x14:dataValidation type="list" allowBlank="1" showInputMessage="1" showErrorMessage="1" xr:uid="{00000000-0002-0000-0000-000008000000}">
          <x14:formula1>
            <xm:f>'身体介護を伴う移動支援・複合（早朝＆日中＆夜間）'!$A$4:$A$61</xm:f>
          </x14:formula1>
          <xm:sqref>Q53:AG54</xm:sqref>
        </x14:dataValidation>
        <x14:dataValidation type="list" allowBlank="1" showInputMessage="1" showErrorMessage="1" xr:uid="{00000000-0002-0000-0000-000009000000}">
          <x14:formula1>
            <xm:f>'身体介護を伴う移動支援・複合（日中＆夜間＆深夜）'!$A$4:$A$191</xm:f>
          </x14:formula1>
          <xm:sqref>Q55:AG56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view="pageBreakPreview" zoomScale="115" zoomScaleNormal="100" zoomScaleSheetLayoutView="115" workbookViewId="0">
      <pane ySplit="3" topLeftCell="A4" activePane="bottomLeft" state="frozen"/>
      <selection activeCell="N110" sqref="N110"/>
      <selection pane="bottomLeft" activeCell="AE7" sqref="AE7"/>
    </sheetView>
  </sheetViews>
  <sheetFormatPr defaultColWidth="2.6640625" defaultRowHeight="18" customHeight="1" outlineLevelCol="1" x14ac:dyDescent="0.2"/>
  <cols>
    <col min="1" max="9" width="2.6640625" style="1" customWidth="1"/>
    <col min="10" max="12" width="2.6640625" style="1" customWidth="1" outlineLevel="1"/>
    <col min="13" max="15" width="2.6640625" style="1" customWidth="1"/>
    <col min="16" max="16" width="2.6640625" style="1"/>
    <col min="17" max="17" width="3.21875" style="1" bestFit="1" customWidth="1"/>
    <col min="18" max="16384" width="2.6640625" style="1"/>
  </cols>
  <sheetData>
    <row r="1" spans="1:18" ht="18" customHeight="1" x14ac:dyDescent="0.2">
      <c r="A1" s="278" t="s">
        <v>2</v>
      </c>
      <c r="B1" s="278"/>
      <c r="C1" s="278"/>
      <c r="D1" s="278"/>
      <c r="E1" s="278"/>
      <c r="F1" s="278"/>
      <c r="G1" s="278"/>
      <c r="H1" s="278"/>
      <c r="I1" s="278"/>
      <c r="J1" s="284" t="s">
        <v>7</v>
      </c>
      <c r="K1" s="284"/>
      <c r="L1" s="284"/>
      <c r="M1" s="284"/>
      <c r="N1" s="284"/>
      <c r="O1" s="284"/>
      <c r="Q1" s="1" t="s">
        <v>58</v>
      </c>
    </row>
    <row r="2" spans="1:18" ht="18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9" t="s">
        <v>3</v>
      </c>
      <c r="K2" s="279"/>
      <c r="L2" s="279"/>
      <c r="M2" s="280" t="s">
        <v>57</v>
      </c>
      <c r="N2" s="280"/>
      <c r="O2" s="280"/>
      <c r="Q2" s="2">
        <v>83</v>
      </c>
      <c r="R2" s="1" t="s">
        <v>5</v>
      </c>
    </row>
    <row r="3" spans="1:18" ht="18" customHeight="1" x14ac:dyDescent="0.2">
      <c r="A3" s="278"/>
      <c r="B3" s="278"/>
      <c r="C3" s="278"/>
      <c r="D3" s="278"/>
      <c r="E3" s="278"/>
      <c r="F3" s="278"/>
      <c r="G3" s="278"/>
      <c r="H3" s="278"/>
      <c r="I3" s="278"/>
      <c r="J3" s="279"/>
      <c r="K3" s="279"/>
      <c r="L3" s="279"/>
      <c r="M3" s="280"/>
      <c r="N3" s="280"/>
      <c r="O3" s="280"/>
    </row>
    <row r="4" spans="1:18" ht="18" customHeight="1" x14ac:dyDescent="0.2">
      <c r="A4" s="281" t="s">
        <v>6</v>
      </c>
      <c r="B4" s="281"/>
      <c r="C4" s="281"/>
      <c r="D4" s="282">
        <v>0.5</v>
      </c>
      <c r="E4" s="282"/>
      <c r="F4" s="282"/>
      <c r="G4" s="272">
        <v>0.5</v>
      </c>
      <c r="H4" s="272"/>
      <c r="I4" s="272"/>
      <c r="J4" s="273">
        <v>170</v>
      </c>
      <c r="K4" s="273"/>
      <c r="L4" s="273"/>
      <c r="M4" s="274">
        <f>基本・単一!L5-基本・単一!L4</f>
        <v>148</v>
      </c>
      <c r="N4" s="274"/>
      <c r="O4" s="274"/>
    </row>
    <row r="5" spans="1:18" ht="18" customHeight="1" x14ac:dyDescent="0.2">
      <c r="A5" s="281" t="s">
        <v>6</v>
      </c>
      <c r="B5" s="281"/>
      <c r="C5" s="281"/>
      <c r="D5" s="283">
        <v>0.5</v>
      </c>
      <c r="E5" s="283"/>
      <c r="F5" s="283"/>
      <c r="G5" s="272">
        <v>1</v>
      </c>
      <c r="H5" s="272"/>
      <c r="I5" s="272"/>
      <c r="J5" s="273">
        <v>350</v>
      </c>
      <c r="K5" s="273"/>
      <c r="L5" s="273"/>
      <c r="M5" s="274">
        <f>M4+基本・単一!L6-基本・単一!L5</f>
        <v>331</v>
      </c>
      <c r="N5" s="274"/>
      <c r="O5" s="274"/>
    </row>
    <row r="6" spans="1:18" ht="18" customHeight="1" x14ac:dyDescent="0.2">
      <c r="A6" s="281" t="s">
        <v>6</v>
      </c>
      <c r="B6" s="281"/>
      <c r="C6" s="281"/>
      <c r="D6" s="283">
        <v>0.5</v>
      </c>
      <c r="E6" s="283"/>
      <c r="F6" s="283"/>
      <c r="G6" s="272">
        <v>1.5</v>
      </c>
      <c r="H6" s="272"/>
      <c r="I6" s="272"/>
      <c r="J6" s="273">
        <v>425</v>
      </c>
      <c r="K6" s="273"/>
      <c r="L6" s="273"/>
      <c r="M6" s="274">
        <f>M5+基本・単一!L7-基本・単一!L6</f>
        <v>413</v>
      </c>
      <c r="N6" s="274"/>
      <c r="O6" s="274"/>
    </row>
    <row r="7" spans="1:18" ht="18" customHeight="1" x14ac:dyDescent="0.2">
      <c r="A7" s="281" t="s">
        <v>6</v>
      </c>
      <c r="B7" s="281"/>
      <c r="C7" s="281"/>
      <c r="D7" s="283">
        <v>0.5</v>
      </c>
      <c r="E7" s="283"/>
      <c r="F7" s="283"/>
      <c r="G7" s="272">
        <v>2</v>
      </c>
      <c r="H7" s="272"/>
      <c r="I7" s="272"/>
      <c r="J7" s="273">
        <v>500</v>
      </c>
      <c r="K7" s="273"/>
      <c r="L7" s="273"/>
      <c r="M7" s="274">
        <f>M6+基本・単一!L8-基本・単一!L7</f>
        <v>498</v>
      </c>
      <c r="N7" s="274"/>
      <c r="O7" s="274"/>
    </row>
    <row r="8" spans="1:18" ht="18" customHeight="1" x14ac:dyDescent="0.2">
      <c r="A8" s="281" t="s">
        <v>6</v>
      </c>
      <c r="B8" s="281"/>
      <c r="C8" s="281"/>
      <c r="D8" s="283">
        <v>0.5</v>
      </c>
      <c r="E8" s="283"/>
      <c r="F8" s="283"/>
      <c r="G8" s="272">
        <v>2.5</v>
      </c>
      <c r="H8" s="272"/>
      <c r="I8" s="272"/>
      <c r="J8" s="273">
        <v>575</v>
      </c>
      <c r="K8" s="273"/>
      <c r="L8" s="273"/>
      <c r="M8" s="274">
        <f>M7+基本・単一!L9-基本・単一!L8</f>
        <v>581</v>
      </c>
      <c r="N8" s="274"/>
      <c r="O8" s="274"/>
    </row>
    <row r="9" spans="1:18" ht="18" customHeight="1" x14ac:dyDescent="0.2">
      <c r="A9" s="281" t="s">
        <v>6</v>
      </c>
      <c r="B9" s="281"/>
      <c r="C9" s="281"/>
      <c r="D9" s="283">
        <v>0.5</v>
      </c>
      <c r="E9" s="283"/>
      <c r="F9" s="283"/>
      <c r="G9" s="272">
        <v>3</v>
      </c>
      <c r="H9" s="272"/>
      <c r="I9" s="272"/>
      <c r="J9" s="273">
        <v>650</v>
      </c>
      <c r="K9" s="273"/>
      <c r="L9" s="273"/>
      <c r="M9" s="274">
        <f>M8+$Q$2</f>
        <v>664</v>
      </c>
      <c r="N9" s="274"/>
      <c r="O9" s="274"/>
    </row>
    <row r="10" spans="1:18" ht="18" customHeight="1" x14ac:dyDescent="0.2">
      <c r="A10" s="281" t="s">
        <v>6</v>
      </c>
      <c r="B10" s="281"/>
      <c r="C10" s="281"/>
      <c r="D10" s="283">
        <v>1</v>
      </c>
      <c r="E10" s="283"/>
      <c r="F10" s="283"/>
      <c r="G10" s="272">
        <v>0.5</v>
      </c>
      <c r="H10" s="272"/>
      <c r="I10" s="272"/>
      <c r="J10" s="273">
        <v>180</v>
      </c>
      <c r="K10" s="273"/>
      <c r="L10" s="273"/>
      <c r="M10" s="274">
        <f>基本・単一!L6-基本・単一!L5</f>
        <v>183</v>
      </c>
      <c r="N10" s="274"/>
      <c r="O10" s="274"/>
    </row>
    <row r="11" spans="1:18" ht="18" customHeight="1" x14ac:dyDescent="0.2">
      <c r="A11" s="281" t="s">
        <v>6</v>
      </c>
      <c r="B11" s="281"/>
      <c r="C11" s="281"/>
      <c r="D11" s="283">
        <v>1</v>
      </c>
      <c r="E11" s="283"/>
      <c r="F11" s="283"/>
      <c r="G11" s="272">
        <v>1</v>
      </c>
      <c r="H11" s="272"/>
      <c r="I11" s="272"/>
      <c r="J11" s="273">
        <v>255</v>
      </c>
      <c r="K11" s="273"/>
      <c r="L11" s="273"/>
      <c r="M11" s="274">
        <f>M10+基本・単一!L7-基本・単一!L6</f>
        <v>265</v>
      </c>
      <c r="N11" s="274"/>
      <c r="O11" s="274"/>
    </row>
    <row r="12" spans="1:18" ht="18" customHeight="1" x14ac:dyDescent="0.2">
      <c r="A12" s="281" t="s">
        <v>6</v>
      </c>
      <c r="B12" s="281"/>
      <c r="C12" s="281"/>
      <c r="D12" s="283">
        <v>1</v>
      </c>
      <c r="E12" s="283"/>
      <c r="F12" s="283"/>
      <c r="G12" s="272">
        <v>1.5</v>
      </c>
      <c r="H12" s="272"/>
      <c r="I12" s="272"/>
      <c r="J12" s="273">
        <v>330</v>
      </c>
      <c r="K12" s="273"/>
      <c r="L12" s="273"/>
      <c r="M12" s="274">
        <f>M11+基本・単一!L8-基本・単一!L7</f>
        <v>350</v>
      </c>
      <c r="N12" s="274"/>
      <c r="O12" s="274"/>
    </row>
    <row r="13" spans="1:18" ht="18" customHeight="1" x14ac:dyDescent="0.2">
      <c r="A13" s="281" t="s">
        <v>6</v>
      </c>
      <c r="B13" s="281"/>
      <c r="C13" s="281"/>
      <c r="D13" s="283">
        <v>1</v>
      </c>
      <c r="E13" s="283"/>
      <c r="F13" s="283"/>
      <c r="G13" s="272">
        <v>2</v>
      </c>
      <c r="H13" s="272"/>
      <c r="I13" s="272"/>
      <c r="J13" s="273">
        <v>405</v>
      </c>
      <c r="K13" s="273"/>
      <c r="L13" s="273"/>
      <c r="M13" s="274">
        <f>M12+基本・単一!L9-基本・単一!L8</f>
        <v>433</v>
      </c>
      <c r="N13" s="274"/>
      <c r="O13" s="274"/>
    </row>
    <row r="14" spans="1:18" ht="18" customHeight="1" x14ac:dyDescent="0.2">
      <c r="A14" s="281" t="s">
        <v>6</v>
      </c>
      <c r="B14" s="281"/>
      <c r="C14" s="281"/>
      <c r="D14" s="283">
        <v>1</v>
      </c>
      <c r="E14" s="283"/>
      <c r="F14" s="283"/>
      <c r="G14" s="272">
        <v>2.5</v>
      </c>
      <c r="H14" s="272"/>
      <c r="I14" s="272"/>
      <c r="J14" s="273">
        <v>480</v>
      </c>
      <c r="K14" s="273"/>
      <c r="L14" s="273"/>
      <c r="M14" s="274">
        <f>M13+$Q$2</f>
        <v>516</v>
      </c>
      <c r="N14" s="274"/>
      <c r="O14" s="274"/>
    </row>
    <row r="15" spans="1:18" ht="18" customHeight="1" x14ac:dyDescent="0.2">
      <c r="A15" s="281" t="s">
        <v>6</v>
      </c>
      <c r="B15" s="281"/>
      <c r="C15" s="281"/>
      <c r="D15" s="283">
        <v>1.5</v>
      </c>
      <c r="E15" s="283"/>
      <c r="F15" s="283"/>
      <c r="G15" s="272">
        <v>0.5</v>
      </c>
      <c r="H15" s="272"/>
      <c r="I15" s="272"/>
      <c r="J15" s="273">
        <v>75</v>
      </c>
      <c r="K15" s="273"/>
      <c r="L15" s="273"/>
      <c r="M15" s="274">
        <f>基本・単一!L7-基本・単一!L6</f>
        <v>82</v>
      </c>
      <c r="N15" s="274"/>
      <c r="O15" s="274"/>
    </row>
    <row r="16" spans="1:18" ht="18" customHeight="1" x14ac:dyDescent="0.2">
      <c r="A16" s="281" t="s">
        <v>6</v>
      </c>
      <c r="B16" s="281"/>
      <c r="C16" s="281"/>
      <c r="D16" s="283">
        <v>1.5</v>
      </c>
      <c r="E16" s="283"/>
      <c r="F16" s="283"/>
      <c r="G16" s="272">
        <v>1</v>
      </c>
      <c r="H16" s="272"/>
      <c r="I16" s="272"/>
      <c r="J16" s="273">
        <v>150</v>
      </c>
      <c r="K16" s="273"/>
      <c r="L16" s="273"/>
      <c r="M16" s="274">
        <f>M15+基本・単一!L8-基本・単一!L7</f>
        <v>167</v>
      </c>
      <c r="N16" s="274"/>
      <c r="O16" s="274"/>
    </row>
    <row r="17" spans="1:15" ht="18" customHeight="1" x14ac:dyDescent="0.2">
      <c r="A17" s="281" t="s">
        <v>6</v>
      </c>
      <c r="B17" s="281"/>
      <c r="C17" s="281"/>
      <c r="D17" s="283">
        <v>1.5</v>
      </c>
      <c r="E17" s="283"/>
      <c r="F17" s="283"/>
      <c r="G17" s="272">
        <v>1.5</v>
      </c>
      <c r="H17" s="272"/>
      <c r="I17" s="272"/>
      <c r="J17" s="273">
        <v>225</v>
      </c>
      <c r="K17" s="273"/>
      <c r="L17" s="273"/>
      <c r="M17" s="274">
        <f>M16+基本・単一!L9-基本・単一!L8</f>
        <v>250</v>
      </c>
      <c r="N17" s="274"/>
      <c r="O17" s="274"/>
    </row>
    <row r="18" spans="1:15" ht="18" customHeight="1" x14ac:dyDescent="0.2">
      <c r="A18" s="281" t="s">
        <v>6</v>
      </c>
      <c r="B18" s="281"/>
      <c r="C18" s="281"/>
      <c r="D18" s="283">
        <v>1.5</v>
      </c>
      <c r="E18" s="283"/>
      <c r="F18" s="283"/>
      <c r="G18" s="272">
        <v>2</v>
      </c>
      <c r="H18" s="272"/>
      <c r="I18" s="272"/>
      <c r="J18" s="273">
        <v>300</v>
      </c>
      <c r="K18" s="273"/>
      <c r="L18" s="273"/>
      <c r="M18" s="274">
        <f>M17+$Q$2</f>
        <v>333</v>
      </c>
      <c r="N18" s="274"/>
      <c r="O18" s="274"/>
    </row>
    <row r="19" spans="1:15" ht="18" customHeight="1" x14ac:dyDescent="0.2">
      <c r="A19" s="281" t="s">
        <v>6</v>
      </c>
      <c r="B19" s="281"/>
      <c r="C19" s="281"/>
      <c r="D19" s="283">
        <v>1.5</v>
      </c>
      <c r="E19" s="283"/>
      <c r="F19" s="283"/>
      <c r="G19" s="272">
        <v>2.5</v>
      </c>
      <c r="H19" s="272"/>
      <c r="I19" s="272"/>
      <c r="J19" s="273">
        <v>375</v>
      </c>
      <c r="K19" s="273"/>
      <c r="L19" s="273"/>
      <c r="M19" s="274">
        <f>M18+$Q$2</f>
        <v>416</v>
      </c>
      <c r="N19" s="274"/>
      <c r="O19" s="274"/>
    </row>
    <row r="20" spans="1:15" ht="18" customHeight="1" x14ac:dyDescent="0.2">
      <c r="A20" s="281" t="s">
        <v>6</v>
      </c>
      <c r="B20" s="281"/>
      <c r="C20" s="281"/>
      <c r="D20" s="283">
        <v>2</v>
      </c>
      <c r="E20" s="283"/>
      <c r="F20" s="283"/>
      <c r="G20" s="272">
        <v>0.5</v>
      </c>
      <c r="H20" s="272"/>
      <c r="I20" s="272"/>
      <c r="J20" s="273">
        <v>75</v>
      </c>
      <c r="K20" s="273"/>
      <c r="L20" s="273"/>
      <c r="M20" s="274">
        <f>基本・単一!L8-基本・単一!L7</f>
        <v>85</v>
      </c>
      <c r="N20" s="274"/>
      <c r="O20" s="274"/>
    </row>
    <row r="21" spans="1:15" ht="18" customHeight="1" x14ac:dyDescent="0.2">
      <c r="A21" s="281" t="s">
        <v>6</v>
      </c>
      <c r="B21" s="281"/>
      <c r="C21" s="281"/>
      <c r="D21" s="283">
        <v>2</v>
      </c>
      <c r="E21" s="283"/>
      <c r="F21" s="283"/>
      <c r="G21" s="272">
        <v>1</v>
      </c>
      <c r="H21" s="272"/>
      <c r="I21" s="272"/>
      <c r="J21" s="273">
        <v>150</v>
      </c>
      <c r="K21" s="273"/>
      <c r="L21" s="273"/>
      <c r="M21" s="274">
        <f>M20+基本・単一!L9-基本・単一!L8</f>
        <v>168</v>
      </c>
      <c r="N21" s="274"/>
      <c r="O21" s="274"/>
    </row>
    <row r="22" spans="1:15" ht="18" customHeight="1" x14ac:dyDescent="0.2">
      <c r="A22" s="281" t="s">
        <v>6</v>
      </c>
      <c r="B22" s="281"/>
      <c r="C22" s="281"/>
      <c r="D22" s="283">
        <v>2</v>
      </c>
      <c r="E22" s="283"/>
      <c r="F22" s="283"/>
      <c r="G22" s="272">
        <v>1.5</v>
      </c>
      <c r="H22" s="272"/>
      <c r="I22" s="272"/>
      <c r="J22" s="273">
        <v>225</v>
      </c>
      <c r="K22" s="273"/>
      <c r="L22" s="273"/>
      <c r="M22" s="274">
        <f>M21+$Q$2</f>
        <v>251</v>
      </c>
      <c r="N22" s="274"/>
      <c r="O22" s="274"/>
    </row>
    <row r="23" spans="1:15" ht="18" customHeight="1" x14ac:dyDescent="0.2">
      <c r="A23" s="281" t="s">
        <v>6</v>
      </c>
      <c r="B23" s="281"/>
      <c r="C23" s="281"/>
      <c r="D23" s="283">
        <v>2</v>
      </c>
      <c r="E23" s="283"/>
      <c r="F23" s="283"/>
      <c r="G23" s="272">
        <v>2</v>
      </c>
      <c r="H23" s="272"/>
      <c r="I23" s="272"/>
      <c r="J23" s="273">
        <v>300</v>
      </c>
      <c r="K23" s="273"/>
      <c r="L23" s="273"/>
      <c r="M23" s="274">
        <f>M22+$Q$2</f>
        <v>334</v>
      </c>
      <c r="N23" s="274"/>
      <c r="O23" s="274"/>
    </row>
    <row r="24" spans="1:15" ht="18" customHeight="1" x14ac:dyDescent="0.2">
      <c r="A24" s="281" t="s">
        <v>6</v>
      </c>
      <c r="B24" s="281"/>
      <c r="C24" s="281"/>
      <c r="D24" s="283">
        <v>2</v>
      </c>
      <c r="E24" s="283"/>
      <c r="F24" s="283"/>
      <c r="G24" s="272">
        <v>2.5</v>
      </c>
      <c r="H24" s="272"/>
      <c r="I24" s="272"/>
      <c r="J24" s="273">
        <v>375</v>
      </c>
      <c r="K24" s="273"/>
      <c r="L24" s="273"/>
      <c r="M24" s="274">
        <f>M23+$Q$2</f>
        <v>417</v>
      </c>
      <c r="N24" s="274"/>
      <c r="O24" s="274"/>
    </row>
    <row r="25" spans="1:15" ht="18" customHeight="1" x14ac:dyDescent="0.2">
      <c r="A25" s="281" t="s">
        <v>6</v>
      </c>
      <c r="B25" s="281"/>
      <c r="C25" s="281"/>
      <c r="D25" s="282">
        <v>2.5</v>
      </c>
      <c r="E25" s="282"/>
      <c r="F25" s="282"/>
      <c r="G25" s="272">
        <v>0.5</v>
      </c>
      <c r="H25" s="272"/>
      <c r="I25" s="272"/>
      <c r="J25" s="273">
        <v>75</v>
      </c>
      <c r="K25" s="273"/>
      <c r="L25" s="273"/>
      <c r="M25" s="274">
        <f>基本・単一!L9-基本・単一!L8</f>
        <v>83</v>
      </c>
      <c r="N25" s="274"/>
      <c r="O25" s="274"/>
    </row>
  </sheetData>
  <sheetProtection password="D9B2" sheet="1"/>
  <mergeCells count="114">
    <mergeCell ref="A8:C8"/>
    <mergeCell ref="D8:F8"/>
    <mergeCell ref="G8:I8"/>
    <mergeCell ref="J8:L8"/>
    <mergeCell ref="M8:O8"/>
    <mergeCell ref="D5:F5"/>
    <mergeCell ref="G5:I5"/>
    <mergeCell ref="J5:L5"/>
    <mergeCell ref="M5:O5"/>
    <mergeCell ref="A6:C6"/>
    <mergeCell ref="D6:F6"/>
    <mergeCell ref="G6:I6"/>
    <mergeCell ref="J6:L6"/>
    <mergeCell ref="M6:O6"/>
    <mergeCell ref="A5:C5"/>
    <mergeCell ref="A7:C7"/>
    <mergeCell ref="D7:F7"/>
    <mergeCell ref="G7:I7"/>
    <mergeCell ref="J7:L7"/>
    <mergeCell ref="M7:O7"/>
    <mergeCell ref="A1:I3"/>
    <mergeCell ref="J1:O1"/>
    <mergeCell ref="J2:L3"/>
    <mergeCell ref="M2:O3"/>
    <mergeCell ref="A4:C4"/>
    <mergeCell ref="D4:F4"/>
    <mergeCell ref="G4:I4"/>
    <mergeCell ref="J4:L4"/>
    <mergeCell ref="M4:O4"/>
    <mergeCell ref="A9:C9"/>
    <mergeCell ref="D9:F9"/>
    <mergeCell ref="G9:I9"/>
    <mergeCell ref="J9:L9"/>
    <mergeCell ref="M9:O9"/>
    <mergeCell ref="A10:C10"/>
    <mergeCell ref="D10:F10"/>
    <mergeCell ref="G10:I10"/>
    <mergeCell ref="J10:L10"/>
    <mergeCell ref="M10:O10"/>
    <mergeCell ref="A11:C11"/>
    <mergeCell ref="D11:F11"/>
    <mergeCell ref="G11:I11"/>
    <mergeCell ref="J11:L11"/>
    <mergeCell ref="M11:O11"/>
    <mergeCell ref="A12:C12"/>
    <mergeCell ref="D12:F12"/>
    <mergeCell ref="G12:I12"/>
    <mergeCell ref="J12:L12"/>
    <mergeCell ref="M12:O12"/>
    <mergeCell ref="A13:C13"/>
    <mergeCell ref="D13:F13"/>
    <mergeCell ref="G13:I13"/>
    <mergeCell ref="J13:L13"/>
    <mergeCell ref="M13:O13"/>
    <mergeCell ref="A14:C14"/>
    <mergeCell ref="D14:F14"/>
    <mergeCell ref="G14:I14"/>
    <mergeCell ref="J14:L14"/>
    <mergeCell ref="M14:O14"/>
    <mergeCell ref="A15:C15"/>
    <mergeCell ref="D15:F15"/>
    <mergeCell ref="G15:I15"/>
    <mergeCell ref="J15:L15"/>
    <mergeCell ref="M15:O15"/>
    <mergeCell ref="A16:C16"/>
    <mergeCell ref="D16:F16"/>
    <mergeCell ref="G16:I16"/>
    <mergeCell ref="J16:L16"/>
    <mergeCell ref="M16:O16"/>
    <mergeCell ref="M20:O20"/>
    <mergeCell ref="A17:C17"/>
    <mergeCell ref="D17:F17"/>
    <mergeCell ref="G17:I17"/>
    <mergeCell ref="J17:L17"/>
    <mergeCell ref="M17:O17"/>
    <mergeCell ref="A18:C18"/>
    <mergeCell ref="D18:F18"/>
    <mergeCell ref="G18:I18"/>
    <mergeCell ref="J18:L18"/>
    <mergeCell ref="M18:O18"/>
    <mergeCell ref="A22:C22"/>
    <mergeCell ref="D22:F22"/>
    <mergeCell ref="G22:I22"/>
    <mergeCell ref="J22:L22"/>
    <mergeCell ref="M22:O22"/>
    <mergeCell ref="A19:C19"/>
    <mergeCell ref="M24:O24"/>
    <mergeCell ref="A21:C21"/>
    <mergeCell ref="D23:F23"/>
    <mergeCell ref="G23:I23"/>
    <mergeCell ref="J23:L23"/>
    <mergeCell ref="M23:O23"/>
    <mergeCell ref="D19:F19"/>
    <mergeCell ref="G19:I19"/>
    <mergeCell ref="J19:L19"/>
    <mergeCell ref="M19:O19"/>
    <mergeCell ref="D21:F21"/>
    <mergeCell ref="G21:I21"/>
    <mergeCell ref="J21:L21"/>
    <mergeCell ref="M21:O21"/>
    <mergeCell ref="A20:C20"/>
    <mergeCell ref="D20:F20"/>
    <mergeCell ref="G20:I20"/>
    <mergeCell ref="J20:L20"/>
    <mergeCell ref="A25:C25"/>
    <mergeCell ref="D25:F25"/>
    <mergeCell ref="G25:I25"/>
    <mergeCell ref="J25:L25"/>
    <mergeCell ref="M25:O25"/>
    <mergeCell ref="A23:C23"/>
    <mergeCell ref="A24:C24"/>
    <mergeCell ref="D24:F24"/>
    <mergeCell ref="G24:I24"/>
    <mergeCell ref="J24:L24"/>
  </mergeCells>
  <phoneticPr fontId="3"/>
  <printOptions horizontalCentered="1"/>
  <pageMargins left="0.19652777777777777" right="0.19652777777777777" top="0.59027777777777779" bottom="0.59027777777777779" header="0.39374999999999999" footer="0.19652777777777777"/>
  <pageSetup paperSize="9" firstPageNumber="0" orientation="portrait" useFirstPageNumber="1" horizontalDpi="300" verticalDpi="300" r:id="rId1"/>
  <headerFooter alignWithMargins="0">
    <oddHeader>&amp;L別表&amp;C&amp;A</oddHead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4"/>
  <sheetViews>
    <sheetView view="pageBreakPreview" zoomScaleNormal="100" zoomScaleSheetLayoutView="100" workbookViewId="0">
      <pane ySplit="3" topLeftCell="A4" activePane="bottomLeft" state="frozen"/>
      <selection activeCell="N110" sqref="N110"/>
      <selection pane="bottomLeft" activeCell="AN1" sqref="AN1"/>
    </sheetView>
  </sheetViews>
  <sheetFormatPr defaultColWidth="2.6640625" defaultRowHeight="18" customHeight="1" outlineLevelCol="1" x14ac:dyDescent="0.2"/>
  <cols>
    <col min="1" max="8" width="2.6640625" style="1" customWidth="1"/>
    <col min="9" max="11" width="2.6640625" style="1" customWidth="1" outlineLevel="1"/>
    <col min="12" max="15" width="2.6640625" style="1" customWidth="1"/>
    <col min="16" max="16" width="3.21875" style="1" customWidth="1"/>
    <col min="17" max="16384" width="2.6640625" style="1"/>
  </cols>
  <sheetData>
    <row r="1" spans="1:17" ht="18" customHeight="1" x14ac:dyDescent="0.2">
      <c r="A1" s="278" t="s">
        <v>2</v>
      </c>
      <c r="B1" s="278"/>
      <c r="C1" s="278"/>
      <c r="D1" s="278"/>
      <c r="E1" s="278"/>
      <c r="F1" s="278"/>
      <c r="G1" s="278"/>
      <c r="H1" s="278"/>
      <c r="I1" s="279" t="s">
        <v>3</v>
      </c>
      <c r="J1" s="279"/>
      <c r="K1" s="279"/>
      <c r="L1" s="280" t="s">
        <v>57</v>
      </c>
      <c r="M1" s="280"/>
      <c r="N1" s="280"/>
      <c r="P1" s="1" t="s">
        <v>19</v>
      </c>
    </row>
    <row r="2" spans="1:17" ht="18" customHeight="1" x14ac:dyDescent="0.2">
      <c r="A2" s="278"/>
      <c r="B2" s="278"/>
      <c r="C2" s="278"/>
      <c r="D2" s="278"/>
      <c r="E2" s="278"/>
      <c r="F2" s="278"/>
      <c r="G2" s="278"/>
      <c r="H2" s="278"/>
      <c r="I2" s="279"/>
      <c r="J2" s="279"/>
      <c r="K2" s="279"/>
      <c r="L2" s="280"/>
      <c r="M2" s="280"/>
      <c r="N2" s="280"/>
      <c r="P2" s="3">
        <v>69</v>
      </c>
      <c r="Q2" s="1" t="s">
        <v>5</v>
      </c>
    </row>
    <row r="3" spans="1:17" ht="18" customHeight="1" x14ac:dyDescent="0.2">
      <c r="A3" s="278"/>
      <c r="B3" s="278"/>
      <c r="C3" s="278"/>
      <c r="D3" s="278"/>
      <c r="E3" s="278"/>
      <c r="F3" s="278"/>
      <c r="G3" s="278"/>
      <c r="H3" s="278"/>
      <c r="I3" s="279"/>
      <c r="J3" s="279"/>
      <c r="K3" s="279"/>
      <c r="L3" s="280"/>
      <c r="M3" s="280"/>
      <c r="N3" s="280"/>
    </row>
    <row r="4" spans="1:17" ht="18" customHeight="1" x14ac:dyDescent="0.2">
      <c r="A4" s="281" t="s">
        <v>20</v>
      </c>
      <c r="B4" s="281"/>
      <c r="C4" s="281"/>
      <c r="D4" s="287" t="s">
        <v>1</v>
      </c>
      <c r="E4" s="287"/>
      <c r="F4" s="288">
        <v>0.5</v>
      </c>
      <c r="G4" s="288"/>
      <c r="H4" s="288"/>
      <c r="I4" s="273">
        <v>80</v>
      </c>
      <c r="J4" s="273"/>
      <c r="K4" s="273"/>
      <c r="L4" s="274">
        <v>106</v>
      </c>
      <c r="M4" s="274"/>
      <c r="N4" s="274"/>
    </row>
    <row r="5" spans="1:17" ht="18" customHeight="1" x14ac:dyDescent="0.2">
      <c r="A5" s="281" t="s">
        <v>20</v>
      </c>
      <c r="B5" s="281"/>
      <c r="C5" s="281"/>
      <c r="D5" s="287" t="s">
        <v>1</v>
      </c>
      <c r="E5" s="287"/>
      <c r="F5" s="288">
        <v>1</v>
      </c>
      <c r="G5" s="288"/>
      <c r="H5" s="288"/>
      <c r="I5" s="273">
        <v>150</v>
      </c>
      <c r="J5" s="273"/>
      <c r="K5" s="273"/>
      <c r="L5" s="274">
        <v>153</v>
      </c>
      <c r="M5" s="274"/>
      <c r="N5" s="274"/>
    </row>
    <row r="6" spans="1:17" ht="18" customHeight="1" x14ac:dyDescent="0.2">
      <c r="A6" s="281" t="s">
        <v>20</v>
      </c>
      <c r="B6" s="281"/>
      <c r="C6" s="281"/>
      <c r="D6" s="287" t="s">
        <v>1</v>
      </c>
      <c r="E6" s="287"/>
      <c r="F6" s="288">
        <v>1.5</v>
      </c>
      <c r="G6" s="288"/>
      <c r="H6" s="288"/>
      <c r="I6" s="273">
        <v>225</v>
      </c>
      <c r="J6" s="273"/>
      <c r="K6" s="273"/>
      <c r="L6" s="274">
        <v>275</v>
      </c>
      <c r="M6" s="274"/>
      <c r="N6" s="274"/>
    </row>
    <row r="7" spans="1:17" ht="18" customHeight="1" x14ac:dyDescent="0.2">
      <c r="A7" s="281" t="s">
        <v>20</v>
      </c>
      <c r="B7" s="281"/>
      <c r="C7" s="281"/>
      <c r="D7" s="287" t="s">
        <v>1</v>
      </c>
      <c r="E7" s="287"/>
      <c r="F7" s="288">
        <v>2</v>
      </c>
      <c r="G7" s="288"/>
      <c r="H7" s="288"/>
      <c r="I7" s="273">
        <v>295</v>
      </c>
      <c r="J7" s="273"/>
      <c r="K7" s="273"/>
      <c r="L7" s="274">
        <v>344</v>
      </c>
      <c r="M7" s="274"/>
      <c r="N7" s="274"/>
    </row>
    <row r="8" spans="1:17" ht="18" customHeight="1" x14ac:dyDescent="0.2">
      <c r="A8" s="281" t="s">
        <v>20</v>
      </c>
      <c r="B8" s="281"/>
      <c r="C8" s="281"/>
      <c r="D8" s="271" t="s">
        <v>1</v>
      </c>
      <c r="E8" s="271"/>
      <c r="F8" s="272">
        <v>2.5</v>
      </c>
      <c r="G8" s="272"/>
      <c r="H8" s="272"/>
      <c r="I8" s="273">
        <v>365</v>
      </c>
      <c r="J8" s="273"/>
      <c r="K8" s="273"/>
      <c r="L8" s="274">
        <f t="shared" ref="L8:L24" si="0">L7+$P$2</f>
        <v>413</v>
      </c>
      <c r="M8" s="274"/>
      <c r="N8" s="274"/>
    </row>
    <row r="9" spans="1:17" ht="18" customHeight="1" x14ac:dyDescent="0.2">
      <c r="A9" s="281" t="s">
        <v>20</v>
      </c>
      <c r="B9" s="281"/>
      <c r="C9" s="281"/>
      <c r="D9" s="271" t="s">
        <v>1</v>
      </c>
      <c r="E9" s="271"/>
      <c r="F9" s="272">
        <v>3</v>
      </c>
      <c r="G9" s="272"/>
      <c r="H9" s="272"/>
      <c r="I9" s="273">
        <v>435</v>
      </c>
      <c r="J9" s="273"/>
      <c r="K9" s="273"/>
      <c r="L9" s="274">
        <f t="shared" si="0"/>
        <v>482</v>
      </c>
      <c r="M9" s="274"/>
      <c r="N9" s="274"/>
    </row>
    <row r="10" spans="1:17" ht="18" customHeight="1" x14ac:dyDescent="0.2">
      <c r="A10" s="281" t="s">
        <v>20</v>
      </c>
      <c r="B10" s="281"/>
      <c r="C10" s="281"/>
      <c r="D10" s="271" t="s">
        <v>1</v>
      </c>
      <c r="E10" s="271"/>
      <c r="F10" s="272">
        <v>3.5</v>
      </c>
      <c r="G10" s="272"/>
      <c r="H10" s="272"/>
      <c r="I10" s="273">
        <v>505</v>
      </c>
      <c r="J10" s="273"/>
      <c r="K10" s="273"/>
      <c r="L10" s="274">
        <f t="shared" si="0"/>
        <v>551</v>
      </c>
      <c r="M10" s="274"/>
      <c r="N10" s="274"/>
    </row>
    <row r="11" spans="1:17" ht="18" customHeight="1" x14ac:dyDescent="0.2">
      <c r="A11" s="281" t="s">
        <v>20</v>
      </c>
      <c r="B11" s="281"/>
      <c r="C11" s="281"/>
      <c r="D11" s="285" t="s">
        <v>1</v>
      </c>
      <c r="E11" s="285"/>
      <c r="F11" s="286">
        <v>4</v>
      </c>
      <c r="G11" s="286"/>
      <c r="H11" s="286"/>
      <c r="I11" s="273">
        <v>575</v>
      </c>
      <c r="J11" s="273"/>
      <c r="K11" s="273"/>
      <c r="L11" s="274">
        <f t="shared" si="0"/>
        <v>620</v>
      </c>
      <c r="M11" s="274"/>
      <c r="N11" s="274"/>
    </row>
    <row r="12" spans="1:17" ht="18" customHeight="1" x14ac:dyDescent="0.2">
      <c r="A12" s="281" t="s">
        <v>20</v>
      </c>
      <c r="B12" s="281"/>
      <c r="C12" s="281"/>
      <c r="D12" s="285" t="s">
        <v>1</v>
      </c>
      <c r="E12" s="285"/>
      <c r="F12" s="286">
        <v>4.5</v>
      </c>
      <c r="G12" s="286"/>
      <c r="H12" s="286"/>
      <c r="I12" s="273">
        <v>645</v>
      </c>
      <c r="J12" s="273"/>
      <c r="K12" s="273"/>
      <c r="L12" s="274">
        <f t="shared" si="0"/>
        <v>689</v>
      </c>
      <c r="M12" s="274"/>
      <c r="N12" s="274"/>
    </row>
    <row r="13" spans="1:17" ht="18" customHeight="1" x14ac:dyDescent="0.2">
      <c r="A13" s="281" t="s">
        <v>20</v>
      </c>
      <c r="B13" s="281"/>
      <c r="C13" s="281"/>
      <c r="D13" s="285" t="s">
        <v>1</v>
      </c>
      <c r="E13" s="285"/>
      <c r="F13" s="286">
        <v>5</v>
      </c>
      <c r="G13" s="286"/>
      <c r="H13" s="286"/>
      <c r="I13" s="273">
        <v>715</v>
      </c>
      <c r="J13" s="273"/>
      <c r="K13" s="273"/>
      <c r="L13" s="274">
        <f t="shared" si="0"/>
        <v>758</v>
      </c>
      <c r="M13" s="274"/>
      <c r="N13" s="274"/>
    </row>
    <row r="14" spans="1:17" ht="18" customHeight="1" x14ac:dyDescent="0.2">
      <c r="A14" s="281" t="s">
        <v>20</v>
      </c>
      <c r="B14" s="281"/>
      <c r="C14" s="281"/>
      <c r="D14" s="285" t="s">
        <v>1</v>
      </c>
      <c r="E14" s="285"/>
      <c r="F14" s="286">
        <v>5.5</v>
      </c>
      <c r="G14" s="286"/>
      <c r="H14" s="286"/>
      <c r="I14" s="273">
        <v>785</v>
      </c>
      <c r="J14" s="273"/>
      <c r="K14" s="273"/>
      <c r="L14" s="274">
        <f t="shared" si="0"/>
        <v>827</v>
      </c>
      <c r="M14" s="274"/>
      <c r="N14" s="274"/>
    </row>
    <row r="15" spans="1:17" ht="18" customHeight="1" x14ac:dyDescent="0.2">
      <c r="A15" s="281" t="s">
        <v>20</v>
      </c>
      <c r="B15" s="281"/>
      <c r="C15" s="281"/>
      <c r="D15" s="285" t="s">
        <v>1</v>
      </c>
      <c r="E15" s="285"/>
      <c r="F15" s="286">
        <v>6</v>
      </c>
      <c r="G15" s="286"/>
      <c r="H15" s="286"/>
      <c r="I15" s="273">
        <v>855</v>
      </c>
      <c r="J15" s="273"/>
      <c r="K15" s="273"/>
      <c r="L15" s="274">
        <f t="shared" si="0"/>
        <v>896</v>
      </c>
      <c r="M15" s="274"/>
      <c r="N15" s="274"/>
    </row>
    <row r="16" spans="1:17" ht="18" customHeight="1" x14ac:dyDescent="0.2">
      <c r="A16" s="281" t="s">
        <v>20</v>
      </c>
      <c r="B16" s="281"/>
      <c r="C16" s="281"/>
      <c r="D16" s="285" t="s">
        <v>1</v>
      </c>
      <c r="E16" s="285"/>
      <c r="F16" s="286">
        <v>6.5</v>
      </c>
      <c r="G16" s="286"/>
      <c r="H16" s="286"/>
      <c r="I16" s="273">
        <v>925</v>
      </c>
      <c r="J16" s="273"/>
      <c r="K16" s="273"/>
      <c r="L16" s="274">
        <f t="shared" si="0"/>
        <v>965</v>
      </c>
      <c r="M16" s="274"/>
      <c r="N16" s="274"/>
    </row>
    <row r="17" spans="1:14" ht="18" customHeight="1" x14ac:dyDescent="0.2">
      <c r="A17" s="281" t="s">
        <v>20</v>
      </c>
      <c r="B17" s="281"/>
      <c r="C17" s="281"/>
      <c r="D17" s="285" t="s">
        <v>1</v>
      </c>
      <c r="E17" s="285"/>
      <c r="F17" s="286">
        <v>7</v>
      </c>
      <c r="G17" s="286"/>
      <c r="H17" s="286"/>
      <c r="I17" s="273">
        <v>995</v>
      </c>
      <c r="J17" s="273"/>
      <c r="K17" s="273"/>
      <c r="L17" s="274">
        <f t="shared" si="0"/>
        <v>1034</v>
      </c>
      <c r="M17" s="274"/>
      <c r="N17" s="274"/>
    </row>
    <row r="18" spans="1:14" ht="18" customHeight="1" x14ac:dyDescent="0.2">
      <c r="A18" s="281" t="s">
        <v>20</v>
      </c>
      <c r="B18" s="281"/>
      <c r="C18" s="281"/>
      <c r="D18" s="285" t="s">
        <v>1</v>
      </c>
      <c r="E18" s="285"/>
      <c r="F18" s="286">
        <v>7.5</v>
      </c>
      <c r="G18" s="286"/>
      <c r="H18" s="286"/>
      <c r="I18" s="273">
        <v>1065</v>
      </c>
      <c r="J18" s="273"/>
      <c r="K18" s="273"/>
      <c r="L18" s="274">
        <f t="shared" si="0"/>
        <v>1103</v>
      </c>
      <c r="M18" s="274"/>
      <c r="N18" s="274"/>
    </row>
    <row r="19" spans="1:14" ht="18" customHeight="1" x14ac:dyDescent="0.2">
      <c r="A19" s="281" t="s">
        <v>20</v>
      </c>
      <c r="B19" s="281"/>
      <c r="C19" s="281"/>
      <c r="D19" s="285" t="s">
        <v>1</v>
      </c>
      <c r="E19" s="285"/>
      <c r="F19" s="286">
        <v>8</v>
      </c>
      <c r="G19" s="286"/>
      <c r="H19" s="286"/>
      <c r="I19" s="273">
        <v>1135</v>
      </c>
      <c r="J19" s="273"/>
      <c r="K19" s="273"/>
      <c r="L19" s="274">
        <f t="shared" si="0"/>
        <v>1172</v>
      </c>
      <c r="M19" s="274"/>
      <c r="N19" s="274"/>
    </row>
    <row r="20" spans="1:14" ht="18" customHeight="1" x14ac:dyDescent="0.2">
      <c r="A20" s="281" t="s">
        <v>20</v>
      </c>
      <c r="B20" s="281"/>
      <c r="C20" s="281"/>
      <c r="D20" s="285" t="s">
        <v>1</v>
      </c>
      <c r="E20" s="285"/>
      <c r="F20" s="286">
        <v>8.5</v>
      </c>
      <c r="G20" s="286"/>
      <c r="H20" s="286"/>
      <c r="I20" s="273">
        <v>1205</v>
      </c>
      <c r="J20" s="273"/>
      <c r="K20" s="273"/>
      <c r="L20" s="274">
        <f t="shared" si="0"/>
        <v>1241</v>
      </c>
      <c r="M20" s="274"/>
      <c r="N20" s="274"/>
    </row>
    <row r="21" spans="1:14" ht="18" customHeight="1" x14ac:dyDescent="0.2">
      <c r="A21" s="281" t="s">
        <v>20</v>
      </c>
      <c r="B21" s="281"/>
      <c r="C21" s="281"/>
      <c r="D21" s="285" t="s">
        <v>1</v>
      </c>
      <c r="E21" s="285"/>
      <c r="F21" s="286">
        <v>9</v>
      </c>
      <c r="G21" s="286"/>
      <c r="H21" s="286"/>
      <c r="I21" s="273">
        <v>1275</v>
      </c>
      <c r="J21" s="273"/>
      <c r="K21" s="273"/>
      <c r="L21" s="274">
        <f t="shared" si="0"/>
        <v>1310</v>
      </c>
      <c r="M21" s="274"/>
      <c r="N21" s="274"/>
    </row>
    <row r="22" spans="1:14" ht="18" customHeight="1" x14ac:dyDescent="0.2">
      <c r="A22" s="281" t="s">
        <v>20</v>
      </c>
      <c r="B22" s="281"/>
      <c r="C22" s="281"/>
      <c r="D22" s="285" t="s">
        <v>1</v>
      </c>
      <c r="E22" s="285"/>
      <c r="F22" s="286">
        <v>9.5</v>
      </c>
      <c r="G22" s="286"/>
      <c r="H22" s="286"/>
      <c r="I22" s="273">
        <v>1345</v>
      </c>
      <c r="J22" s="273"/>
      <c r="K22" s="273"/>
      <c r="L22" s="274">
        <f t="shared" si="0"/>
        <v>1379</v>
      </c>
      <c r="M22" s="274"/>
      <c r="N22" s="274"/>
    </row>
    <row r="23" spans="1:14" ht="18" customHeight="1" x14ac:dyDescent="0.2">
      <c r="A23" s="281" t="s">
        <v>20</v>
      </c>
      <c r="B23" s="281"/>
      <c r="C23" s="281"/>
      <c r="D23" s="285" t="s">
        <v>1</v>
      </c>
      <c r="E23" s="285"/>
      <c r="F23" s="286">
        <v>10</v>
      </c>
      <c r="G23" s="286"/>
      <c r="H23" s="286"/>
      <c r="I23" s="273">
        <v>1415</v>
      </c>
      <c r="J23" s="273"/>
      <c r="K23" s="273"/>
      <c r="L23" s="274">
        <f t="shared" si="0"/>
        <v>1448</v>
      </c>
      <c r="M23" s="274"/>
      <c r="N23" s="274"/>
    </row>
    <row r="24" spans="1:14" ht="18" customHeight="1" x14ac:dyDescent="0.2">
      <c r="A24" s="281" t="s">
        <v>20</v>
      </c>
      <c r="B24" s="281"/>
      <c r="C24" s="281"/>
      <c r="D24" s="285" t="s">
        <v>1</v>
      </c>
      <c r="E24" s="285"/>
      <c r="F24" s="286">
        <v>10.5</v>
      </c>
      <c r="G24" s="286"/>
      <c r="H24" s="286"/>
      <c r="I24" s="273">
        <v>1485</v>
      </c>
      <c r="J24" s="273"/>
      <c r="K24" s="273"/>
      <c r="L24" s="274">
        <f t="shared" si="0"/>
        <v>1517</v>
      </c>
      <c r="M24" s="274"/>
      <c r="N24" s="274"/>
    </row>
  </sheetData>
  <sheetProtection password="D9B2" sheet="1"/>
  <mergeCells count="108">
    <mergeCell ref="A1:H3"/>
    <mergeCell ref="I1:K3"/>
    <mergeCell ref="L1:N3"/>
    <mergeCell ref="A4:C4"/>
    <mergeCell ref="D4:E4"/>
    <mergeCell ref="F4:H4"/>
    <mergeCell ref="I4:K4"/>
    <mergeCell ref="L4:N4"/>
    <mergeCell ref="A5:C5"/>
    <mergeCell ref="D5:E5"/>
    <mergeCell ref="F5:H5"/>
    <mergeCell ref="I5:K5"/>
    <mergeCell ref="L5:N5"/>
    <mergeCell ref="A6:C6"/>
    <mergeCell ref="D6:E6"/>
    <mergeCell ref="F6:H6"/>
    <mergeCell ref="I6:K6"/>
    <mergeCell ref="L6:N6"/>
    <mergeCell ref="A7:C7"/>
    <mergeCell ref="D7:E7"/>
    <mergeCell ref="F7:H7"/>
    <mergeCell ref="I7:K7"/>
    <mergeCell ref="L7:N7"/>
    <mergeCell ref="A8:C8"/>
    <mergeCell ref="D8:E8"/>
    <mergeCell ref="F8:H8"/>
    <mergeCell ref="I8:K8"/>
    <mergeCell ref="L8:N8"/>
    <mergeCell ref="A9:C9"/>
    <mergeCell ref="D9:E9"/>
    <mergeCell ref="F9:H9"/>
    <mergeCell ref="I9:K9"/>
    <mergeCell ref="L9:N9"/>
    <mergeCell ref="A10:C10"/>
    <mergeCell ref="D10:E10"/>
    <mergeCell ref="F10:H10"/>
    <mergeCell ref="I10:K10"/>
    <mergeCell ref="L10:N10"/>
    <mergeCell ref="A11:C11"/>
    <mergeCell ref="D11:E11"/>
    <mergeCell ref="F11:H11"/>
    <mergeCell ref="I11:K11"/>
    <mergeCell ref="L11:N11"/>
    <mergeCell ref="A12:C12"/>
    <mergeCell ref="D12:E12"/>
    <mergeCell ref="F12:H12"/>
    <mergeCell ref="I12:K12"/>
    <mergeCell ref="L12:N12"/>
    <mergeCell ref="A13:C13"/>
    <mergeCell ref="D13:E13"/>
    <mergeCell ref="F13:H13"/>
    <mergeCell ref="I13:K13"/>
    <mergeCell ref="L13:N13"/>
    <mergeCell ref="A14:C14"/>
    <mergeCell ref="D14:E14"/>
    <mergeCell ref="F14:H14"/>
    <mergeCell ref="I14:K14"/>
    <mergeCell ref="L14:N14"/>
    <mergeCell ref="A15:C15"/>
    <mergeCell ref="D15:E15"/>
    <mergeCell ref="F15:H15"/>
    <mergeCell ref="I15:K15"/>
    <mergeCell ref="L15:N15"/>
    <mergeCell ref="A16:C16"/>
    <mergeCell ref="D16:E16"/>
    <mergeCell ref="F16:H16"/>
    <mergeCell ref="I16:K16"/>
    <mergeCell ref="L16:N16"/>
    <mergeCell ref="A17:C17"/>
    <mergeCell ref="D17:E17"/>
    <mergeCell ref="F17:H17"/>
    <mergeCell ref="I17:K17"/>
    <mergeCell ref="L17:N17"/>
    <mergeCell ref="A18:C18"/>
    <mergeCell ref="D18:E18"/>
    <mergeCell ref="F18:H18"/>
    <mergeCell ref="I18:K18"/>
    <mergeCell ref="L18:N18"/>
    <mergeCell ref="A19:C19"/>
    <mergeCell ref="D19:E19"/>
    <mergeCell ref="F19:H19"/>
    <mergeCell ref="I19:K19"/>
    <mergeCell ref="L19:N19"/>
    <mergeCell ref="A20:C20"/>
    <mergeCell ref="D20:E20"/>
    <mergeCell ref="F20:H20"/>
    <mergeCell ref="I20:K20"/>
    <mergeCell ref="L20:N20"/>
    <mergeCell ref="A21:C21"/>
    <mergeCell ref="D21:E21"/>
    <mergeCell ref="F21:H21"/>
    <mergeCell ref="I21:K21"/>
    <mergeCell ref="L21:N21"/>
    <mergeCell ref="A24:C24"/>
    <mergeCell ref="D24:E24"/>
    <mergeCell ref="F24:H24"/>
    <mergeCell ref="I24:K24"/>
    <mergeCell ref="L24:N24"/>
    <mergeCell ref="A22:C22"/>
    <mergeCell ref="D22:E22"/>
    <mergeCell ref="F22:H22"/>
    <mergeCell ref="I22:K22"/>
    <mergeCell ref="L22:N22"/>
    <mergeCell ref="A23:C23"/>
    <mergeCell ref="D23:E23"/>
    <mergeCell ref="F23:H23"/>
    <mergeCell ref="I23:K23"/>
    <mergeCell ref="L23:N23"/>
  </mergeCells>
  <phoneticPr fontId="3"/>
  <printOptions horizontalCentered="1"/>
  <pageMargins left="0.19652777777777777" right="0.19652777777777777" top="0.59027777777777779" bottom="0.59027777777777779" header="0.39374999999999999" footer="0.19652777777777777"/>
  <pageSetup paperSize="9" firstPageNumber="0" orientation="portrait" useFirstPageNumber="1" horizontalDpi="300" verticalDpi="300" r:id="rId1"/>
  <headerFooter alignWithMargins="0">
    <oddHeader>&amp;L別表&amp;C&amp;A</oddHead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08"/>
  <sheetViews>
    <sheetView view="pageBreakPreview" zoomScaleNormal="100" zoomScaleSheetLayoutView="100" workbookViewId="0">
      <pane ySplit="3" topLeftCell="A4" activePane="bottomLeft" state="frozen"/>
      <selection activeCell="N110" sqref="N110"/>
      <selection pane="bottomLeft" activeCell="AF9" sqref="AF9"/>
    </sheetView>
  </sheetViews>
  <sheetFormatPr defaultColWidth="2.6640625" defaultRowHeight="18" customHeight="1" outlineLevelCol="1" x14ac:dyDescent="0.2"/>
  <cols>
    <col min="1" max="9" width="2.6640625" style="1" customWidth="1"/>
    <col min="10" max="12" width="2.6640625" style="1" customWidth="1" outlineLevel="1"/>
    <col min="13" max="16" width="2.6640625" style="1" customWidth="1"/>
    <col min="17" max="17" width="3.21875" style="1" customWidth="1"/>
    <col min="18" max="16384" width="2.6640625" style="1"/>
  </cols>
  <sheetData>
    <row r="1" spans="1:18" ht="18" customHeight="1" x14ac:dyDescent="0.2">
      <c r="A1" s="278" t="s">
        <v>2</v>
      </c>
      <c r="B1" s="278"/>
      <c r="C1" s="278"/>
      <c r="D1" s="278"/>
      <c r="E1" s="278"/>
      <c r="F1" s="278"/>
      <c r="G1" s="278"/>
      <c r="H1" s="278"/>
      <c r="I1" s="278"/>
      <c r="J1" s="284" t="s">
        <v>7</v>
      </c>
      <c r="K1" s="284"/>
      <c r="L1" s="284"/>
      <c r="M1" s="284"/>
      <c r="N1" s="284"/>
      <c r="O1" s="284"/>
      <c r="Q1" s="1" t="s">
        <v>19</v>
      </c>
    </row>
    <row r="2" spans="1:18" ht="18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9" t="s">
        <v>3</v>
      </c>
      <c r="K2" s="279"/>
      <c r="L2" s="279"/>
      <c r="M2" s="280" t="s">
        <v>57</v>
      </c>
      <c r="N2" s="280"/>
      <c r="O2" s="280"/>
      <c r="Q2" s="4">
        <v>69</v>
      </c>
      <c r="R2" s="1" t="s">
        <v>5</v>
      </c>
    </row>
    <row r="3" spans="1:18" ht="18" customHeight="1" x14ac:dyDescent="0.2">
      <c r="A3" s="278"/>
      <c r="B3" s="278"/>
      <c r="C3" s="278"/>
      <c r="D3" s="278"/>
      <c r="E3" s="278"/>
      <c r="F3" s="278"/>
      <c r="G3" s="278"/>
      <c r="H3" s="278"/>
      <c r="I3" s="278"/>
      <c r="J3" s="279"/>
      <c r="K3" s="279"/>
      <c r="L3" s="279"/>
      <c r="M3" s="280"/>
      <c r="N3" s="280"/>
      <c r="O3" s="280"/>
    </row>
    <row r="4" spans="1:18" ht="18" customHeight="1" x14ac:dyDescent="0.2">
      <c r="A4" s="281" t="s">
        <v>20</v>
      </c>
      <c r="B4" s="281"/>
      <c r="C4" s="281"/>
      <c r="D4" s="283">
        <v>0.5</v>
      </c>
      <c r="E4" s="283"/>
      <c r="F4" s="283"/>
      <c r="G4" s="286">
        <v>0.5</v>
      </c>
      <c r="H4" s="286"/>
      <c r="I4" s="286"/>
      <c r="J4" s="273">
        <v>70</v>
      </c>
      <c r="K4" s="273"/>
      <c r="L4" s="273"/>
      <c r="M4" s="274">
        <f>'基本（介護無）・単一'!L5-'基本（介護無）・単一'!L4</f>
        <v>47</v>
      </c>
      <c r="N4" s="274"/>
      <c r="O4" s="274"/>
    </row>
    <row r="5" spans="1:18" ht="18" customHeight="1" x14ac:dyDescent="0.2">
      <c r="A5" s="281" t="s">
        <v>20</v>
      </c>
      <c r="B5" s="281"/>
      <c r="C5" s="281"/>
      <c r="D5" s="283">
        <v>0.5</v>
      </c>
      <c r="E5" s="283"/>
      <c r="F5" s="283"/>
      <c r="G5" s="286">
        <v>1</v>
      </c>
      <c r="H5" s="286"/>
      <c r="I5" s="286"/>
      <c r="J5" s="273">
        <v>145</v>
      </c>
      <c r="K5" s="273"/>
      <c r="L5" s="273"/>
      <c r="M5" s="274">
        <f>M4+'基本（介護無）・単一'!L6-'基本（介護無）・単一'!L5</f>
        <v>169</v>
      </c>
      <c r="N5" s="274"/>
      <c r="O5" s="274"/>
    </row>
    <row r="6" spans="1:18" ht="18" customHeight="1" x14ac:dyDescent="0.2">
      <c r="A6" s="281" t="s">
        <v>20</v>
      </c>
      <c r="B6" s="281"/>
      <c r="C6" s="281"/>
      <c r="D6" s="283">
        <v>0.5</v>
      </c>
      <c r="E6" s="283"/>
      <c r="F6" s="283"/>
      <c r="G6" s="286">
        <v>1.5</v>
      </c>
      <c r="H6" s="286"/>
      <c r="I6" s="286"/>
      <c r="J6" s="273">
        <v>215</v>
      </c>
      <c r="K6" s="273"/>
      <c r="L6" s="273"/>
      <c r="M6" s="274">
        <f>M5+'基本（介護無）・単一'!L7-'基本（介護無）・単一'!L6</f>
        <v>238</v>
      </c>
      <c r="N6" s="274"/>
      <c r="O6" s="274"/>
    </row>
    <row r="7" spans="1:18" ht="18" customHeight="1" x14ac:dyDescent="0.2">
      <c r="A7" s="281" t="s">
        <v>20</v>
      </c>
      <c r="B7" s="281"/>
      <c r="C7" s="281"/>
      <c r="D7" s="283">
        <v>0.5</v>
      </c>
      <c r="E7" s="283"/>
      <c r="F7" s="283"/>
      <c r="G7" s="286">
        <v>2</v>
      </c>
      <c r="H7" s="286"/>
      <c r="I7" s="286"/>
      <c r="J7" s="273">
        <v>285</v>
      </c>
      <c r="K7" s="273"/>
      <c r="L7" s="273"/>
      <c r="M7" s="274">
        <f t="shared" ref="M7:M24" si="0">M6+$Q$2</f>
        <v>307</v>
      </c>
      <c r="N7" s="274"/>
      <c r="O7" s="274"/>
    </row>
    <row r="8" spans="1:18" ht="18" customHeight="1" x14ac:dyDescent="0.2">
      <c r="A8" s="281" t="s">
        <v>20</v>
      </c>
      <c r="B8" s="281"/>
      <c r="C8" s="281"/>
      <c r="D8" s="283">
        <v>0.5</v>
      </c>
      <c r="E8" s="283"/>
      <c r="F8" s="283"/>
      <c r="G8" s="286">
        <v>2.5</v>
      </c>
      <c r="H8" s="286"/>
      <c r="I8" s="286"/>
      <c r="J8" s="273">
        <v>355</v>
      </c>
      <c r="K8" s="273"/>
      <c r="L8" s="273"/>
      <c r="M8" s="274">
        <f t="shared" si="0"/>
        <v>376</v>
      </c>
      <c r="N8" s="274"/>
      <c r="O8" s="274"/>
    </row>
    <row r="9" spans="1:18" ht="18" customHeight="1" x14ac:dyDescent="0.2">
      <c r="A9" s="281" t="s">
        <v>20</v>
      </c>
      <c r="B9" s="281"/>
      <c r="C9" s="281"/>
      <c r="D9" s="283">
        <v>0.5</v>
      </c>
      <c r="E9" s="283"/>
      <c r="F9" s="283"/>
      <c r="G9" s="286">
        <v>3</v>
      </c>
      <c r="H9" s="286"/>
      <c r="I9" s="286"/>
      <c r="J9" s="273">
        <v>425</v>
      </c>
      <c r="K9" s="273"/>
      <c r="L9" s="273"/>
      <c r="M9" s="274">
        <f t="shared" si="0"/>
        <v>445</v>
      </c>
      <c r="N9" s="274"/>
      <c r="O9" s="274"/>
    </row>
    <row r="10" spans="1:18" ht="18" customHeight="1" x14ac:dyDescent="0.2">
      <c r="A10" s="281" t="s">
        <v>20</v>
      </c>
      <c r="B10" s="281"/>
      <c r="C10" s="281"/>
      <c r="D10" s="283">
        <v>0.5</v>
      </c>
      <c r="E10" s="283"/>
      <c r="F10" s="283"/>
      <c r="G10" s="286">
        <v>3.5</v>
      </c>
      <c r="H10" s="286"/>
      <c r="I10" s="286"/>
      <c r="J10" s="273">
        <v>495</v>
      </c>
      <c r="K10" s="273"/>
      <c r="L10" s="273"/>
      <c r="M10" s="274">
        <f t="shared" si="0"/>
        <v>514</v>
      </c>
      <c r="N10" s="274"/>
      <c r="O10" s="274"/>
    </row>
    <row r="11" spans="1:18" ht="18" customHeight="1" x14ac:dyDescent="0.2">
      <c r="A11" s="281" t="s">
        <v>20</v>
      </c>
      <c r="B11" s="281"/>
      <c r="C11" s="281"/>
      <c r="D11" s="283">
        <v>0.5</v>
      </c>
      <c r="E11" s="283"/>
      <c r="F11" s="283"/>
      <c r="G11" s="286">
        <v>4</v>
      </c>
      <c r="H11" s="286"/>
      <c r="I11" s="286"/>
      <c r="J11" s="273">
        <v>565</v>
      </c>
      <c r="K11" s="273"/>
      <c r="L11" s="273"/>
      <c r="M11" s="274">
        <f t="shared" si="0"/>
        <v>583</v>
      </c>
      <c r="N11" s="274"/>
      <c r="O11" s="274"/>
    </row>
    <row r="12" spans="1:18" ht="18" customHeight="1" x14ac:dyDescent="0.2">
      <c r="A12" s="281" t="s">
        <v>20</v>
      </c>
      <c r="B12" s="281"/>
      <c r="C12" s="281"/>
      <c r="D12" s="283">
        <v>0.5</v>
      </c>
      <c r="E12" s="283"/>
      <c r="F12" s="283"/>
      <c r="G12" s="286">
        <v>4.5</v>
      </c>
      <c r="H12" s="286"/>
      <c r="I12" s="286"/>
      <c r="J12" s="273">
        <v>635</v>
      </c>
      <c r="K12" s="273"/>
      <c r="L12" s="273"/>
      <c r="M12" s="274">
        <f t="shared" si="0"/>
        <v>652</v>
      </c>
      <c r="N12" s="274"/>
      <c r="O12" s="274"/>
    </row>
    <row r="13" spans="1:18" ht="18" customHeight="1" x14ac:dyDescent="0.2">
      <c r="A13" s="281" t="s">
        <v>20</v>
      </c>
      <c r="B13" s="281"/>
      <c r="C13" s="281"/>
      <c r="D13" s="283">
        <v>0.5</v>
      </c>
      <c r="E13" s="283"/>
      <c r="F13" s="283"/>
      <c r="G13" s="286">
        <v>5</v>
      </c>
      <c r="H13" s="286"/>
      <c r="I13" s="286"/>
      <c r="J13" s="273">
        <v>705</v>
      </c>
      <c r="K13" s="273"/>
      <c r="L13" s="273"/>
      <c r="M13" s="274">
        <f t="shared" si="0"/>
        <v>721</v>
      </c>
      <c r="N13" s="274"/>
      <c r="O13" s="274"/>
    </row>
    <row r="14" spans="1:18" ht="18" customHeight="1" x14ac:dyDescent="0.2">
      <c r="A14" s="281" t="s">
        <v>20</v>
      </c>
      <c r="B14" s="281"/>
      <c r="C14" s="281"/>
      <c r="D14" s="283">
        <v>0.5</v>
      </c>
      <c r="E14" s="283"/>
      <c r="F14" s="283"/>
      <c r="G14" s="286">
        <v>5.5</v>
      </c>
      <c r="H14" s="286"/>
      <c r="I14" s="286"/>
      <c r="J14" s="273">
        <v>775</v>
      </c>
      <c r="K14" s="273"/>
      <c r="L14" s="273"/>
      <c r="M14" s="274">
        <f t="shared" si="0"/>
        <v>790</v>
      </c>
      <c r="N14" s="274"/>
      <c r="O14" s="274"/>
    </row>
    <row r="15" spans="1:18" ht="18" customHeight="1" x14ac:dyDescent="0.2">
      <c r="A15" s="281" t="s">
        <v>20</v>
      </c>
      <c r="B15" s="281"/>
      <c r="C15" s="281"/>
      <c r="D15" s="283">
        <v>0.5</v>
      </c>
      <c r="E15" s="283"/>
      <c r="F15" s="283"/>
      <c r="G15" s="286">
        <v>6</v>
      </c>
      <c r="H15" s="286"/>
      <c r="I15" s="286"/>
      <c r="J15" s="273">
        <v>845</v>
      </c>
      <c r="K15" s="273"/>
      <c r="L15" s="273"/>
      <c r="M15" s="274">
        <f t="shared" si="0"/>
        <v>859</v>
      </c>
      <c r="N15" s="274"/>
      <c r="O15" s="274"/>
    </row>
    <row r="16" spans="1:18" ht="18" customHeight="1" x14ac:dyDescent="0.2">
      <c r="A16" s="281" t="s">
        <v>20</v>
      </c>
      <c r="B16" s="281"/>
      <c r="C16" s="281"/>
      <c r="D16" s="283">
        <v>0.5</v>
      </c>
      <c r="E16" s="283"/>
      <c r="F16" s="283"/>
      <c r="G16" s="286">
        <v>6.5</v>
      </c>
      <c r="H16" s="286"/>
      <c r="I16" s="286"/>
      <c r="J16" s="273">
        <v>915</v>
      </c>
      <c r="K16" s="273"/>
      <c r="L16" s="273"/>
      <c r="M16" s="274">
        <f t="shared" si="0"/>
        <v>928</v>
      </c>
      <c r="N16" s="274"/>
      <c r="O16" s="274"/>
    </row>
    <row r="17" spans="1:15" ht="18" customHeight="1" x14ac:dyDescent="0.2">
      <c r="A17" s="281" t="s">
        <v>20</v>
      </c>
      <c r="B17" s="281"/>
      <c r="C17" s="281"/>
      <c r="D17" s="283">
        <v>0.5</v>
      </c>
      <c r="E17" s="283"/>
      <c r="F17" s="283"/>
      <c r="G17" s="286">
        <v>7</v>
      </c>
      <c r="H17" s="286"/>
      <c r="I17" s="286"/>
      <c r="J17" s="273">
        <v>985</v>
      </c>
      <c r="K17" s="273"/>
      <c r="L17" s="273"/>
      <c r="M17" s="274">
        <f t="shared" si="0"/>
        <v>997</v>
      </c>
      <c r="N17" s="274"/>
      <c r="O17" s="274"/>
    </row>
    <row r="18" spans="1:15" ht="18" customHeight="1" x14ac:dyDescent="0.2">
      <c r="A18" s="281" t="s">
        <v>20</v>
      </c>
      <c r="B18" s="281"/>
      <c r="C18" s="281"/>
      <c r="D18" s="283">
        <v>0.5</v>
      </c>
      <c r="E18" s="283"/>
      <c r="F18" s="283"/>
      <c r="G18" s="286">
        <v>7.5</v>
      </c>
      <c r="H18" s="286"/>
      <c r="I18" s="286"/>
      <c r="J18" s="273">
        <v>1055</v>
      </c>
      <c r="K18" s="273"/>
      <c r="L18" s="273"/>
      <c r="M18" s="274">
        <f t="shared" si="0"/>
        <v>1066</v>
      </c>
      <c r="N18" s="274"/>
      <c r="O18" s="274"/>
    </row>
    <row r="19" spans="1:15" ht="18" customHeight="1" x14ac:dyDescent="0.2">
      <c r="A19" s="281" t="s">
        <v>20</v>
      </c>
      <c r="B19" s="281"/>
      <c r="C19" s="281"/>
      <c r="D19" s="283">
        <v>0.5</v>
      </c>
      <c r="E19" s="283"/>
      <c r="F19" s="283"/>
      <c r="G19" s="286">
        <v>8</v>
      </c>
      <c r="H19" s="286"/>
      <c r="I19" s="286"/>
      <c r="J19" s="273">
        <v>1125</v>
      </c>
      <c r="K19" s="273"/>
      <c r="L19" s="273"/>
      <c r="M19" s="274">
        <f t="shared" si="0"/>
        <v>1135</v>
      </c>
      <c r="N19" s="274"/>
      <c r="O19" s="274"/>
    </row>
    <row r="20" spans="1:15" ht="18" customHeight="1" x14ac:dyDescent="0.2">
      <c r="A20" s="281" t="s">
        <v>20</v>
      </c>
      <c r="B20" s="281"/>
      <c r="C20" s="281"/>
      <c r="D20" s="283">
        <v>0.5</v>
      </c>
      <c r="E20" s="283"/>
      <c r="F20" s="283"/>
      <c r="G20" s="286">
        <v>8.5</v>
      </c>
      <c r="H20" s="286"/>
      <c r="I20" s="286"/>
      <c r="J20" s="273">
        <v>1195</v>
      </c>
      <c r="K20" s="273"/>
      <c r="L20" s="273"/>
      <c r="M20" s="274">
        <f t="shared" si="0"/>
        <v>1204</v>
      </c>
      <c r="N20" s="274"/>
      <c r="O20" s="274"/>
    </row>
    <row r="21" spans="1:15" ht="18" customHeight="1" x14ac:dyDescent="0.2">
      <c r="A21" s="281" t="s">
        <v>20</v>
      </c>
      <c r="B21" s="281"/>
      <c r="C21" s="281"/>
      <c r="D21" s="283">
        <v>0.5</v>
      </c>
      <c r="E21" s="283"/>
      <c r="F21" s="283"/>
      <c r="G21" s="286">
        <v>9</v>
      </c>
      <c r="H21" s="286"/>
      <c r="I21" s="286"/>
      <c r="J21" s="273">
        <v>1265</v>
      </c>
      <c r="K21" s="273"/>
      <c r="L21" s="273"/>
      <c r="M21" s="274">
        <f t="shared" si="0"/>
        <v>1273</v>
      </c>
      <c r="N21" s="274"/>
      <c r="O21" s="274"/>
    </row>
    <row r="22" spans="1:15" ht="18" customHeight="1" x14ac:dyDescent="0.2">
      <c r="A22" s="281" t="s">
        <v>20</v>
      </c>
      <c r="B22" s="281"/>
      <c r="C22" s="281"/>
      <c r="D22" s="283">
        <v>0.5</v>
      </c>
      <c r="E22" s="283"/>
      <c r="F22" s="283"/>
      <c r="G22" s="286">
        <v>9.5</v>
      </c>
      <c r="H22" s="286"/>
      <c r="I22" s="286"/>
      <c r="J22" s="273">
        <v>1335</v>
      </c>
      <c r="K22" s="273"/>
      <c r="L22" s="273"/>
      <c r="M22" s="274">
        <f t="shared" si="0"/>
        <v>1342</v>
      </c>
      <c r="N22" s="274"/>
      <c r="O22" s="274"/>
    </row>
    <row r="23" spans="1:15" ht="18" customHeight="1" x14ac:dyDescent="0.2">
      <c r="A23" s="281" t="s">
        <v>20</v>
      </c>
      <c r="B23" s="281"/>
      <c r="C23" s="281"/>
      <c r="D23" s="283">
        <v>0.5</v>
      </c>
      <c r="E23" s="283"/>
      <c r="F23" s="283"/>
      <c r="G23" s="286">
        <v>10</v>
      </c>
      <c r="H23" s="286"/>
      <c r="I23" s="286"/>
      <c r="J23" s="273">
        <v>1405</v>
      </c>
      <c r="K23" s="273"/>
      <c r="L23" s="273"/>
      <c r="M23" s="274">
        <f t="shared" si="0"/>
        <v>1411</v>
      </c>
      <c r="N23" s="274"/>
      <c r="O23" s="274"/>
    </row>
    <row r="24" spans="1:15" ht="18" customHeight="1" x14ac:dyDescent="0.2">
      <c r="A24" s="281" t="s">
        <v>20</v>
      </c>
      <c r="B24" s="281"/>
      <c r="C24" s="281"/>
      <c r="D24" s="283">
        <v>0.5</v>
      </c>
      <c r="E24" s="283"/>
      <c r="F24" s="283"/>
      <c r="G24" s="286">
        <v>10.5</v>
      </c>
      <c r="H24" s="286"/>
      <c r="I24" s="286"/>
      <c r="J24" s="273">
        <v>1475</v>
      </c>
      <c r="K24" s="273"/>
      <c r="L24" s="273"/>
      <c r="M24" s="274">
        <f t="shared" si="0"/>
        <v>1480</v>
      </c>
      <c r="N24" s="274"/>
      <c r="O24" s="274"/>
    </row>
    <row r="25" spans="1:15" ht="18" customHeight="1" x14ac:dyDescent="0.2">
      <c r="A25" s="281" t="s">
        <v>20</v>
      </c>
      <c r="B25" s="281"/>
      <c r="C25" s="281"/>
      <c r="D25" s="283">
        <v>1</v>
      </c>
      <c r="E25" s="283"/>
      <c r="F25" s="283"/>
      <c r="G25" s="286">
        <v>0.5</v>
      </c>
      <c r="H25" s="286"/>
      <c r="I25" s="286"/>
      <c r="J25" s="273">
        <v>75</v>
      </c>
      <c r="K25" s="273"/>
      <c r="L25" s="273"/>
      <c r="M25" s="274">
        <f>'基本（介護無）・単一'!L6-'基本（介護無）・単一'!L5</f>
        <v>122</v>
      </c>
      <c r="N25" s="274"/>
      <c r="O25" s="274"/>
    </row>
    <row r="26" spans="1:15" ht="18" customHeight="1" x14ac:dyDescent="0.2">
      <c r="A26" s="281" t="s">
        <v>20</v>
      </c>
      <c r="B26" s="281"/>
      <c r="C26" s="281"/>
      <c r="D26" s="283">
        <v>1</v>
      </c>
      <c r="E26" s="283"/>
      <c r="F26" s="283"/>
      <c r="G26" s="286">
        <v>1</v>
      </c>
      <c r="H26" s="286"/>
      <c r="I26" s="286"/>
      <c r="J26" s="273">
        <v>145</v>
      </c>
      <c r="K26" s="273"/>
      <c r="L26" s="273"/>
      <c r="M26" s="274">
        <f>M25+'基本（介護無）・単一'!L7-'基本（介護無）・単一'!L6</f>
        <v>191</v>
      </c>
      <c r="N26" s="274"/>
      <c r="O26" s="274"/>
    </row>
    <row r="27" spans="1:15" ht="18" customHeight="1" x14ac:dyDescent="0.2">
      <c r="A27" s="281" t="s">
        <v>20</v>
      </c>
      <c r="B27" s="281"/>
      <c r="C27" s="281"/>
      <c r="D27" s="283">
        <v>1</v>
      </c>
      <c r="E27" s="283"/>
      <c r="F27" s="283"/>
      <c r="G27" s="286">
        <v>1.5</v>
      </c>
      <c r="H27" s="286"/>
      <c r="I27" s="286"/>
      <c r="J27" s="273">
        <v>215</v>
      </c>
      <c r="K27" s="273"/>
      <c r="L27" s="273"/>
      <c r="M27" s="274">
        <f t="shared" ref="M27:M45" si="1">M26+$Q$2</f>
        <v>260</v>
      </c>
      <c r="N27" s="274"/>
      <c r="O27" s="274"/>
    </row>
    <row r="28" spans="1:15" ht="18" customHeight="1" x14ac:dyDescent="0.2">
      <c r="A28" s="281" t="s">
        <v>20</v>
      </c>
      <c r="B28" s="281"/>
      <c r="C28" s="281"/>
      <c r="D28" s="283">
        <v>1</v>
      </c>
      <c r="E28" s="283"/>
      <c r="F28" s="283"/>
      <c r="G28" s="286">
        <v>2</v>
      </c>
      <c r="H28" s="286"/>
      <c r="I28" s="286"/>
      <c r="J28" s="273">
        <v>285</v>
      </c>
      <c r="K28" s="273"/>
      <c r="L28" s="273"/>
      <c r="M28" s="274">
        <f t="shared" si="1"/>
        <v>329</v>
      </c>
      <c r="N28" s="274"/>
      <c r="O28" s="274"/>
    </row>
    <row r="29" spans="1:15" ht="18" customHeight="1" x14ac:dyDescent="0.2">
      <c r="A29" s="281" t="s">
        <v>20</v>
      </c>
      <c r="B29" s="281"/>
      <c r="C29" s="281"/>
      <c r="D29" s="283">
        <v>1</v>
      </c>
      <c r="E29" s="283"/>
      <c r="F29" s="283"/>
      <c r="G29" s="286">
        <v>2.5</v>
      </c>
      <c r="H29" s="286"/>
      <c r="I29" s="286"/>
      <c r="J29" s="273">
        <v>355</v>
      </c>
      <c r="K29" s="273"/>
      <c r="L29" s="273"/>
      <c r="M29" s="274">
        <f t="shared" si="1"/>
        <v>398</v>
      </c>
      <c r="N29" s="274"/>
      <c r="O29" s="274"/>
    </row>
    <row r="30" spans="1:15" ht="18" customHeight="1" x14ac:dyDescent="0.2">
      <c r="A30" s="281" t="s">
        <v>20</v>
      </c>
      <c r="B30" s="281"/>
      <c r="C30" s="281"/>
      <c r="D30" s="283">
        <v>1</v>
      </c>
      <c r="E30" s="283"/>
      <c r="F30" s="283"/>
      <c r="G30" s="286">
        <v>3</v>
      </c>
      <c r="H30" s="286"/>
      <c r="I30" s="286"/>
      <c r="J30" s="273">
        <v>425</v>
      </c>
      <c r="K30" s="273"/>
      <c r="L30" s="273"/>
      <c r="M30" s="274">
        <f t="shared" si="1"/>
        <v>467</v>
      </c>
      <c r="N30" s="274"/>
      <c r="O30" s="274"/>
    </row>
    <row r="31" spans="1:15" ht="18" customHeight="1" x14ac:dyDescent="0.2">
      <c r="A31" s="281" t="s">
        <v>20</v>
      </c>
      <c r="B31" s="281"/>
      <c r="C31" s="281"/>
      <c r="D31" s="283">
        <v>1</v>
      </c>
      <c r="E31" s="283"/>
      <c r="F31" s="283"/>
      <c r="G31" s="286">
        <v>3.5</v>
      </c>
      <c r="H31" s="286"/>
      <c r="I31" s="286"/>
      <c r="J31" s="273">
        <v>495</v>
      </c>
      <c r="K31" s="273"/>
      <c r="L31" s="273"/>
      <c r="M31" s="274">
        <f t="shared" si="1"/>
        <v>536</v>
      </c>
      <c r="N31" s="274"/>
      <c r="O31" s="274"/>
    </row>
    <row r="32" spans="1:15" ht="18" customHeight="1" x14ac:dyDescent="0.2">
      <c r="A32" s="281" t="s">
        <v>20</v>
      </c>
      <c r="B32" s="281"/>
      <c r="C32" s="281"/>
      <c r="D32" s="283">
        <v>1</v>
      </c>
      <c r="E32" s="283"/>
      <c r="F32" s="283"/>
      <c r="G32" s="286">
        <v>4</v>
      </c>
      <c r="H32" s="286"/>
      <c r="I32" s="286"/>
      <c r="J32" s="273">
        <v>565</v>
      </c>
      <c r="K32" s="273"/>
      <c r="L32" s="273"/>
      <c r="M32" s="274">
        <f t="shared" si="1"/>
        <v>605</v>
      </c>
      <c r="N32" s="274"/>
      <c r="O32" s="274"/>
    </row>
    <row r="33" spans="1:15" ht="18" customHeight="1" x14ac:dyDescent="0.2">
      <c r="A33" s="281" t="s">
        <v>20</v>
      </c>
      <c r="B33" s="281"/>
      <c r="C33" s="281"/>
      <c r="D33" s="283">
        <v>1</v>
      </c>
      <c r="E33" s="283"/>
      <c r="F33" s="283"/>
      <c r="G33" s="286">
        <v>4.5</v>
      </c>
      <c r="H33" s="286"/>
      <c r="I33" s="286"/>
      <c r="J33" s="273">
        <v>635</v>
      </c>
      <c r="K33" s="273"/>
      <c r="L33" s="273"/>
      <c r="M33" s="274">
        <f t="shared" si="1"/>
        <v>674</v>
      </c>
      <c r="N33" s="274"/>
      <c r="O33" s="274"/>
    </row>
    <row r="34" spans="1:15" ht="18" customHeight="1" x14ac:dyDescent="0.2">
      <c r="A34" s="281" t="s">
        <v>20</v>
      </c>
      <c r="B34" s="281"/>
      <c r="C34" s="281"/>
      <c r="D34" s="283">
        <v>1</v>
      </c>
      <c r="E34" s="283"/>
      <c r="F34" s="283"/>
      <c r="G34" s="286">
        <v>5</v>
      </c>
      <c r="H34" s="286"/>
      <c r="I34" s="286"/>
      <c r="J34" s="273">
        <v>705</v>
      </c>
      <c r="K34" s="273"/>
      <c r="L34" s="273"/>
      <c r="M34" s="274">
        <f t="shared" si="1"/>
        <v>743</v>
      </c>
      <c r="N34" s="274"/>
      <c r="O34" s="274"/>
    </row>
    <row r="35" spans="1:15" ht="18" customHeight="1" x14ac:dyDescent="0.2">
      <c r="A35" s="281" t="s">
        <v>20</v>
      </c>
      <c r="B35" s="281"/>
      <c r="C35" s="281"/>
      <c r="D35" s="283">
        <v>1</v>
      </c>
      <c r="E35" s="283"/>
      <c r="F35" s="283"/>
      <c r="G35" s="286">
        <v>5.5</v>
      </c>
      <c r="H35" s="286"/>
      <c r="I35" s="286"/>
      <c r="J35" s="273">
        <v>775</v>
      </c>
      <c r="K35" s="273"/>
      <c r="L35" s="273"/>
      <c r="M35" s="274">
        <f t="shared" si="1"/>
        <v>812</v>
      </c>
      <c r="N35" s="274"/>
      <c r="O35" s="274"/>
    </row>
    <row r="36" spans="1:15" ht="18" customHeight="1" x14ac:dyDescent="0.2">
      <c r="A36" s="281" t="s">
        <v>20</v>
      </c>
      <c r="B36" s="281"/>
      <c r="C36" s="281"/>
      <c r="D36" s="283">
        <v>1</v>
      </c>
      <c r="E36" s="283"/>
      <c r="F36" s="283"/>
      <c r="G36" s="286">
        <v>6</v>
      </c>
      <c r="H36" s="286"/>
      <c r="I36" s="286"/>
      <c r="J36" s="273">
        <v>845</v>
      </c>
      <c r="K36" s="273"/>
      <c r="L36" s="273"/>
      <c r="M36" s="274">
        <f t="shared" si="1"/>
        <v>881</v>
      </c>
      <c r="N36" s="274"/>
      <c r="O36" s="274"/>
    </row>
    <row r="37" spans="1:15" ht="18" customHeight="1" x14ac:dyDescent="0.2">
      <c r="A37" s="281" t="s">
        <v>20</v>
      </c>
      <c r="B37" s="281"/>
      <c r="C37" s="281"/>
      <c r="D37" s="283">
        <v>1</v>
      </c>
      <c r="E37" s="283"/>
      <c r="F37" s="283"/>
      <c r="G37" s="286">
        <v>6.5</v>
      </c>
      <c r="H37" s="286"/>
      <c r="I37" s="286"/>
      <c r="J37" s="273">
        <v>915</v>
      </c>
      <c r="K37" s="273"/>
      <c r="L37" s="273"/>
      <c r="M37" s="274">
        <f t="shared" si="1"/>
        <v>950</v>
      </c>
      <c r="N37" s="274"/>
      <c r="O37" s="274"/>
    </row>
    <row r="38" spans="1:15" ht="18" customHeight="1" x14ac:dyDescent="0.2">
      <c r="A38" s="281" t="s">
        <v>20</v>
      </c>
      <c r="B38" s="281"/>
      <c r="C38" s="281"/>
      <c r="D38" s="283">
        <v>1</v>
      </c>
      <c r="E38" s="283"/>
      <c r="F38" s="283"/>
      <c r="G38" s="286">
        <v>7</v>
      </c>
      <c r="H38" s="286"/>
      <c r="I38" s="286"/>
      <c r="J38" s="273">
        <v>985</v>
      </c>
      <c r="K38" s="273"/>
      <c r="L38" s="273"/>
      <c r="M38" s="274">
        <f t="shared" si="1"/>
        <v>1019</v>
      </c>
      <c r="N38" s="274"/>
      <c r="O38" s="274"/>
    </row>
    <row r="39" spans="1:15" ht="18" customHeight="1" x14ac:dyDescent="0.2">
      <c r="A39" s="281" t="s">
        <v>20</v>
      </c>
      <c r="B39" s="281"/>
      <c r="C39" s="281"/>
      <c r="D39" s="283">
        <v>1</v>
      </c>
      <c r="E39" s="283"/>
      <c r="F39" s="283"/>
      <c r="G39" s="286">
        <v>7.5</v>
      </c>
      <c r="H39" s="286"/>
      <c r="I39" s="286"/>
      <c r="J39" s="273">
        <v>1055</v>
      </c>
      <c r="K39" s="273"/>
      <c r="L39" s="273"/>
      <c r="M39" s="274">
        <f t="shared" si="1"/>
        <v>1088</v>
      </c>
      <c r="N39" s="274"/>
      <c r="O39" s="274"/>
    </row>
    <row r="40" spans="1:15" ht="18" customHeight="1" x14ac:dyDescent="0.2">
      <c r="A40" s="281" t="s">
        <v>20</v>
      </c>
      <c r="B40" s="281"/>
      <c r="C40" s="281"/>
      <c r="D40" s="283">
        <v>1</v>
      </c>
      <c r="E40" s="283"/>
      <c r="F40" s="283"/>
      <c r="G40" s="286">
        <v>8</v>
      </c>
      <c r="H40" s="286"/>
      <c r="I40" s="286"/>
      <c r="J40" s="273">
        <v>1125</v>
      </c>
      <c r="K40" s="273"/>
      <c r="L40" s="273"/>
      <c r="M40" s="274">
        <f t="shared" si="1"/>
        <v>1157</v>
      </c>
      <c r="N40" s="274"/>
      <c r="O40" s="274"/>
    </row>
    <row r="41" spans="1:15" ht="18" customHeight="1" x14ac:dyDescent="0.2">
      <c r="A41" s="281" t="s">
        <v>20</v>
      </c>
      <c r="B41" s="281"/>
      <c r="C41" s="281"/>
      <c r="D41" s="283">
        <v>1</v>
      </c>
      <c r="E41" s="283"/>
      <c r="F41" s="283"/>
      <c r="G41" s="286">
        <v>8.5</v>
      </c>
      <c r="H41" s="286"/>
      <c r="I41" s="286"/>
      <c r="J41" s="273">
        <v>1195</v>
      </c>
      <c r="K41" s="273"/>
      <c r="L41" s="273"/>
      <c r="M41" s="274">
        <f t="shared" si="1"/>
        <v>1226</v>
      </c>
      <c r="N41" s="274"/>
      <c r="O41" s="274"/>
    </row>
    <row r="42" spans="1:15" ht="18" customHeight="1" x14ac:dyDescent="0.2">
      <c r="A42" s="281" t="s">
        <v>20</v>
      </c>
      <c r="B42" s="281"/>
      <c r="C42" s="281"/>
      <c r="D42" s="283">
        <v>1</v>
      </c>
      <c r="E42" s="283"/>
      <c r="F42" s="283"/>
      <c r="G42" s="286">
        <v>9</v>
      </c>
      <c r="H42" s="286"/>
      <c r="I42" s="286"/>
      <c r="J42" s="273">
        <v>1265</v>
      </c>
      <c r="K42" s="273"/>
      <c r="L42" s="273"/>
      <c r="M42" s="274">
        <f t="shared" si="1"/>
        <v>1295</v>
      </c>
      <c r="N42" s="274"/>
      <c r="O42" s="274"/>
    </row>
    <row r="43" spans="1:15" ht="18" customHeight="1" x14ac:dyDescent="0.2">
      <c r="A43" s="281" t="s">
        <v>20</v>
      </c>
      <c r="B43" s="281"/>
      <c r="C43" s="281"/>
      <c r="D43" s="283">
        <v>1</v>
      </c>
      <c r="E43" s="283"/>
      <c r="F43" s="283"/>
      <c r="G43" s="286">
        <v>9.5</v>
      </c>
      <c r="H43" s="286"/>
      <c r="I43" s="286"/>
      <c r="J43" s="273">
        <v>1335</v>
      </c>
      <c r="K43" s="273"/>
      <c r="L43" s="273"/>
      <c r="M43" s="274">
        <f t="shared" si="1"/>
        <v>1364</v>
      </c>
      <c r="N43" s="274"/>
      <c r="O43" s="274"/>
    </row>
    <row r="44" spans="1:15" ht="18" customHeight="1" x14ac:dyDescent="0.2">
      <c r="A44" s="281" t="s">
        <v>20</v>
      </c>
      <c r="B44" s="281"/>
      <c r="C44" s="281"/>
      <c r="D44" s="283">
        <v>1</v>
      </c>
      <c r="E44" s="283"/>
      <c r="F44" s="283"/>
      <c r="G44" s="286">
        <v>10</v>
      </c>
      <c r="H44" s="286"/>
      <c r="I44" s="286"/>
      <c r="J44" s="273">
        <v>1405</v>
      </c>
      <c r="K44" s="273"/>
      <c r="L44" s="273"/>
      <c r="M44" s="274">
        <f t="shared" si="1"/>
        <v>1433</v>
      </c>
      <c r="N44" s="274"/>
      <c r="O44" s="274"/>
    </row>
    <row r="45" spans="1:15" ht="18" customHeight="1" x14ac:dyDescent="0.2">
      <c r="A45" s="281" t="s">
        <v>20</v>
      </c>
      <c r="B45" s="281"/>
      <c r="C45" s="281"/>
      <c r="D45" s="283">
        <v>1</v>
      </c>
      <c r="E45" s="283"/>
      <c r="F45" s="283"/>
      <c r="G45" s="286">
        <v>10.5</v>
      </c>
      <c r="H45" s="286"/>
      <c r="I45" s="286"/>
      <c r="J45" s="273">
        <v>1475</v>
      </c>
      <c r="K45" s="273"/>
      <c r="L45" s="273"/>
      <c r="M45" s="274">
        <f t="shared" si="1"/>
        <v>1502</v>
      </c>
      <c r="N45" s="274"/>
      <c r="O45" s="274"/>
    </row>
    <row r="46" spans="1:15" ht="18" customHeight="1" x14ac:dyDescent="0.2">
      <c r="A46" s="281" t="s">
        <v>20</v>
      </c>
      <c r="B46" s="281"/>
      <c r="C46" s="281"/>
      <c r="D46" s="283">
        <v>1.5</v>
      </c>
      <c r="E46" s="283"/>
      <c r="F46" s="283"/>
      <c r="G46" s="286">
        <v>0.5</v>
      </c>
      <c r="H46" s="286"/>
      <c r="I46" s="286"/>
      <c r="J46" s="273">
        <v>70</v>
      </c>
      <c r="K46" s="273"/>
      <c r="L46" s="273"/>
      <c r="M46" s="274">
        <f>'基本（介護無）・単一'!L7-'基本（介護無）・単一'!L6</f>
        <v>69</v>
      </c>
      <c r="N46" s="274"/>
      <c r="O46" s="274"/>
    </row>
    <row r="47" spans="1:15" ht="18" customHeight="1" x14ac:dyDescent="0.2">
      <c r="A47" s="281" t="s">
        <v>20</v>
      </c>
      <c r="B47" s="281"/>
      <c r="C47" s="281"/>
      <c r="D47" s="283">
        <v>1.5</v>
      </c>
      <c r="E47" s="283"/>
      <c r="F47" s="283"/>
      <c r="G47" s="286">
        <v>1</v>
      </c>
      <c r="H47" s="286"/>
      <c r="I47" s="286"/>
      <c r="J47" s="273">
        <v>140</v>
      </c>
      <c r="K47" s="273"/>
      <c r="L47" s="273"/>
      <c r="M47" s="274">
        <f t="shared" ref="M47:M66" si="2">M46+$Q$2</f>
        <v>138</v>
      </c>
      <c r="N47" s="274"/>
      <c r="O47" s="274"/>
    </row>
    <row r="48" spans="1:15" ht="18" customHeight="1" x14ac:dyDescent="0.2">
      <c r="A48" s="281" t="s">
        <v>20</v>
      </c>
      <c r="B48" s="281"/>
      <c r="C48" s="281"/>
      <c r="D48" s="283">
        <v>1.5</v>
      </c>
      <c r="E48" s="283"/>
      <c r="F48" s="283"/>
      <c r="G48" s="286">
        <v>1.5</v>
      </c>
      <c r="H48" s="286"/>
      <c r="I48" s="286"/>
      <c r="J48" s="273">
        <v>210</v>
      </c>
      <c r="K48" s="273"/>
      <c r="L48" s="273"/>
      <c r="M48" s="274">
        <f t="shared" si="2"/>
        <v>207</v>
      </c>
      <c r="N48" s="274"/>
      <c r="O48" s="274"/>
    </row>
    <row r="49" spans="1:15" ht="18" customHeight="1" x14ac:dyDescent="0.2">
      <c r="A49" s="281" t="s">
        <v>20</v>
      </c>
      <c r="B49" s="281"/>
      <c r="C49" s="281"/>
      <c r="D49" s="283">
        <v>1.5</v>
      </c>
      <c r="E49" s="283"/>
      <c r="F49" s="283"/>
      <c r="G49" s="286">
        <v>2</v>
      </c>
      <c r="H49" s="286"/>
      <c r="I49" s="286"/>
      <c r="J49" s="273">
        <v>280</v>
      </c>
      <c r="K49" s="273"/>
      <c r="L49" s="273"/>
      <c r="M49" s="274">
        <f t="shared" si="2"/>
        <v>276</v>
      </c>
      <c r="N49" s="274"/>
      <c r="O49" s="274"/>
    </row>
    <row r="50" spans="1:15" ht="18" customHeight="1" x14ac:dyDescent="0.2">
      <c r="A50" s="281" t="s">
        <v>20</v>
      </c>
      <c r="B50" s="281"/>
      <c r="C50" s="281"/>
      <c r="D50" s="283">
        <v>1.5</v>
      </c>
      <c r="E50" s="283"/>
      <c r="F50" s="283"/>
      <c r="G50" s="286">
        <v>2.5</v>
      </c>
      <c r="H50" s="286"/>
      <c r="I50" s="286"/>
      <c r="J50" s="273">
        <v>350</v>
      </c>
      <c r="K50" s="273"/>
      <c r="L50" s="273"/>
      <c r="M50" s="274">
        <f t="shared" si="2"/>
        <v>345</v>
      </c>
      <c r="N50" s="274"/>
      <c r="O50" s="274"/>
    </row>
    <row r="51" spans="1:15" ht="18" customHeight="1" x14ac:dyDescent="0.2">
      <c r="A51" s="281" t="s">
        <v>20</v>
      </c>
      <c r="B51" s="281"/>
      <c r="C51" s="281"/>
      <c r="D51" s="283">
        <v>1.5</v>
      </c>
      <c r="E51" s="283"/>
      <c r="F51" s="283"/>
      <c r="G51" s="286">
        <v>3</v>
      </c>
      <c r="H51" s="286"/>
      <c r="I51" s="286"/>
      <c r="J51" s="273">
        <v>420</v>
      </c>
      <c r="K51" s="273"/>
      <c r="L51" s="273"/>
      <c r="M51" s="274">
        <f t="shared" si="2"/>
        <v>414</v>
      </c>
      <c r="N51" s="274"/>
      <c r="O51" s="274"/>
    </row>
    <row r="52" spans="1:15" ht="18" customHeight="1" x14ac:dyDescent="0.2">
      <c r="A52" s="281" t="s">
        <v>20</v>
      </c>
      <c r="B52" s="281"/>
      <c r="C52" s="281"/>
      <c r="D52" s="283">
        <v>1.5</v>
      </c>
      <c r="E52" s="283"/>
      <c r="F52" s="283"/>
      <c r="G52" s="286">
        <v>3.5</v>
      </c>
      <c r="H52" s="286"/>
      <c r="I52" s="286"/>
      <c r="J52" s="273">
        <v>490</v>
      </c>
      <c r="K52" s="273"/>
      <c r="L52" s="273"/>
      <c r="M52" s="274">
        <f t="shared" si="2"/>
        <v>483</v>
      </c>
      <c r="N52" s="274"/>
      <c r="O52" s="274"/>
    </row>
    <row r="53" spans="1:15" ht="18" customHeight="1" x14ac:dyDescent="0.2">
      <c r="A53" s="281" t="s">
        <v>20</v>
      </c>
      <c r="B53" s="281"/>
      <c r="C53" s="281"/>
      <c r="D53" s="283">
        <v>1.5</v>
      </c>
      <c r="E53" s="283"/>
      <c r="F53" s="283"/>
      <c r="G53" s="286">
        <v>4</v>
      </c>
      <c r="H53" s="286"/>
      <c r="I53" s="286"/>
      <c r="J53" s="273">
        <v>560</v>
      </c>
      <c r="K53" s="273"/>
      <c r="L53" s="273"/>
      <c r="M53" s="274">
        <f t="shared" si="2"/>
        <v>552</v>
      </c>
      <c r="N53" s="274"/>
      <c r="O53" s="274"/>
    </row>
    <row r="54" spans="1:15" ht="18" customHeight="1" x14ac:dyDescent="0.2">
      <c r="A54" s="281" t="s">
        <v>20</v>
      </c>
      <c r="B54" s="281"/>
      <c r="C54" s="281"/>
      <c r="D54" s="283">
        <v>1.5</v>
      </c>
      <c r="E54" s="283"/>
      <c r="F54" s="283"/>
      <c r="G54" s="286">
        <v>4.5</v>
      </c>
      <c r="H54" s="286"/>
      <c r="I54" s="286"/>
      <c r="J54" s="273">
        <v>630</v>
      </c>
      <c r="K54" s="273"/>
      <c r="L54" s="273"/>
      <c r="M54" s="274">
        <f t="shared" si="2"/>
        <v>621</v>
      </c>
      <c r="N54" s="274"/>
      <c r="O54" s="274"/>
    </row>
    <row r="55" spans="1:15" ht="18" customHeight="1" x14ac:dyDescent="0.2">
      <c r="A55" s="281" t="s">
        <v>20</v>
      </c>
      <c r="B55" s="281"/>
      <c r="C55" s="281"/>
      <c r="D55" s="283">
        <v>1.5</v>
      </c>
      <c r="E55" s="283"/>
      <c r="F55" s="283"/>
      <c r="G55" s="286">
        <v>5</v>
      </c>
      <c r="H55" s="286"/>
      <c r="I55" s="286"/>
      <c r="J55" s="273">
        <v>700</v>
      </c>
      <c r="K55" s="273"/>
      <c r="L55" s="273"/>
      <c r="M55" s="274">
        <f t="shared" si="2"/>
        <v>690</v>
      </c>
      <c r="N55" s="274"/>
      <c r="O55" s="274"/>
    </row>
    <row r="56" spans="1:15" ht="18" customHeight="1" x14ac:dyDescent="0.2">
      <c r="A56" s="281" t="s">
        <v>20</v>
      </c>
      <c r="B56" s="281"/>
      <c r="C56" s="281"/>
      <c r="D56" s="283">
        <v>1.5</v>
      </c>
      <c r="E56" s="283"/>
      <c r="F56" s="283"/>
      <c r="G56" s="286">
        <v>5.5</v>
      </c>
      <c r="H56" s="286"/>
      <c r="I56" s="286"/>
      <c r="J56" s="273">
        <v>770</v>
      </c>
      <c r="K56" s="273"/>
      <c r="L56" s="273"/>
      <c r="M56" s="274">
        <f t="shared" si="2"/>
        <v>759</v>
      </c>
      <c r="N56" s="274"/>
      <c r="O56" s="274"/>
    </row>
    <row r="57" spans="1:15" ht="18" customHeight="1" x14ac:dyDescent="0.2">
      <c r="A57" s="281" t="s">
        <v>20</v>
      </c>
      <c r="B57" s="281"/>
      <c r="C57" s="281"/>
      <c r="D57" s="283">
        <v>1.5</v>
      </c>
      <c r="E57" s="283"/>
      <c r="F57" s="283"/>
      <c r="G57" s="286">
        <v>6</v>
      </c>
      <c r="H57" s="286"/>
      <c r="I57" s="286"/>
      <c r="J57" s="273">
        <v>840</v>
      </c>
      <c r="K57" s="273"/>
      <c r="L57" s="273"/>
      <c r="M57" s="274">
        <f t="shared" si="2"/>
        <v>828</v>
      </c>
      <c r="N57" s="274"/>
      <c r="O57" s="274"/>
    </row>
    <row r="58" spans="1:15" ht="18" customHeight="1" x14ac:dyDescent="0.2">
      <c r="A58" s="281" t="s">
        <v>20</v>
      </c>
      <c r="B58" s="281"/>
      <c r="C58" s="281"/>
      <c r="D58" s="283">
        <v>1.5</v>
      </c>
      <c r="E58" s="283"/>
      <c r="F58" s="283"/>
      <c r="G58" s="286">
        <v>6.5</v>
      </c>
      <c r="H58" s="286"/>
      <c r="I58" s="286"/>
      <c r="J58" s="273">
        <v>910</v>
      </c>
      <c r="K58" s="273"/>
      <c r="L58" s="273"/>
      <c r="M58" s="274">
        <f t="shared" si="2"/>
        <v>897</v>
      </c>
      <c r="N58" s="274"/>
      <c r="O58" s="274"/>
    </row>
    <row r="59" spans="1:15" ht="18" customHeight="1" x14ac:dyDescent="0.2">
      <c r="A59" s="281" t="s">
        <v>20</v>
      </c>
      <c r="B59" s="281"/>
      <c r="C59" s="281"/>
      <c r="D59" s="283">
        <v>1.5</v>
      </c>
      <c r="E59" s="283"/>
      <c r="F59" s="283"/>
      <c r="G59" s="286">
        <v>7</v>
      </c>
      <c r="H59" s="286"/>
      <c r="I59" s="286"/>
      <c r="J59" s="273">
        <v>980</v>
      </c>
      <c r="K59" s="273"/>
      <c r="L59" s="273"/>
      <c r="M59" s="274">
        <f t="shared" si="2"/>
        <v>966</v>
      </c>
      <c r="N59" s="274"/>
      <c r="O59" s="274"/>
    </row>
    <row r="60" spans="1:15" ht="18" customHeight="1" x14ac:dyDescent="0.2">
      <c r="A60" s="281" t="s">
        <v>20</v>
      </c>
      <c r="B60" s="281"/>
      <c r="C60" s="281"/>
      <c r="D60" s="283">
        <v>1.5</v>
      </c>
      <c r="E60" s="283"/>
      <c r="F60" s="283"/>
      <c r="G60" s="286">
        <v>7.5</v>
      </c>
      <c r="H60" s="286"/>
      <c r="I60" s="286"/>
      <c r="J60" s="273">
        <v>1050</v>
      </c>
      <c r="K60" s="273"/>
      <c r="L60" s="273"/>
      <c r="M60" s="274">
        <f t="shared" si="2"/>
        <v>1035</v>
      </c>
      <c r="N60" s="274"/>
      <c r="O60" s="274"/>
    </row>
    <row r="61" spans="1:15" ht="18" customHeight="1" x14ac:dyDescent="0.2">
      <c r="A61" s="281" t="s">
        <v>20</v>
      </c>
      <c r="B61" s="281"/>
      <c r="C61" s="281"/>
      <c r="D61" s="283">
        <v>1.5</v>
      </c>
      <c r="E61" s="283"/>
      <c r="F61" s="283"/>
      <c r="G61" s="286">
        <v>8</v>
      </c>
      <c r="H61" s="286"/>
      <c r="I61" s="286"/>
      <c r="J61" s="273">
        <v>1120</v>
      </c>
      <c r="K61" s="273"/>
      <c r="L61" s="273"/>
      <c r="M61" s="274">
        <f t="shared" si="2"/>
        <v>1104</v>
      </c>
      <c r="N61" s="274"/>
      <c r="O61" s="274"/>
    </row>
    <row r="62" spans="1:15" ht="18" customHeight="1" x14ac:dyDescent="0.2">
      <c r="A62" s="281" t="s">
        <v>20</v>
      </c>
      <c r="B62" s="281"/>
      <c r="C62" s="281"/>
      <c r="D62" s="283">
        <v>1.5</v>
      </c>
      <c r="E62" s="283"/>
      <c r="F62" s="283"/>
      <c r="G62" s="286">
        <v>8.5</v>
      </c>
      <c r="H62" s="286"/>
      <c r="I62" s="286"/>
      <c r="J62" s="273">
        <v>1190</v>
      </c>
      <c r="K62" s="273"/>
      <c r="L62" s="273"/>
      <c r="M62" s="274">
        <f t="shared" si="2"/>
        <v>1173</v>
      </c>
      <c r="N62" s="274"/>
      <c r="O62" s="274"/>
    </row>
    <row r="63" spans="1:15" ht="18" customHeight="1" x14ac:dyDescent="0.2">
      <c r="A63" s="281" t="s">
        <v>20</v>
      </c>
      <c r="B63" s="281"/>
      <c r="C63" s="281"/>
      <c r="D63" s="283">
        <v>1.5</v>
      </c>
      <c r="E63" s="283"/>
      <c r="F63" s="283"/>
      <c r="G63" s="286">
        <v>9</v>
      </c>
      <c r="H63" s="286"/>
      <c r="I63" s="286"/>
      <c r="J63" s="273">
        <v>1260</v>
      </c>
      <c r="K63" s="273"/>
      <c r="L63" s="273"/>
      <c r="M63" s="274">
        <f t="shared" si="2"/>
        <v>1242</v>
      </c>
      <c r="N63" s="274"/>
      <c r="O63" s="274"/>
    </row>
    <row r="64" spans="1:15" ht="18" customHeight="1" x14ac:dyDescent="0.2">
      <c r="A64" s="281" t="s">
        <v>20</v>
      </c>
      <c r="B64" s="281"/>
      <c r="C64" s="281"/>
      <c r="D64" s="283">
        <v>1.5</v>
      </c>
      <c r="E64" s="283"/>
      <c r="F64" s="283"/>
      <c r="G64" s="286">
        <v>9.5</v>
      </c>
      <c r="H64" s="286"/>
      <c r="I64" s="286"/>
      <c r="J64" s="273">
        <v>1330</v>
      </c>
      <c r="K64" s="273"/>
      <c r="L64" s="273"/>
      <c r="M64" s="274">
        <f t="shared" si="2"/>
        <v>1311</v>
      </c>
      <c r="N64" s="274"/>
      <c r="O64" s="274"/>
    </row>
    <row r="65" spans="1:15" ht="18" customHeight="1" x14ac:dyDescent="0.2">
      <c r="A65" s="281" t="s">
        <v>20</v>
      </c>
      <c r="B65" s="281"/>
      <c r="C65" s="281"/>
      <c r="D65" s="283">
        <v>1.5</v>
      </c>
      <c r="E65" s="283"/>
      <c r="F65" s="283"/>
      <c r="G65" s="286">
        <v>10</v>
      </c>
      <c r="H65" s="286"/>
      <c r="I65" s="286"/>
      <c r="J65" s="273">
        <v>1400</v>
      </c>
      <c r="K65" s="273"/>
      <c r="L65" s="273"/>
      <c r="M65" s="274">
        <f t="shared" si="2"/>
        <v>1380</v>
      </c>
      <c r="N65" s="274"/>
      <c r="O65" s="274"/>
    </row>
    <row r="66" spans="1:15" ht="18" customHeight="1" x14ac:dyDescent="0.2">
      <c r="A66" s="281" t="s">
        <v>20</v>
      </c>
      <c r="B66" s="281"/>
      <c r="C66" s="281"/>
      <c r="D66" s="283">
        <v>1.5</v>
      </c>
      <c r="E66" s="283"/>
      <c r="F66" s="283"/>
      <c r="G66" s="286">
        <v>10.5</v>
      </c>
      <c r="H66" s="286"/>
      <c r="I66" s="286"/>
      <c r="J66" s="273">
        <v>1470</v>
      </c>
      <c r="K66" s="273"/>
      <c r="L66" s="273"/>
      <c r="M66" s="274">
        <f t="shared" si="2"/>
        <v>1449</v>
      </c>
      <c r="N66" s="274"/>
      <c r="O66" s="274"/>
    </row>
    <row r="67" spans="1:15" ht="18" customHeight="1" x14ac:dyDescent="0.2">
      <c r="A67" s="281" t="s">
        <v>20</v>
      </c>
      <c r="B67" s="281"/>
      <c r="C67" s="281"/>
      <c r="D67" s="283">
        <v>2</v>
      </c>
      <c r="E67" s="283"/>
      <c r="F67" s="283"/>
      <c r="G67" s="286">
        <v>0.5</v>
      </c>
      <c r="H67" s="286"/>
      <c r="I67" s="286"/>
      <c r="J67" s="273">
        <v>70</v>
      </c>
      <c r="K67" s="273"/>
      <c r="L67" s="273"/>
      <c r="M67" s="274">
        <f t="shared" ref="M67:M108" si="3">M46</f>
        <v>69</v>
      </c>
      <c r="N67" s="274"/>
      <c r="O67" s="274"/>
    </row>
    <row r="68" spans="1:15" ht="18" customHeight="1" x14ac:dyDescent="0.2">
      <c r="A68" s="281" t="s">
        <v>20</v>
      </c>
      <c r="B68" s="281"/>
      <c r="C68" s="281"/>
      <c r="D68" s="283">
        <v>2</v>
      </c>
      <c r="E68" s="283"/>
      <c r="F68" s="283"/>
      <c r="G68" s="286">
        <v>1</v>
      </c>
      <c r="H68" s="286"/>
      <c r="I68" s="286"/>
      <c r="J68" s="273">
        <v>140</v>
      </c>
      <c r="K68" s="273"/>
      <c r="L68" s="273"/>
      <c r="M68" s="274">
        <f t="shared" si="3"/>
        <v>138</v>
      </c>
      <c r="N68" s="274"/>
      <c r="O68" s="274"/>
    </row>
    <row r="69" spans="1:15" ht="18" customHeight="1" x14ac:dyDescent="0.2">
      <c r="A69" s="281" t="s">
        <v>20</v>
      </c>
      <c r="B69" s="281"/>
      <c r="C69" s="281"/>
      <c r="D69" s="283">
        <v>2</v>
      </c>
      <c r="E69" s="283"/>
      <c r="F69" s="283"/>
      <c r="G69" s="286">
        <v>1.5</v>
      </c>
      <c r="H69" s="286"/>
      <c r="I69" s="286"/>
      <c r="J69" s="273">
        <v>210</v>
      </c>
      <c r="K69" s="273"/>
      <c r="L69" s="273"/>
      <c r="M69" s="274">
        <f t="shared" si="3"/>
        <v>207</v>
      </c>
      <c r="N69" s="274"/>
      <c r="O69" s="274"/>
    </row>
    <row r="70" spans="1:15" ht="18" customHeight="1" x14ac:dyDescent="0.2">
      <c r="A70" s="281" t="s">
        <v>20</v>
      </c>
      <c r="B70" s="281"/>
      <c r="C70" s="281"/>
      <c r="D70" s="283">
        <v>2</v>
      </c>
      <c r="E70" s="283"/>
      <c r="F70" s="283"/>
      <c r="G70" s="286">
        <v>2</v>
      </c>
      <c r="H70" s="286"/>
      <c r="I70" s="286"/>
      <c r="J70" s="273">
        <v>280</v>
      </c>
      <c r="K70" s="273"/>
      <c r="L70" s="273"/>
      <c r="M70" s="274">
        <f t="shared" si="3"/>
        <v>276</v>
      </c>
      <c r="N70" s="274"/>
      <c r="O70" s="274"/>
    </row>
    <row r="71" spans="1:15" ht="18" customHeight="1" x14ac:dyDescent="0.2">
      <c r="A71" s="281" t="s">
        <v>20</v>
      </c>
      <c r="B71" s="281"/>
      <c r="C71" s="281"/>
      <c r="D71" s="283">
        <v>2</v>
      </c>
      <c r="E71" s="283"/>
      <c r="F71" s="283"/>
      <c r="G71" s="286">
        <v>2.5</v>
      </c>
      <c r="H71" s="286"/>
      <c r="I71" s="286"/>
      <c r="J71" s="273">
        <v>350</v>
      </c>
      <c r="K71" s="273"/>
      <c r="L71" s="273"/>
      <c r="M71" s="274">
        <f t="shared" si="3"/>
        <v>345</v>
      </c>
      <c r="N71" s="274"/>
      <c r="O71" s="274"/>
    </row>
    <row r="72" spans="1:15" ht="18" customHeight="1" x14ac:dyDescent="0.2">
      <c r="A72" s="281" t="s">
        <v>20</v>
      </c>
      <c r="B72" s="281"/>
      <c r="C72" s="281"/>
      <c r="D72" s="283">
        <v>2</v>
      </c>
      <c r="E72" s="283"/>
      <c r="F72" s="283"/>
      <c r="G72" s="286">
        <v>3</v>
      </c>
      <c r="H72" s="286"/>
      <c r="I72" s="286"/>
      <c r="J72" s="273">
        <v>420</v>
      </c>
      <c r="K72" s="273"/>
      <c r="L72" s="273"/>
      <c r="M72" s="274">
        <f t="shared" si="3"/>
        <v>414</v>
      </c>
      <c r="N72" s="274"/>
      <c r="O72" s="274"/>
    </row>
    <row r="73" spans="1:15" ht="18" customHeight="1" x14ac:dyDescent="0.2">
      <c r="A73" s="281" t="s">
        <v>20</v>
      </c>
      <c r="B73" s="281"/>
      <c r="C73" s="281"/>
      <c r="D73" s="283">
        <v>2</v>
      </c>
      <c r="E73" s="283"/>
      <c r="F73" s="283"/>
      <c r="G73" s="286">
        <v>3.5</v>
      </c>
      <c r="H73" s="286"/>
      <c r="I73" s="286"/>
      <c r="J73" s="273">
        <v>490</v>
      </c>
      <c r="K73" s="273"/>
      <c r="L73" s="273"/>
      <c r="M73" s="274">
        <f t="shared" si="3"/>
        <v>483</v>
      </c>
      <c r="N73" s="274"/>
      <c r="O73" s="274"/>
    </row>
    <row r="74" spans="1:15" ht="18" customHeight="1" x14ac:dyDescent="0.2">
      <c r="A74" s="281" t="s">
        <v>20</v>
      </c>
      <c r="B74" s="281"/>
      <c r="C74" s="281"/>
      <c r="D74" s="283">
        <v>2</v>
      </c>
      <c r="E74" s="283"/>
      <c r="F74" s="283"/>
      <c r="G74" s="286">
        <v>4</v>
      </c>
      <c r="H74" s="286"/>
      <c r="I74" s="286"/>
      <c r="J74" s="273">
        <v>560</v>
      </c>
      <c r="K74" s="273"/>
      <c r="L74" s="273"/>
      <c r="M74" s="274">
        <f t="shared" si="3"/>
        <v>552</v>
      </c>
      <c r="N74" s="274"/>
      <c r="O74" s="274"/>
    </row>
    <row r="75" spans="1:15" ht="18" customHeight="1" x14ac:dyDescent="0.2">
      <c r="A75" s="281" t="s">
        <v>20</v>
      </c>
      <c r="B75" s="281"/>
      <c r="C75" s="281"/>
      <c r="D75" s="283">
        <v>2</v>
      </c>
      <c r="E75" s="283"/>
      <c r="F75" s="283"/>
      <c r="G75" s="286">
        <v>4.5</v>
      </c>
      <c r="H75" s="286"/>
      <c r="I75" s="286"/>
      <c r="J75" s="273">
        <v>630</v>
      </c>
      <c r="K75" s="273"/>
      <c r="L75" s="273"/>
      <c r="M75" s="274">
        <f t="shared" si="3"/>
        <v>621</v>
      </c>
      <c r="N75" s="274"/>
      <c r="O75" s="274"/>
    </row>
    <row r="76" spans="1:15" ht="18" customHeight="1" x14ac:dyDescent="0.2">
      <c r="A76" s="281" t="s">
        <v>20</v>
      </c>
      <c r="B76" s="281"/>
      <c r="C76" s="281"/>
      <c r="D76" s="283">
        <v>2</v>
      </c>
      <c r="E76" s="283"/>
      <c r="F76" s="283"/>
      <c r="G76" s="286">
        <v>5</v>
      </c>
      <c r="H76" s="286"/>
      <c r="I76" s="286"/>
      <c r="J76" s="273">
        <v>700</v>
      </c>
      <c r="K76" s="273"/>
      <c r="L76" s="273"/>
      <c r="M76" s="274">
        <f t="shared" si="3"/>
        <v>690</v>
      </c>
      <c r="N76" s="274"/>
      <c r="O76" s="274"/>
    </row>
    <row r="77" spans="1:15" ht="18" customHeight="1" x14ac:dyDescent="0.2">
      <c r="A77" s="281" t="s">
        <v>20</v>
      </c>
      <c r="B77" s="281"/>
      <c r="C77" s="281"/>
      <c r="D77" s="283">
        <v>2</v>
      </c>
      <c r="E77" s="283"/>
      <c r="F77" s="283"/>
      <c r="G77" s="286">
        <v>5.5</v>
      </c>
      <c r="H77" s="286"/>
      <c r="I77" s="286"/>
      <c r="J77" s="273">
        <v>770</v>
      </c>
      <c r="K77" s="273"/>
      <c r="L77" s="273"/>
      <c r="M77" s="274">
        <f t="shared" si="3"/>
        <v>759</v>
      </c>
      <c r="N77" s="274"/>
      <c r="O77" s="274"/>
    </row>
    <row r="78" spans="1:15" ht="18" customHeight="1" x14ac:dyDescent="0.2">
      <c r="A78" s="281" t="s">
        <v>20</v>
      </c>
      <c r="B78" s="281"/>
      <c r="C78" s="281"/>
      <c r="D78" s="283">
        <v>2</v>
      </c>
      <c r="E78" s="283"/>
      <c r="F78" s="283"/>
      <c r="G78" s="286">
        <v>6</v>
      </c>
      <c r="H78" s="286"/>
      <c r="I78" s="286"/>
      <c r="J78" s="273">
        <v>840</v>
      </c>
      <c r="K78" s="273"/>
      <c r="L78" s="273"/>
      <c r="M78" s="274">
        <f t="shared" si="3"/>
        <v>828</v>
      </c>
      <c r="N78" s="274"/>
      <c r="O78" s="274"/>
    </row>
    <row r="79" spans="1:15" ht="18" customHeight="1" x14ac:dyDescent="0.2">
      <c r="A79" s="281" t="s">
        <v>20</v>
      </c>
      <c r="B79" s="281"/>
      <c r="C79" s="281"/>
      <c r="D79" s="283">
        <v>2</v>
      </c>
      <c r="E79" s="283"/>
      <c r="F79" s="283"/>
      <c r="G79" s="286">
        <v>6.5</v>
      </c>
      <c r="H79" s="286"/>
      <c r="I79" s="286"/>
      <c r="J79" s="273">
        <v>910</v>
      </c>
      <c r="K79" s="273"/>
      <c r="L79" s="273"/>
      <c r="M79" s="274">
        <f t="shared" si="3"/>
        <v>897</v>
      </c>
      <c r="N79" s="274"/>
      <c r="O79" s="274"/>
    </row>
    <row r="80" spans="1:15" ht="18" customHeight="1" x14ac:dyDescent="0.2">
      <c r="A80" s="281" t="s">
        <v>20</v>
      </c>
      <c r="B80" s="281"/>
      <c r="C80" s="281"/>
      <c r="D80" s="283">
        <v>2</v>
      </c>
      <c r="E80" s="283"/>
      <c r="F80" s="283"/>
      <c r="G80" s="286">
        <v>7</v>
      </c>
      <c r="H80" s="286"/>
      <c r="I80" s="286"/>
      <c r="J80" s="273">
        <v>980</v>
      </c>
      <c r="K80" s="273"/>
      <c r="L80" s="273"/>
      <c r="M80" s="274">
        <f t="shared" si="3"/>
        <v>966</v>
      </c>
      <c r="N80" s="274"/>
      <c r="O80" s="274"/>
    </row>
    <row r="81" spans="1:15" ht="18" customHeight="1" x14ac:dyDescent="0.2">
      <c r="A81" s="281" t="s">
        <v>20</v>
      </c>
      <c r="B81" s="281"/>
      <c r="C81" s="281"/>
      <c r="D81" s="283">
        <v>2</v>
      </c>
      <c r="E81" s="283"/>
      <c r="F81" s="283"/>
      <c r="G81" s="286">
        <v>7.5</v>
      </c>
      <c r="H81" s="286"/>
      <c r="I81" s="286"/>
      <c r="J81" s="273">
        <v>1050</v>
      </c>
      <c r="K81" s="273"/>
      <c r="L81" s="273"/>
      <c r="M81" s="274">
        <f t="shared" si="3"/>
        <v>1035</v>
      </c>
      <c r="N81" s="274"/>
      <c r="O81" s="274"/>
    </row>
    <row r="82" spans="1:15" ht="18" customHeight="1" x14ac:dyDescent="0.2">
      <c r="A82" s="281" t="s">
        <v>20</v>
      </c>
      <c r="B82" s="281"/>
      <c r="C82" s="281"/>
      <c r="D82" s="283">
        <v>2</v>
      </c>
      <c r="E82" s="283"/>
      <c r="F82" s="283"/>
      <c r="G82" s="286">
        <v>8</v>
      </c>
      <c r="H82" s="286"/>
      <c r="I82" s="286"/>
      <c r="J82" s="273">
        <v>1120</v>
      </c>
      <c r="K82" s="273"/>
      <c r="L82" s="273"/>
      <c r="M82" s="274">
        <f t="shared" si="3"/>
        <v>1104</v>
      </c>
      <c r="N82" s="274"/>
      <c r="O82" s="274"/>
    </row>
    <row r="83" spans="1:15" ht="18" customHeight="1" x14ac:dyDescent="0.2">
      <c r="A83" s="281" t="s">
        <v>20</v>
      </c>
      <c r="B83" s="281"/>
      <c r="C83" s="281"/>
      <c r="D83" s="283">
        <v>2</v>
      </c>
      <c r="E83" s="283"/>
      <c r="F83" s="283"/>
      <c r="G83" s="286">
        <v>8.5</v>
      </c>
      <c r="H83" s="286"/>
      <c r="I83" s="286"/>
      <c r="J83" s="273">
        <v>1190</v>
      </c>
      <c r="K83" s="273"/>
      <c r="L83" s="273"/>
      <c r="M83" s="274">
        <f t="shared" si="3"/>
        <v>1173</v>
      </c>
      <c r="N83" s="274"/>
      <c r="O83" s="274"/>
    </row>
    <row r="84" spans="1:15" ht="18" customHeight="1" x14ac:dyDescent="0.2">
      <c r="A84" s="281" t="s">
        <v>20</v>
      </c>
      <c r="B84" s="281"/>
      <c r="C84" s="281"/>
      <c r="D84" s="283">
        <v>2</v>
      </c>
      <c r="E84" s="283"/>
      <c r="F84" s="283"/>
      <c r="G84" s="286">
        <v>9</v>
      </c>
      <c r="H84" s="286"/>
      <c r="I84" s="286"/>
      <c r="J84" s="273">
        <v>1260</v>
      </c>
      <c r="K84" s="273"/>
      <c r="L84" s="273"/>
      <c r="M84" s="274">
        <f t="shared" si="3"/>
        <v>1242</v>
      </c>
      <c r="N84" s="274"/>
      <c r="O84" s="274"/>
    </row>
    <row r="85" spans="1:15" ht="18" customHeight="1" x14ac:dyDescent="0.2">
      <c r="A85" s="281" t="s">
        <v>20</v>
      </c>
      <c r="B85" s="281"/>
      <c r="C85" s="281"/>
      <c r="D85" s="283">
        <v>2</v>
      </c>
      <c r="E85" s="283"/>
      <c r="F85" s="283"/>
      <c r="G85" s="286">
        <v>9.5</v>
      </c>
      <c r="H85" s="286"/>
      <c r="I85" s="286"/>
      <c r="J85" s="273">
        <v>1330</v>
      </c>
      <c r="K85" s="273"/>
      <c r="L85" s="273"/>
      <c r="M85" s="274">
        <f t="shared" si="3"/>
        <v>1311</v>
      </c>
      <c r="N85" s="274"/>
      <c r="O85" s="274"/>
    </row>
    <row r="86" spans="1:15" ht="18" customHeight="1" x14ac:dyDescent="0.2">
      <c r="A86" s="281" t="s">
        <v>20</v>
      </c>
      <c r="B86" s="281"/>
      <c r="C86" s="281"/>
      <c r="D86" s="283">
        <v>2</v>
      </c>
      <c r="E86" s="283"/>
      <c r="F86" s="283"/>
      <c r="G86" s="286">
        <v>10</v>
      </c>
      <c r="H86" s="286"/>
      <c r="I86" s="286"/>
      <c r="J86" s="273">
        <v>1400</v>
      </c>
      <c r="K86" s="273"/>
      <c r="L86" s="273"/>
      <c r="M86" s="274">
        <f t="shared" si="3"/>
        <v>1380</v>
      </c>
      <c r="N86" s="274"/>
      <c r="O86" s="274"/>
    </row>
    <row r="87" spans="1:15" ht="18" customHeight="1" x14ac:dyDescent="0.2">
      <c r="A87" s="281" t="s">
        <v>20</v>
      </c>
      <c r="B87" s="281"/>
      <c r="C87" s="281"/>
      <c r="D87" s="283">
        <v>2</v>
      </c>
      <c r="E87" s="283"/>
      <c r="F87" s="283"/>
      <c r="G87" s="286">
        <v>10.5</v>
      </c>
      <c r="H87" s="286"/>
      <c r="I87" s="286"/>
      <c r="J87" s="273">
        <v>1470</v>
      </c>
      <c r="K87" s="273"/>
      <c r="L87" s="273"/>
      <c r="M87" s="274">
        <f t="shared" si="3"/>
        <v>1449</v>
      </c>
      <c r="N87" s="274"/>
      <c r="O87" s="274"/>
    </row>
    <row r="88" spans="1:15" ht="18" customHeight="1" x14ac:dyDescent="0.2">
      <c r="A88" s="281" t="s">
        <v>20</v>
      </c>
      <c r="B88" s="281"/>
      <c r="C88" s="281"/>
      <c r="D88" s="283">
        <v>2.5</v>
      </c>
      <c r="E88" s="283"/>
      <c r="F88" s="283"/>
      <c r="G88" s="286">
        <v>0.5</v>
      </c>
      <c r="H88" s="286"/>
      <c r="I88" s="286"/>
      <c r="J88" s="273">
        <v>70</v>
      </c>
      <c r="K88" s="273"/>
      <c r="L88" s="273"/>
      <c r="M88" s="274">
        <f t="shared" si="3"/>
        <v>69</v>
      </c>
      <c r="N88" s="274"/>
      <c r="O88" s="274"/>
    </row>
    <row r="89" spans="1:15" ht="18" customHeight="1" x14ac:dyDescent="0.2">
      <c r="A89" s="281" t="s">
        <v>20</v>
      </c>
      <c r="B89" s="281"/>
      <c r="C89" s="281"/>
      <c r="D89" s="283">
        <v>2.5</v>
      </c>
      <c r="E89" s="283"/>
      <c r="F89" s="283"/>
      <c r="G89" s="286">
        <v>1</v>
      </c>
      <c r="H89" s="286"/>
      <c r="I89" s="286"/>
      <c r="J89" s="273">
        <v>140</v>
      </c>
      <c r="K89" s="273"/>
      <c r="L89" s="273"/>
      <c r="M89" s="274">
        <f t="shared" si="3"/>
        <v>138</v>
      </c>
      <c r="N89" s="274"/>
      <c r="O89" s="274"/>
    </row>
    <row r="90" spans="1:15" ht="18" customHeight="1" x14ac:dyDescent="0.2">
      <c r="A90" s="281" t="s">
        <v>20</v>
      </c>
      <c r="B90" s="281"/>
      <c r="C90" s="281"/>
      <c r="D90" s="283">
        <v>2.5</v>
      </c>
      <c r="E90" s="283"/>
      <c r="F90" s="283"/>
      <c r="G90" s="286">
        <v>1.5</v>
      </c>
      <c r="H90" s="286"/>
      <c r="I90" s="286"/>
      <c r="J90" s="273">
        <v>210</v>
      </c>
      <c r="K90" s="273"/>
      <c r="L90" s="273"/>
      <c r="M90" s="274">
        <f t="shared" si="3"/>
        <v>207</v>
      </c>
      <c r="N90" s="274"/>
      <c r="O90" s="274"/>
    </row>
    <row r="91" spans="1:15" ht="18" customHeight="1" x14ac:dyDescent="0.2">
      <c r="A91" s="281" t="s">
        <v>20</v>
      </c>
      <c r="B91" s="281"/>
      <c r="C91" s="281"/>
      <c r="D91" s="283">
        <v>2.5</v>
      </c>
      <c r="E91" s="283"/>
      <c r="F91" s="283"/>
      <c r="G91" s="286">
        <v>2</v>
      </c>
      <c r="H91" s="286"/>
      <c r="I91" s="286"/>
      <c r="J91" s="273">
        <v>280</v>
      </c>
      <c r="K91" s="273"/>
      <c r="L91" s="273"/>
      <c r="M91" s="274">
        <f t="shared" si="3"/>
        <v>276</v>
      </c>
      <c r="N91" s="274"/>
      <c r="O91" s="274"/>
    </row>
    <row r="92" spans="1:15" ht="18" customHeight="1" x14ac:dyDescent="0.2">
      <c r="A92" s="281" t="s">
        <v>20</v>
      </c>
      <c r="B92" s="281"/>
      <c r="C92" s="281"/>
      <c r="D92" s="283">
        <v>2.5</v>
      </c>
      <c r="E92" s="283"/>
      <c r="F92" s="283"/>
      <c r="G92" s="286">
        <v>2.5</v>
      </c>
      <c r="H92" s="286"/>
      <c r="I92" s="286"/>
      <c r="J92" s="273">
        <v>350</v>
      </c>
      <c r="K92" s="273"/>
      <c r="L92" s="273"/>
      <c r="M92" s="274">
        <f t="shared" si="3"/>
        <v>345</v>
      </c>
      <c r="N92" s="274"/>
      <c r="O92" s="274"/>
    </row>
    <row r="93" spans="1:15" ht="18" customHeight="1" x14ac:dyDescent="0.2">
      <c r="A93" s="281" t="s">
        <v>20</v>
      </c>
      <c r="B93" s="281"/>
      <c r="C93" s="281"/>
      <c r="D93" s="283">
        <v>2.5</v>
      </c>
      <c r="E93" s="283"/>
      <c r="F93" s="283"/>
      <c r="G93" s="286">
        <v>3</v>
      </c>
      <c r="H93" s="286"/>
      <c r="I93" s="286"/>
      <c r="J93" s="273">
        <v>420</v>
      </c>
      <c r="K93" s="273"/>
      <c r="L93" s="273"/>
      <c r="M93" s="274">
        <f t="shared" si="3"/>
        <v>414</v>
      </c>
      <c r="N93" s="274"/>
      <c r="O93" s="274"/>
    </row>
    <row r="94" spans="1:15" ht="18" customHeight="1" x14ac:dyDescent="0.2">
      <c r="A94" s="281" t="s">
        <v>20</v>
      </c>
      <c r="B94" s="281"/>
      <c r="C94" s="281"/>
      <c r="D94" s="283">
        <v>2.5</v>
      </c>
      <c r="E94" s="283"/>
      <c r="F94" s="283"/>
      <c r="G94" s="286">
        <v>3.5</v>
      </c>
      <c r="H94" s="286"/>
      <c r="I94" s="286"/>
      <c r="J94" s="273">
        <v>490</v>
      </c>
      <c r="K94" s="273"/>
      <c r="L94" s="273"/>
      <c r="M94" s="274">
        <f t="shared" si="3"/>
        <v>483</v>
      </c>
      <c r="N94" s="274"/>
      <c r="O94" s="274"/>
    </row>
    <row r="95" spans="1:15" ht="18" customHeight="1" x14ac:dyDescent="0.2">
      <c r="A95" s="281" t="s">
        <v>20</v>
      </c>
      <c r="B95" s="281"/>
      <c r="C95" s="281"/>
      <c r="D95" s="283">
        <v>2.5</v>
      </c>
      <c r="E95" s="283"/>
      <c r="F95" s="283"/>
      <c r="G95" s="286">
        <v>4</v>
      </c>
      <c r="H95" s="286"/>
      <c r="I95" s="286"/>
      <c r="J95" s="273">
        <v>560</v>
      </c>
      <c r="K95" s="273"/>
      <c r="L95" s="273"/>
      <c r="M95" s="274">
        <f t="shared" si="3"/>
        <v>552</v>
      </c>
      <c r="N95" s="274"/>
      <c r="O95" s="274"/>
    </row>
    <row r="96" spans="1:15" ht="18" customHeight="1" x14ac:dyDescent="0.2">
      <c r="A96" s="281" t="s">
        <v>20</v>
      </c>
      <c r="B96" s="281"/>
      <c r="C96" s="281"/>
      <c r="D96" s="283">
        <v>2.5</v>
      </c>
      <c r="E96" s="283"/>
      <c r="F96" s="283"/>
      <c r="G96" s="286">
        <v>4.5</v>
      </c>
      <c r="H96" s="286"/>
      <c r="I96" s="286"/>
      <c r="J96" s="273">
        <v>630</v>
      </c>
      <c r="K96" s="273"/>
      <c r="L96" s="273"/>
      <c r="M96" s="274">
        <f t="shared" si="3"/>
        <v>621</v>
      </c>
      <c r="N96" s="274"/>
      <c r="O96" s="274"/>
    </row>
    <row r="97" spans="1:15" ht="18" customHeight="1" x14ac:dyDescent="0.2">
      <c r="A97" s="281" t="s">
        <v>20</v>
      </c>
      <c r="B97" s="281"/>
      <c r="C97" s="281"/>
      <c r="D97" s="283">
        <v>2.5</v>
      </c>
      <c r="E97" s="283"/>
      <c r="F97" s="283"/>
      <c r="G97" s="286">
        <v>5</v>
      </c>
      <c r="H97" s="286"/>
      <c r="I97" s="286"/>
      <c r="J97" s="273">
        <v>700</v>
      </c>
      <c r="K97" s="273"/>
      <c r="L97" s="273"/>
      <c r="M97" s="274">
        <f t="shared" si="3"/>
        <v>690</v>
      </c>
      <c r="N97" s="274"/>
      <c r="O97" s="274"/>
    </row>
    <row r="98" spans="1:15" ht="18" customHeight="1" x14ac:dyDescent="0.2">
      <c r="A98" s="281" t="s">
        <v>20</v>
      </c>
      <c r="B98" s="281"/>
      <c r="C98" s="281"/>
      <c r="D98" s="283">
        <v>2.5</v>
      </c>
      <c r="E98" s="283"/>
      <c r="F98" s="283"/>
      <c r="G98" s="286">
        <v>5.5</v>
      </c>
      <c r="H98" s="286"/>
      <c r="I98" s="286"/>
      <c r="J98" s="273">
        <v>770</v>
      </c>
      <c r="K98" s="273"/>
      <c r="L98" s="273"/>
      <c r="M98" s="274">
        <f t="shared" si="3"/>
        <v>759</v>
      </c>
      <c r="N98" s="274"/>
      <c r="O98" s="274"/>
    </row>
    <row r="99" spans="1:15" ht="18" customHeight="1" x14ac:dyDescent="0.2">
      <c r="A99" s="281" t="s">
        <v>20</v>
      </c>
      <c r="B99" s="281"/>
      <c r="C99" s="281"/>
      <c r="D99" s="283">
        <v>2.5</v>
      </c>
      <c r="E99" s="283"/>
      <c r="F99" s="283"/>
      <c r="G99" s="286">
        <v>6</v>
      </c>
      <c r="H99" s="286"/>
      <c r="I99" s="286"/>
      <c r="J99" s="273">
        <v>840</v>
      </c>
      <c r="K99" s="273"/>
      <c r="L99" s="273"/>
      <c r="M99" s="274">
        <f t="shared" si="3"/>
        <v>828</v>
      </c>
      <c r="N99" s="274"/>
      <c r="O99" s="274"/>
    </row>
    <row r="100" spans="1:15" ht="18" customHeight="1" x14ac:dyDescent="0.2">
      <c r="A100" s="281" t="s">
        <v>20</v>
      </c>
      <c r="B100" s="281"/>
      <c r="C100" s="281"/>
      <c r="D100" s="283">
        <v>2.5</v>
      </c>
      <c r="E100" s="283"/>
      <c r="F100" s="283"/>
      <c r="G100" s="286">
        <v>6.5</v>
      </c>
      <c r="H100" s="286"/>
      <c r="I100" s="286"/>
      <c r="J100" s="273">
        <v>910</v>
      </c>
      <c r="K100" s="273"/>
      <c r="L100" s="273"/>
      <c r="M100" s="274">
        <f t="shared" si="3"/>
        <v>897</v>
      </c>
      <c r="N100" s="274"/>
      <c r="O100" s="274"/>
    </row>
    <row r="101" spans="1:15" ht="18" customHeight="1" x14ac:dyDescent="0.2">
      <c r="A101" s="281" t="s">
        <v>20</v>
      </c>
      <c r="B101" s="281"/>
      <c r="C101" s="281"/>
      <c r="D101" s="283">
        <v>2.5</v>
      </c>
      <c r="E101" s="283"/>
      <c r="F101" s="283"/>
      <c r="G101" s="286">
        <v>7</v>
      </c>
      <c r="H101" s="286"/>
      <c r="I101" s="286"/>
      <c r="J101" s="273">
        <v>980</v>
      </c>
      <c r="K101" s="273"/>
      <c r="L101" s="273"/>
      <c r="M101" s="274">
        <f t="shared" si="3"/>
        <v>966</v>
      </c>
      <c r="N101" s="274"/>
      <c r="O101" s="274"/>
    </row>
    <row r="102" spans="1:15" ht="18" customHeight="1" x14ac:dyDescent="0.2">
      <c r="A102" s="281" t="s">
        <v>20</v>
      </c>
      <c r="B102" s="281"/>
      <c r="C102" s="281"/>
      <c r="D102" s="283">
        <v>2.5</v>
      </c>
      <c r="E102" s="283"/>
      <c r="F102" s="283"/>
      <c r="G102" s="286">
        <v>7.5</v>
      </c>
      <c r="H102" s="286"/>
      <c r="I102" s="286"/>
      <c r="J102" s="273">
        <v>1050</v>
      </c>
      <c r="K102" s="273"/>
      <c r="L102" s="273"/>
      <c r="M102" s="274">
        <f t="shared" si="3"/>
        <v>1035</v>
      </c>
      <c r="N102" s="274"/>
      <c r="O102" s="274"/>
    </row>
    <row r="103" spans="1:15" ht="18" customHeight="1" x14ac:dyDescent="0.2">
      <c r="A103" s="281" t="s">
        <v>20</v>
      </c>
      <c r="B103" s="281"/>
      <c r="C103" s="281"/>
      <c r="D103" s="283">
        <v>2.5</v>
      </c>
      <c r="E103" s="283"/>
      <c r="F103" s="283"/>
      <c r="G103" s="286">
        <v>8</v>
      </c>
      <c r="H103" s="286"/>
      <c r="I103" s="286"/>
      <c r="J103" s="273">
        <v>1120</v>
      </c>
      <c r="K103" s="273"/>
      <c r="L103" s="273"/>
      <c r="M103" s="274">
        <f t="shared" si="3"/>
        <v>1104</v>
      </c>
      <c r="N103" s="274"/>
      <c r="O103" s="274"/>
    </row>
    <row r="104" spans="1:15" ht="18" customHeight="1" x14ac:dyDescent="0.2">
      <c r="A104" s="281" t="s">
        <v>20</v>
      </c>
      <c r="B104" s="281"/>
      <c r="C104" s="281"/>
      <c r="D104" s="283">
        <v>2.5</v>
      </c>
      <c r="E104" s="283"/>
      <c r="F104" s="283"/>
      <c r="G104" s="286">
        <v>8.5</v>
      </c>
      <c r="H104" s="286"/>
      <c r="I104" s="286"/>
      <c r="J104" s="273">
        <v>1190</v>
      </c>
      <c r="K104" s="273"/>
      <c r="L104" s="273"/>
      <c r="M104" s="274">
        <f t="shared" si="3"/>
        <v>1173</v>
      </c>
      <c r="N104" s="274"/>
      <c r="O104" s="274"/>
    </row>
    <row r="105" spans="1:15" ht="18" customHeight="1" x14ac:dyDescent="0.2">
      <c r="A105" s="281" t="s">
        <v>20</v>
      </c>
      <c r="B105" s="281"/>
      <c r="C105" s="281"/>
      <c r="D105" s="283">
        <v>2.5</v>
      </c>
      <c r="E105" s="283"/>
      <c r="F105" s="283"/>
      <c r="G105" s="286">
        <v>9</v>
      </c>
      <c r="H105" s="286"/>
      <c r="I105" s="286"/>
      <c r="J105" s="273">
        <v>1260</v>
      </c>
      <c r="K105" s="273"/>
      <c r="L105" s="273"/>
      <c r="M105" s="274">
        <f t="shared" si="3"/>
        <v>1242</v>
      </c>
      <c r="N105" s="274"/>
      <c r="O105" s="274"/>
    </row>
    <row r="106" spans="1:15" ht="18" customHeight="1" x14ac:dyDescent="0.2">
      <c r="A106" s="281" t="s">
        <v>20</v>
      </c>
      <c r="B106" s="281"/>
      <c r="C106" s="281"/>
      <c r="D106" s="283">
        <v>2.5</v>
      </c>
      <c r="E106" s="283"/>
      <c r="F106" s="283"/>
      <c r="G106" s="286">
        <v>9.5</v>
      </c>
      <c r="H106" s="286"/>
      <c r="I106" s="286"/>
      <c r="J106" s="273">
        <v>1330</v>
      </c>
      <c r="K106" s="273"/>
      <c r="L106" s="273"/>
      <c r="M106" s="274">
        <f t="shared" si="3"/>
        <v>1311</v>
      </c>
      <c r="N106" s="274"/>
      <c r="O106" s="274"/>
    </row>
    <row r="107" spans="1:15" ht="18" customHeight="1" x14ac:dyDescent="0.2">
      <c r="A107" s="281" t="s">
        <v>20</v>
      </c>
      <c r="B107" s="281"/>
      <c r="C107" s="281"/>
      <c r="D107" s="283">
        <v>2.5</v>
      </c>
      <c r="E107" s="283"/>
      <c r="F107" s="283"/>
      <c r="G107" s="286">
        <v>10</v>
      </c>
      <c r="H107" s="286"/>
      <c r="I107" s="286"/>
      <c r="J107" s="273">
        <v>1400</v>
      </c>
      <c r="K107" s="273"/>
      <c r="L107" s="273"/>
      <c r="M107" s="274">
        <f t="shared" si="3"/>
        <v>1380</v>
      </c>
      <c r="N107" s="274"/>
      <c r="O107" s="274"/>
    </row>
    <row r="108" spans="1:15" ht="18" customHeight="1" x14ac:dyDescent="0.2">
      <c r="A108" s="281" t="s">
        <v>20</v>
      </c>
      <c r="B108" s="281"/>
      <c r="C108" s="281"/>
      <c r="D108" s="283">
        <v>2.5</v>
      </c>
      <c r="E108" s="283"/>
      <c r="F108" s="283"/>
      <c r="G108" s="286">
        <v>10.5</v>
      </c>
      <c r="H108" s="286"/>
      <c r="I108" s="286"/>
      <c r="J108" s="273">
        <v>1470</v>
      </c>
      <c r="K108" s="273"/>
      <c r="L108" s="273"/>
      <c r="M108" s="274">
        <f t="shared" si="3"/>
        <v>1449</v>
      </c>
      <c r="N108" s="274"/>
      <c r="O108" s="274"/>
    </row>
  </sheetData>
  <sheetProtection password="D9B2" sheet="1" objects="1" scenarios="1"/>
  <mergeCells count="529">
    <mergeCell ref="A1:I3"/>
    <mergeCell ref="J1:O1"/>
    <mergeCell ref="J2:L3"/>
    <mergeCell ref="M2:O3"/>
    <mergeCell ref="A4:C4"/>
    <mergeCell ref="D4:F4"/>
    <mergeCell ref="G4:I4"/>
    <mergeCell ref="J4:L4"/>
    <mergeCell ref="M4:O4"/>
    <mergeCell ref="A5:C5"/>
    <mergeCell ref="D5:F5"/>
    <mergeCell ref="G5:I5"/>
    <mergeCell ref="J5:L5"/>
    <mergeCell ref="M5:O5"/>
    <mergeCell ref="A6:C6"/>
    <mergeCell ref="D6:F6"/>
    <mergeCell ref="G6:I6"/>
    <mergeCell ref="J6:L6"/>
    <mergeCell ref="M6:O6"/>
    <mergeCell ref="A7:C7"/>
    <mergeCell ref="D7:F7"/>
    <mergeCell ref="G7:I7"/>
    <mergeCell ref="J7:L7"/>
    <mergeCell ref="M7:O7"/>
    <mergeCell ref="A8:C8"/>
    <mergeCell ref="D8:F8"/>
    <mergeCell ref="G8:I8"/>
    <mergeCell ref="J8:L8"/>
    <mergeCell ref="M8:O8"/>
    <mergeCell ref="A9:C9"/>
    <mergeCell ref="D9:F9"/>
    <mergeCell ref="G9:I9"/>
    <mergeCell ref="J9:L9"/>
    <mergeCell ref="M9:O9"/>
    <mergeCell ref="A10:C10"/>
    <mergeCell ref="D10:F10"/>
    <mergeCell ref="G10:I10"/>
    <mergeCell ref="J10:L10"/>
    <mergeCell ref="M10:O10"/>
    <mergeCell ref="A11:C11"/>
    <mergeCell ref="D11:F11"/>
    <mergeCell ref="G11:I11"/>
    <mergeCell ref="J11:L11"/>
    <mergeCell ref="M11:O11"/>
    <mergeCell ref="A12:C12"/>
    <mergeCell ref="D12:F12"/>
    <mergeCell ref="G12:I12"/>
    <mergeCell ref="J12:L12"/>
    <mergeCell ref="M12:O12"/>
    <mergeCell ref="A13:C13"/>
    <mergeCell ref="D13:F13"/>
    <mergeCell ref="G13:I13"/>
    <mergeCell ref="J13:L13"/>
    <mergeCell ref="M13:O13"/>
    <mergeCell ref="A14:C14"/>
    <mergeCell ref="D14:F14"/>
    <mergeCell ref="G14:I14"/>
    <mergeCell ref="J14:L14"/>
    <mergeCell ref="M14:O14"/>
    <mergeCell ref="A15:C15"/>
    <mergeCell ref="D15:F15"/>
    <mergeCell ref="G15:I15"/>
    <mergeCell ref="J15:L15"/>
    <mergeCell ref="M15:O15"/>
    <mergeCell ref="A16:C16"/>
    <mergeCell ref="D16:F16"/>
    <mergeCell ref="G16:I16"/>
    <mergeCell ref="J16:L16"/>
    <mergeCell ref="M16:O16"/>
    <mergeCell ref="A17:C17"/>
    <mergeCell ref="D17:F17"/>
    <mergeCell ref="G17:I17"/>
    <mergeCell ref="J17:L17"/>
    <mergeCell ref="M17:O17"/>
    <mergeCell ref="A18:C18"/>
    <mergeCell ref="D18:F18"/>
    <mergeCell ref="G18:I18"/>
    <mergeCell ref="J18:L18"/>
    <mergeCell ref="M18:O18"/>
    <mergeCell ref="A19:C19"/>
    <mergeCell ref="D19:F19"/>
    <mergeCell ref="G19:I19"/>
    <mergeCell ref="J19:L19"/>
    <mergeCell ref="M19:O19"/>
    <mergeCell ref="A20:C20"/>
    <mergeCell ref="D20:F20"/>
    <mergeCell ref="G20:I20"/>
    <mergeCell ref="J20:L20"/>
    <mergeCell ref="M20:O20"/>
    <mergeCell ref="A21:C21"/>
    <mergeCell ref="D21:F21"/>
    <mergeCell ref="G21:I21"/>
    <mergeCell ref="J21:L21"/>
    <mergeCell ref="M21:O21"/>
    <mergeCell ref="A22:C22"/>
    <mergeCell ref="D22:F22"/>
    <mergeCell ref="G22:I22"/>
    <mergeCell ref="J22:L22"/>
    <mergeCell ref="M22:O22"/>
    <mergeCell ref="A23:C23"/>
    <mergeCell ref="D23:F23"/>
    <mergeCell ref="G23:I23"/>
    <mergeCell ref="J23:L23"/>
    <mergeCell ref="M23:O23"/>
    <mergeCell ref="A24:C24"/>
    <mergeCell ref="D24:F24"/>
    <mergeCell ref="G24:I24"/>
    <mergeCell ref="J24:L24"/>
    <mergeCell ref="M24:O24"/>
    <mergeCell ref="A25:C25"/>
    <mergeCell ref="D25:F25"/>
    <mergeCell ref="G25:I25"/>
    <mergeCell ref="J25:L25"/>
    <mergeCell ref="M25:O25"/>
    <mergeCell ref="A26:C26"/>
    <mergeCell ref="D26:F26"/>
    <mergeCell ref="G26:I26"/>
    <mergeCell ref="J26:L26"/>
    <mergeCell ref="M26:O26"/>
    <mergeCell ref="A27:C27"/>
    <mergeCell ref="D27:F27"/>
    <mergeCell ref="G27:I27"/>
    <mergeCell ref="J27:L27"/>
    <mergeCell ref="M27:O27"/>
    <mergeCell ref="A28:C28"/>
    <mergeCell ref="D28:F28"/>
    <mergeCell ref="G28:I28"/>
    <mergeCell ref="J28:L28"/>
    <mergeCell ref="M28:O28"/>
    <mergeCell ref="A29:C29"/>
    <mergeCell ref="D29:F29"/>
    <mergeCell ref="G29:I29"/>
    <mergeCell ref="J29:L29"/>
    <mergeCell ref="M29:O29"/>
    <mergeCell ref="A30:C30"/>
    <mergeCell ref="D30:F30"/>
    <mergeCell ref="G30:I30"/>
    <mergeCell ref="J30:L30"/>
    <mergeCell ref="M30:O30"/>
    <mergeCell ref="A31:C31"/>
    <mergeCell ref="D31:F31"/>
    <mergeCell ref="G31:I31"/>
    <mergeCell ref="J31:L31"/>
    <mergeCell ref="M31:O31"/>
    <mergeCell ref="A32:C32"/>
    <mergeCell ref="D32:F32"/>
    <mergeCell ref="G32:I32"/>
    <mergeCell ref="J32:L32"/>
    <mergeCell ref="M32:O32"/>
    <mergeCell ref="A33:C33"/>
    <mergeCell ref="D33:F33"/>
    <mergeCell ref="G33:I33"/>
    <mergeCell ref="J33:L33"/>
    <mergeCell ref="M33:O33"/>
    <mergeCell ref="A34:C34"/>
    <mergeCell ref="D34:F34"/>
    <mergeCell ref="G34:I34"/>
    <mergeCell ref="J34:L34"/>
    <mergeCell ref="M34:O34"/>
    <mergeCell ref="A35:C35"/>
    <mergeCell ref="D35:F35"/>
    <mergeCell ref="G35:I35"/>
    <mergeCell ref="J35:L35"/>
    <mergeCell ref="M35:O35"/>
    <mergeCell ref="A36:C36"/>
    <mergeCell ref="D36:F36"/>
    <mergeCell ref="G36:I36"/>
    <mergeCell ref="J36:L36"/>
    <mergeCell ref="M36:O36"/>
    <mergeCell ref="A37:C37"/>
    <mergeCell ref="D37:F37"/>
    <mergeCell ref="G37:I37"/>
    <mergeCell ref="J37:L37"/>
    <mergeCell ref="M37:O37"/>
    <mergeCell ref="A38:C38"/>
    <mergeCell ref="D38:F38"/>
    <mergeCell ref="G38:I38"/>
    <mergeCell ref="J38:L38"/>
    <mergeCell ref="M38:O38"/>
    <mergeCell ref="A39:C39"/>
    <mergeCell ref="D39:F39"/>
    <mergeCell ref="G39:I39"/>
    <mergeCell ref="J39:L39"/>
    <mergeCell ref="M39:O39"/>
    <mergeCell ref="A40:C40"/>
    <mergeCell ref="D40:F40"/>
    <mergeCell ref="G40:I40"/>
    <mergeCell ref="J40:L40"/>
    <mergeCell ref="M40:O40"/>
    <mergeCell ref="A41:C41"/>
    <mergeCell ref="D41:F41"/>
    <mergeCell ref="G41:I41"/>
    <mergeCell ref="J41:L41"/>
    <mergeCell ref="M41:O41"/>
    <mergeCell ref="A42:C42"/>
    <mergeCell ref="D42:F42"/>
    <mergeCell ref="G42:I42"/>
    <mergeCell ref="J42:L42"/>
    <mergeCell ref="M42:O42"/>
    <mergeCell ref="A43:C43"/>
    <mergeCell ref="D43:F43"/>
    <mergeCell ref="G43:I43"/>
    <mergeCell ref="J43:L43"/>
    <mergeCell ref="M43:O43"/>
    <mergeCell ref="A44:C44"/>
    <mergeCell ref="D44:F44"/>
    <mergeCell ref="G44:I44"/>
    <mergeCell ref="J44:L44"/>
    <mergeCell ref="M44:O44"/>
    <mergeCell ref="A45:C45"/>
    <mergeCell ref="D45:F45"/>
    <mergeCell ref="G45:I45"/>
    <mergeCell ref="J45:L45"/>
    <mergeCell ref="M45:O45"/>
    <mergeCell ref="A46:C46"/>
    <mergeCell ref="D46:F46"/>
    <mergeCell ref="G46:I46"/>
    <mergeCell ref="J46:L46"/>
    <mergeCell ref="M46:O46"/>
    <mergeCell ref="A47:C47"/>
    <mergeCell ref="D47:F47"/>
    <mergeCell ref="G47:I47"/>
    <mergeCell ref="J47:L47"/>
    <mergeCell ref="M47:O47"/>
    <mergeCell ref="A48:C48"/>
    <mergeCell ref="D48:F48"/>
    <mergeCell ref="G48:I48"/>
    <mergeCell ref="J48:L48"/>
    <mergeCell ref="M48:O48"/>
    <mergeCell ref="A49:C49"/>
    <mergeCell ref="D49:F49"/>
    <mergeCell ref="G49:I49"/>
    <mergeCell ref="J49:L49"/>
    <mergeCell ref="M49:O49"/>
    <mergeCell ref="A50:C50"/>
    <mergeCell ref="D50:F50"/>
    <mergeCell ref="G50:I50"/>
    <mergeCell ref="J50:L50"/>
    <mergeCell ref="M50:O50"/>
    <mergeCell ref="A51:C51"/>
    <mergeCell ref="D51:F51"/>
    <mergeCell ref="G51:I51"/>
    <mergeCell ref="J51:L51"/>
    <mergeCell ref="M51:O51"/>
    <mergeCell ref="A52:C52"/>
    <mergeCell ref="D52:F52"/>
    <mergeCell ref="G52:I52"/>
    <mergeCell ref="J52:L52"/>
    <mergeCell ref="M52:O52"/>
    <mergeCell ref="A53:C53"/>
    <mergeCell ref="D53:F53"/>
    <mergeCell ref="G53:I53"/>
    <mergeCell ref="J53:L53"/>
    <mergeCell ref="M53:O53"/>
    <mergeCell ref="A54:C54"/>
    <mergeCell ref="D54:F54"/>
    <mergeCell ref="G54:I54"/>
    <mergeCell ref="J54:L54"/>
    <mergeCell ref="M54:O54"/>
    <mergeCell ref="A55:C55"/>
    <mergeCell ref="D55:F55"/>
    <mergeCell ref="G55:I55"/>
    <mergeCell ref="J55:L55"/>
    <mergeCell ref="M55:O55"/>
    <mergeCell ref="A56:C56"/>
    <mergeCell ref="D56:F56"/>
    <mergeCell ref="G56:I56"/>
    <mergeCell ref="J56:L56"/>
    <mergeCell ref="M56:O56"/>
    <mergeCell ref="A57:C57"/>
    <mergeCell ref="D57:F57"/>
    <mergeCell ref="G57:I57"/>
    <mergeCell ref="J57:L57"/>
    <mergeCell ref="M57:O57"/>
    <mergeCell ref="A58:C58"/>
    <mergeCell ref="D58:F58"/>
    <mergeCell ref="G58:I58"/>
    <mergeCell ref="J58:L58"/>
    <mergeCell ref="M58:O58"/>
    <mergeCell ref="A59:C59"/>
    <mergeCell ref="D59:F59"/>
    <mergeCell ref="G59:I59"/>
    <mergeCell ref="J59:L59"/>
    <mergeCell ref="M59:O59"/>
    <mergeCell ref="A60:C60"/>
    <mergeCell ref="D60:F60"/>
    <mergeCell ref="G60:I60"/>
    <mergeCell ref="J60:L60"/>
    <mergeCell ref="M60:O60"/>
    <mergeCell ref="A61:C61"/>
    <mergeCell ref="D61:F61"/>
    <mergeCell ref="G61:I61"/>
    <mergeCell ref="J61:L61"/>
    <mergeCell ref="M61:O61"/>
    <mergeCell ref="A62:C62"/>
    <mergeCell ref="D62:F62"/>
    <mergeCell ref="G62:I62"/>
    <mergeCell ref="J62:L62"/>
    <mergeCell ref="M62:O62"/>
    <mergeCell ref="A63:C63"/>
    <mergeCell ref="D63:F63"/>
    <mergeCell ref="G63:I63"/>
    <mergeCell ref="J63:L63"/>
    <mergeCell ref="M63:O63"/>
    <mergeCell ref="A64:C64"/>
    <mergeCell ref="D64:F64"/>
    <mergeCell ref="G64:I64"/>
    <mergeCell ref="J64:L64"/>
    <mergeCell ref="M64:O64"/>
    <mergeCell ref="A65:C65"/>
    <mergeCell ref="D65:F65"/>
    <mergeCell ref="G65:I65"/>
    <mergeCell ref="J65:L65"/>
    <mergeCell ref="M65:O65"/>
    <mergeCell ref="A66:C66"/>
    <mergeCell ref="D66:F66"/>
    <mergeCell ref="G66:I66"/>
    <mergeCell ref="J66:L66"/>
    <mergeCell ref="M66:O66"/>
    <mergeCell ref="A67:C67"/>
    <mergeCell ref="D67:F67"/>
    <mergeCell ref="G67:I67"/>
    <mergeCell ref="J67:L67"/>
    <mergeCell ref="M67:O67"/>
    <mergeCell ref="A68:C68"/>
    <mergeCell ref="D68:F68"/>
    <mergeCell ref="G68:I68"/>
    <mergeCell ref="J68:L68"/>
    <mergeCell ref="M68:O68"/>
    <mergeCell ref="A69:C69"/>
    <mergeCell ref="D69:F69"/>
    <mergeCell ref="G69:I69"/>
    <mergeCell ref="J69:L69"/>
    <mergeCell ref="M69:O69"/>
    <mergeCell ref="A70:C70"/>
    <mergeCell ref="D70:F70"/>
    <mergeCell ref="G70:I70"/>
    <mergeCell ref="J70:L70"/>
    <mergeCell ref="M70:O70"/>
    <mergeCell ref="A71:C71"/>
    <mergeCell ref="D71:F71"/>
    <mergeCell ref="G71:I71"/>
    <mergeCell ref="J71:L71"/>
    <mergeCell ref="M71:O71"/>
    <mergeCell ref="A72:C72"/>
    <mergeCell ref="D72:F72"/>
    <mergeCell ref="G72:I72"/>
    <mergeCell ref="J72:L72"/>
    <mergeCell ref="M72:O72"/>
    <mergeCell ref="A73:C73"/>
    <mergeCell ref="D73:F73"/>
    <mergeCell ref="G73:I73"/>
    <mergeCell ref="J73:L73"/>
    <mergeCell ref="M73:O73"/>
    <mergeCell ref="A74:C74"/>
    <mergeCell ref="D74:F74"/>
    <mergeCell ref="G74:I74"/>
    <mergeCell ref="J74:L74"/>
    <mergeCell ref="M74:O74"/>
    <mergeCell ref="A75:C75"/>
    <mergeCell ref="D75:F75"/>
    <mergeCell ref="G75:I75"/>
    <mergeCell ref="J75:L75"/>
    <mergeCell ref="M75:O75"/>
    <mergeCell ref="A76:C76"/>
    <mergeCell ref="D76:F76"/>
    <mergeCell ref="G76:I76"/>
    <mergeCell ref="J76:L76"/>
    <mergeCell ref="M76:O76"/>
    <mergeCell ref="A77:C77"/>
    <mergeCell ref="D77:F77"/>
    <mergeCell ref="G77:I77"/>
    <mergeCell ref="J77:L77"/>
    <mergeCell ref="M77:O77"/>
    <mergeCell ref="A78:C78"/>
    <mergeCell ref="D78:F78"/>
    <mergeCell ref="G78:I78"/>
    <mergeCell ref="J78:L78"/>
    <mergeCell ref="M78:O78"/>
    <mergeCell ref="A79:C79"/>
    <mergeCell ref="D79:F79"/>
    <mergeCell ref="G79:I79"/>
    <mergeCell ref="J79:L79"/>
    <mergeCell ref="M79:O79"/>
    <mergeCell ref="A80:C80"/>
    <mergeCell ref="D80:F80"/>
    <mergeCell ref="G80:I80"/>
    <mergeCell ref="J80:L80"/>
    <mergeCell ref="M80:O80"/>
    <mergeCell ref="A81:C81"/>
    <mergeCell ref="D81:F81"/>
    <mergeCell ref="G81:I81"/>
    <mergeCell ref="J81:L81"/>
    <mergeCell ref="M81:O81"/>
    <mergeCell ref="A82:C82"/>
    <mergeCell ref="D82:F82"/>
    <mergeCell ref="G82:I82"/>
    <mergeCell ref="J82:L82"/>
    <mergeCell ref="M82:O82"/>
    <mergeCell ref="A83:C83"/>
    <mergeCell ref="D83:F83"/>
    <mergeCell ref="G83:I83"/>
    <mergeCell ref="J83:L83"/>
    <mergeCell ref="M83:O83"/>
    <mergeCell ref="A84:C84"/>
    <mergeCell ref="D84:F84"/>
    <mergeCell ref="G84:I84"/>
    <mergeCell ref="J84:L84"/>
    <mergeCell ref="M84:O84"/>
    <mergeCell ref="A85:C85"/>
    <mergeCell ref="D85:F85"/>
    <mergeCell ref="G85:I85"/>
    <mergeCell ref="J85:L85"/>
    <mergeCell ref="M85:O85"/>
    <mergeCell ref="A86:C86"/>
    <mergeCell ref="D86:F86"/>
    <mergeCell ref="G86:I86"/>
    <mergeCell ref="J86:L86"/>
    <mergeCell ref="M86:O86"/>
    <mergeCell ref="A87:C87"/>
    <mergeCell ref="D87:F87"/>
    <mergeCell ref="G87:I87"/>
    <mergeCell ref="J87:L87"/>
    <mergeCell ref="M87:O87"/>
    <mergeCell ref="A88:C88"/>
    <mergeCell ref="D88:F88"/>
    <mergeCell ref="G88:I88"/>
    <mergeCell ref="J88:L88"/>
    <mergeCell ref="M88:O88"/>
    <mergeCell ref="A89:C89"/>
    <mergeCell ref="D89:F89"/>
    <mergeCell ref="G89:I89"/>
    <mergeCell ref="J89:L89"/>
    <mergeCell ref="M89:O89"/>
    <mergeCell ref="A90:C90"/>
    <mergeCell ref="D90:F90"/>
    <mergeCell ref="G90:I90"/>
    <mergeCell ref="J90:L90"/>
    <mergeCell ref="M90:O90"/>
    <mergeCell ref="A91:C91"/>
    <mergeCell ref="D91:F91"/>
    <mergeCell ref="G91:I91"/>
    <mergeCell ref="J91:L91"/>
    <mergeCell ref="M91:O91"/>
    <mergeCell ref="A92:C92"/>
    <mergeCell ref="D92:F92"/>
    <mergeCell ref="G92:I92"/>
    <mergeCell ref="J92:L92"/>
    <mergeCell ref="M92:O92"/>
    <mergeCell ref="A93:C93"/>
    <mergeCell ref="D93:F93"/>
    <mergeCell ref="G93:I93"/>
    <mergeCell ref="J93:L93"/>
    <mergeCell ref="M93:O93"/>
    <mergeCell ref="A94:C94"/>
    <mergeCell ref="D94:F94"/>
    <mergeCell ref="G94:I94"/>
    <mergeCell ref="J94:L94"/>
    <mergeCell ref="M94:O94"/>
    <mergeCell ref="A95:C95"/>
    <mergeCell ref="D95:F95"/>
    <mergeCell ref="G95:I95"/>
    <mergeCell ref="J95:L95"/>
    <mergeCell ref="M95:O95"/>
    <mergeCell ref="A96:C96"/>
    <mergeCell ref="D96:F96"/>
    <mergeCell ref="G96:I96"/>
    <mergeCell ref="J96:L96"/>
    <mergeCell ref="M96:O96"/>
    <mergeCell ref="A97:C97"/>
    <mergeCell ref="D97:F97"/>
    <mergeCell ref="G97:I97"/>
    <mergeCell ref="J97:L97"/>
    <mergeCell ref="M97:O97"/>
    <mergeCell ref="A98:C98"/>
    <mergeCell ref="D98:F98"/>
    <mergeCell ref="G98:I98"/>
    <mergeCell ref="J98:L98"/>
    <mergeCell ref="M98:O98"/>
    <mergeCell ref="A99:C99"/>
    <mergeCell ref="D99:F99"/>
    <mergeCell ref="G99:I99"/>
    <mergeCell ref="J99:L99"/>
    <mergeCell ref="M99:O99"/>
    <mergeCell ref="A100:C100"/>
    <mergeCell ref="D100:F100"/>
    <mergeCell ref="G100:I100"/>
    <mergeCell ref="J100:L100"/>
    <mergeCell ref="M100:O100"/>
    <mergeCell ref="A101:C101"/>
    <mergeCell ref="D101:F101"/>
    <mergeCell ref="G101:I101"/>
    <mergeCell ref="J101:L101"/>
    <mergeCell ref="M101:O101"/>
    <mergeCell ref="A102:C102"/>
    <mergeCell ref="D102:F102"/>
    <mergeCell ref="G102:I102"/>
    <mergeCell ref="J102:L102"/>
    <mergeCell ref="M102:O102"/>
    <mergeCell ref="A103:C103"/>
    <mergeCell ref="D103:F103"/>
    <mergeCell ref="G103:I103"/>
    <mergeCell ref="J103:L103"/>
    <mergeCell ref="M103:O103"/>
    <mergeCell ref="A104:C104"/>
    <mergeCell ref="D104:F104"/>
    <mergeCell ref="G104:I104"/>
    <mergeCell ref="J104:L104"/>
    <mergeCell ref="M104:O104"/>
    <mergeCell ref="A105:C105"/>
    <mergeCell ref="D105:F105"/>
    <mergeCell ref="G105:I105"/>
    <mergeCell ref="J105:L105"/>
    <mergeCell ref="M105:O105"/>
    <mergeCell ref="A106:C106"/>
    <mergeCell ref="D106:F106"/>
    <mergeCell ref="G106:I106"/>
    <mergeCell ref="J106:L106"/>
    <mergeCell ref="M106:O106"/>
    <mergeCell ref="A107:C107"/>
    <mergeCell ref="D107:F107"/>
    <mergeCell ref="G107:I107"/>
    <mergeCell ref="J107:L107"/>
    <mergeCell ref="M107:O107"/>
    <mergeCell ref="A108:C108"/>
    <mergeCell ref="D108:F108"/>
    <mergeCell ref="G108:I108"/>
    <mergeCell ref="J108:L108"/>
    <mergeCell ref="M108:O108"/>
  </mergeCells>
  <phoneticPr fontId="3"/>
  <printOptions horizontalCentered="1"/>
  <pageMargins left="0.19652777777777777" right="0.19652777777777777" top="0.59027777777777779" bottom="0.59027777777777779" header="0.39374999999999999" footer="0.19652777777777777"/>
  <pageSetup paperSize="9" firstPageNumber="0" orientation="portrait" useFirstPageNumber="1" horizontalDpi="300" verticalDpi="300" r:id="rId1"/>
  <headerFooter alignWithMargins="0">
    <oddHeader>&amp;L別表&amp;C&amp;A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9"/>
  <sheetViews>
    <sheetView view="pageBreakPreview" topLeftCell="B1" zoomScaleNormal="100" zoomScaleSheetLayoutView="100" workbookViewId="0">
      <selection activeCell="V17" sqref="V17"/>
    </sheetView>
  </sheetViews>
  <sheetFormatPr defaultColWidth="2.6640625" defaultRowHeight="18" customHeight="1" outlineLevelCol="1" x14ac:dyDescent="0.2"/>
  <cols>
    <col min="1" max="1" width="14.88671875" style="43" hidden="1" customWidth="1" outlineLevel="1"/>
    <col min="2" max="2" width="15" style="43" bestFit="1" customWidth="1" collapsed="1"/>
    <col min="3" max="3" width="4.77734375" style="43" bestFit="1" customWidth="1"/>
    <col min="4" max="4" width="5.88671875" style="43" bestFit="1" customWidth="1"/>
    <col min="5" max="5" width="8.6640625" style="43" hidden="1" customWidth="1" outlineLevel="1"/>
    <col min="6" max="6" width="6.33203125" style="43" hidden="1" customWidth="1" outlineLevel="1"/>
    <col min="7" max="7" width="8.109375" style="43" bestFit="1" customWidth="1" collapsed="1"/>
    <col min="8" max="15" width="8.6640625" style="43" customWidth="1"/>
    <col min="16" max="16384" width="2.6640625" style="43"/>
  </cols>
  <sheetData>
    <row r="1" spans="1:15" ht="18" customHeight="1" x14ac:dyDescent="0.2">
      <c r="A1" s="56"/>
      <c r="B1" s="239" t="s">
        <v>22</v>
      </c>
      <c r="C1" s="239"/>
      <c r="D1" s="239"/>
      <c r="E1" s="240" t="s">
        <v>56</v>
      </c>
      <c r="F1" s="239" t="s">
        <v>8</v>
      </c>
      <c r="G1" s="240" t="s">
        <v>21</v>
      </c>
      <c r="H1" s="239" t="s">
        <v>9</v>
      </c>
      <c r="I1" s="239"/>
      <c r="J1" s="239"/>
      <c r="K1" s="239"/>
      <c r="L1" s="239"/>
      <c r="M1" s="239"/>
      <c r="N1" s="239"/>
      <c r="O1" s="239"/>
    </row>
    <row r="2" spans="1:15" ht="18" customHeight="1" x14ac:dyDescent="0.2">
      <c r="A2" s="56"/>
      <c r="B2" s="239"/>
      <c r="C2" s="239"/>
      <c r="D2" s="239"/>
      <c r="E2" s="240"/>
      <c r="F2" s="239"/>
      <c r="G2" s="240"/>
      <c r="H2" s="59" t="s">
        <v>10</v>
      </c>
      <c r="I2" s="59" t="s">
        <v>11</v>
      </c>
      <c r="J2" s="59" t="s">
        <v>12</v>
      </c>
      <c r="K2" s="59" t="s">
        <v>13</v>
      </c>
      <c r="L2" s="59" t="s">
        <v>14</v>
      </c>
      <c r="M2" s="59" t="s">
        <v>15</v>
      </c>
      <c r="N2" s="59" t="s">
        <v>16</v>
      </c>
      <c r="O2" s="59" t="s">
        <v>17</v>
      </c>
    </row>
    <row r="3" spans="1:15" ht="18" customHeight="1" x14ac:dyDescent="0.2">
      <c r="A3" s="56"/>
      <c r="B3" s="239"/>
      <c r="C3" s="239"/>
      <c r="D3" s="239"/>
      <c r="E3" s="240"/>
      <c r="F3" s="239"/>
      <c r="G3" s="240"/>
      <c r="H3" s="60">
        <v>11.2</v>
      </c>
      <c r="I3" s="60">
        <v>10.96</v>
      </c>
      <c r="J3" s="60">
        <v>10.9</v>
      </c>
      <c r="K3" s="60">
        <v>10.72</v>
      </c>
      <c r="L3" s="60">
        <v>10.6</v>
      </c>
      <c r="M3" s="60">
        <v>10.36</v>
      </c>
      <c r="N3" s="60">
        <v>10.18</v>
      </c>
      <c r="O3" s="60">
        <v>10</v>
      </c>
    </row>
    <row r="4" spans="1:15" ht="18" customHeight="1" x14ac:dyDescent="0.2">
      <c r="A4" s="56" t="s">
        <v>648</v>
      </c>
      <c r="B4" s="61" t="s">
        <v>649</v>
      </c>
      <c r="C4" s="62" t="s">
        <v>1</v>
      </c>
      <c r="D4" s="63">
        <v>0.5</v>
      </c>
      <c r="E4" s="64">
        <f>IF(D4=基本・単一!$F$4,基本・単一!$L$4,IF(D4=基本・単一!$F$5,基本・単一!$L$5,IF(D4=基本・単一!$F$6,基本・単一!$L$6,IF(D4=基本・単一!$F$7,基本・単一!$L$7,IF(D4=基本・単一!$F$8,基本・単一!$L$8,IF(D4=基本・単一!$F$9,基本・単一!$L$9,IF(D4=基本・単一!$F$10,基本・単一!$L$10)))))))</f>
        <v>256</v>
      </c>
      <c r="F4" s="238">
        <v>0</v>
      </c>
      <c r="G4" s="64">
        <f t="shared" ref="G4:G24" si="0">ROUND(E4*(1+$F$4),0)</f>
        <v>256</v>
      </c>
      <c r="H4" s="65">
        <f>ROUNDDOWN($G4*H$3,0)</f>
        <v>2867</v>
      </c>
      <c r="I4" s="65">
        <f t="shared" ref="I4:I76" si="1">ROUNDDOWN($G4*I$3,0)</f>
        <v>2805</v>
      </c>
      <c r="J4" s="65">
        <f t="shared" ref="J4:J76" si="2">ROUNDDOWN($G4*J$3,0)</f>
        <v>2790</v>
      </c>
      <c r="K4" s="65">
        <f t="shared" ref="K4:K76" si="3">ROUNDDOWN($G4*K$3,0)</f>
        <v>2744</v>
      </c>
      <c r="L4" s="65">
        <f t="shared" ref="L4:L76" si="4">ROUNDDOWN($G4*L$3,0)</f>
        <v>2713</v>
      </c>
      <c r="M4" s="65">
        <f t="shared" ref="M4:M76" si="5">ROUNDDOWN($G4*M$3,0)</f>
        <v>2652</v>
      </c>
      <c r="N4" s="65">
        <f t="shared" ref="N4:N76" si="6">ROUNDDOWN($G4*N$3,0)</f>
        <v>2606</v>
      </c>
      <c r="O4" s="65">
        <f t="shared" ref="O4:O76" si="7">ROUNDDOWN($G4*O$3,0)</f>
        <v>2560</v>
      </c>
    </row>
    <row r="5" spans="1:15" ht="18" customHeight="1" x14ac:dyDescent="0.2">
      <c r="A5" s="56" t="s">
        <v>650</v>
      </c>
      <c r="B5" s="61" t="s">
        <v>649</v>
      </c>
      <c r="C5" s="62" t="s">
        <v>1</v>
      </c>
      <c r="D5" s="63">
        <v>1</v>
      </c>
      <c r="E5" s="64">
        <f>IF(D5=基本・単一!$F$4,基本・単一!$L$4,IF(D5=基本・単一!$F$5,基本・単一!$L$5,IF(D5=基本・単一!$F$6,基本・単一!$L$6,IF(D5=基本・単一!$F$7,基本・単一!$L$7,IF(D5=基本・単一!$F$8,基本・単一!$L$8,IF(D5=基本・単一!$F$9,基本・単一!$L$9,IF(D5=基本・単一!$F$10,基本・単一!$L$10)))))))</f>
        <v>404</v>
      </c>
      <c r="F5" s="238"/>
      <c r="G5" s="64">
        <f t="shared" si="0"/>
        <v>404</v>
      </c>
      <c r="H5" s="65">
        <f t="shared" ref="H5:H76" si="8">ROUNDDOWN($G5*H$3,0)</f>
        <v>4524</v>
      </c>
      <c r="I5" s="65">
        <f t="shared" si="1"/>
        <v>4427</v>
      </c>
      <c r="J5" s="65">
        <f t="shared" si="2"/>
        <v>4403</v>
      </c>
      <c r="K5" s="65">
        <f t="shared" si="3"/>
        <v>4330</v>
      </c>
      <c r="L5" s="65">
        <f t="shared" si="4"/>
        <v>4282</v>
      </c>
      <c r="M5" s="65">
        <f t="shared" si="5"/>
        <v>4185</v>
      </c>
      <c r="N5" s="65">
        <f t="shared" si="6"/>
        <v>4112</v>
      </c>
      <c r="O5" s="65">
        <f t="shared" si="7"/>
        <v>4040</v>
      </c>
    </row>
    <row r="6" spans="1:15" ht="18" customHeight="1" x14ac:dyDescent="0.2">
      <c r="A6" s="56" t="s">
        <v>651</v>
      </c>
      <c r="B6" s="61" t="s">
        <v>649</v>
      </c>
      <c r="C6" s="62" t="s">
        <v>1</v>
      </c>
      <c r="D6" s="63">
        <v>1.5</v>
      </c>
      <c r="E6" s="64">
        <f>IF(D6=基本・単一!$F$4,基本・単一!$L$4,IF(D6=基本・単一!$F$5,基本・単一!$L$5,IF(D6=基本・単一!$F$6,基本・単一!$L$6,IF(D6=基本・単一!$F$7,基本・単一!$L$7,IF(D6=基本・単一!$F$8,基本・単一!$L$8,IF(D6=基本・単一!$F$9,基本・単一!$L$9,IF(D6=基本・単一!$F$10,基本・単一!$L$10)))))))</f>
        <v>587</v>
      </c>
      <c r="F6" s="238"/>
      <c r="G6" s="64">
        <f t="shared" si="0"/>
        <v>587</v>
      </c>
      <c r="H6" s="65">
        <f t="shared" si="8"/>
        <v>6574</v>
      </c>
      <c r="I6" s="65">
        <f t="shared" si="1"/>
        <v>6433</v>
      </c>
      <c r="J6" s="65">
        <f t="shared" si="2"/>
        <v>6398</v>
      </c>
      <c r="K6" s="65">
        <f t="shared" si="3"/>
        <v>6292</v>
      </c>
      <c r="L6" s="65">
        <f t="shared" si="4"/>
        <v>6222</v>
      </c>
      <c r="M6" s="65">
        <f t="shared" si="5"/>
        <v>6081</v>
      </c>
      <c r="N6" s="65">
        <f t="shared" si="6"/>
        <v>5975</v>
      </c>
      <c r="O6" s="65">
        <f t="shared" si="7"/>
        <v>5870</v>
      </c>
    </row>
    <row r="7" spans="1:15" ht="18" customHeight="1" x14ac:dyDescent="0.2">
      <c r="A7" s="56" t="s">
        <v>652</v>
      </c>
      <c r="B7" s="61" t="s">
        <v>649</v>
      </c>
      <c r="C7" s="62" t="s">
        <v>1</v>
      </c>
      <c r="D7" s="63">
        <v>2</v>
      </c>
      <c r="E7" s="64">
        <f>IF(D7=基本・単一!$F$4,基本・単一!$L$4,IF(D7=基本・単一!$F$5,基本・単一!$L$5,IF(D7=基本・単一!$F$6,基本・単一!$L$6,IF(D7=基本・単一!$F$7,基本・単一!$L$7,IF(D7=基本・単一!$F$8,基本・単一!$L$8,IF(D7=基本・単一!$F$9,基本・単一!$L$9,IF(D7=基本・単一!$F$10,基本・単一!$L$10)))))))</f>
        <v>669</v>
      </c>
      <c r="F7" s="238"/>
      <c r="G7" s="64">
        <f t="shared" si="0"/>
        <v>669</v>
      </c>
      <c r="H7" s="65">
        <f t="shared" si="8"/>
        <v>7492</v>
      </c>
      <c r="I7" s="65">
        <f t="shared" si="1"/>
        <v>7332</v>
      </c>
      <c r="J7" s="65">
        <f t="shared" si="2"/>
        <v>7292</v>
      </c>
      <c r="K7" s="65">
        <f t="shared" si="3"/>
        <v>7171</v>
      </c>
      <c r="L7" s="65">
        <f t="shared" si="4"/>
        <v>7091</v>
      </c>
      <c r="M7" s="65">
        <f t="shared" si="5"/>
        <v>6930</v>
      </c>
      <c r="N7" s="65">
        <f t="shared" si="6"/>
        <v>6810</v>
      </c>
      <c r="O7" s="65">
        <f t="shared" si="7"/>
        <v>6690</v>
      </c>
    </row>
    <row r="8" spans="1:15" ht="18" customHeight="1" x14ac:dyDescent="0.2">
      <c r="A8" s="56" t="s">
        <v>653</v>
      </c>
      <c r="B8" s="61" t="s">
        <v>649</v>
      </c>
      <c r="C8" s="62" t="s">
        <v>1</v>
      </c>
      <c r="D8" s="63">
        <v>2.5</v>
      </c>
      <c r="E8" s="64">
        <f>IF(D8=基本・単一!$F$4,基本・単一!$L$4,IF(D8=基本・単一!$F$5,基本・単一!$L$5,IF(D8=基本・単一!$F$6,基本・単一!$L$6,IF(D8=基本・単一!$F$7,基本・単一!$L$7,IF(D8=基本・単一!$F$8,基本・単一!$L$8,IF(D8=基本・単一!$F$9,基本・単一!$L$9,IF(D8=基本・単一!$F$10,基本・単一!$L$10)))))))</f>
        <v>754</v>
      </c>
      <c r="F8" s="238"/>
      <c r="G8" s="64">
        <f t="shared" si="0"/>
        <v>754</v>
      </c>
      <c r="H8" s="65">
        <f t="shared" si="8"/>
        <v>8444</v>
      </c>
      <c r="I8" s="65">
        <f t="shared" si="1"/>
        <v>8263</v>
      </c>
      <c r="J8" s="65">
        <f t="shared" si="2"/>
        <v>8218</v>
      </c>
      <c r="K8" s="65">
        <f t="shared" si="3"/>
        <v>8082</v>
      </c>
      <c r="L8" s="65">
        <f t="shared" si="4"/>
        <v>7992</v>
      </c>
      <c r="M8" s="65">
        <f t="shared" si="5"/>
        <v>7811</v>
      </c>
      <c r="N8" s="65">
        <f t="shared" si="6"/>
        <v>7675</v>
      </c>
      <c r="O8" s="65">
        <f t="shared" si="7"/>
        <v>7540</v>
      </c>
    </row>
    <row r="9" spans="1:15" ht="18" customHeight="1" x14ac:dyDescent="0.2">
      <c r="A9" s="56" t="s">
        <v>654</v>
      </c>
      <c r="B9" s="61" t="s">
        <v>649</v>
      </c>
      <c r="C9" s="62" t="s">
        <v>1</v>
      </c>
      <c r="D9" s="63">
        <v>3</v>
      </c>
      <c r="E9" s="64">
        <f>IF(D9=基本・単一!$F$4,基本・単一!$L$4,IF(D9=基本・単一!$F$5,基本・単一!$L$5,IF(D9=基本・単一!$F$6,基本・単一!$L$6,IF(D9=基本・単一!$F$7,基本・単一!$L$7,IF(D9=基本・単一!$F$8,基本・単一!$L$8,IF(D9=基本・単一!$F$9,基本・単一!$L$9,IF(D9=基本・単一!$F$10,基本・単一!$L$10)))))))</f>
        <v>837</v>
      </c>
      <c r="F9" s="238"/>
      <c r="G9" s="64">
        <f t="shared" si="0"/>
        <v>837</v>
      </c>
      <c r="H9" s="65">
        <f t="shared" si="8"/>
        <v>9374</v>
      </c>
      <c r="I9" s="65">
        <f t="shared" si="1"/>
        <v>9173</v>
      </c>
      <c r="J9" s="65">
        <f t="shared" si="2"/>
        <v>9123</v>
      </c>
      <c r="K9" s="65">
        <f t="shared" si="3"/>
        <v>8972</v>
      </c>
      <c r="L9" s="65">
        <f t="shared" si="4"/>
        <v>8872</v>
      </c>
      <c r="M9" s="65">
        <f t="shared" si="5"/>
        <v>8671</v>
      </c>
      <c r="N9" s="65">
        <f t="shared" si="6"/>
        <v>8520</v>
      </c>
      <c r="O9" s="65">
        <f t="shared" si="7"/>
        <v>8370</v>
      </c>
    </row>
    <row r="10" spans="1:15" ht="18" customHeight="1" x14ac:dyDescent="0.2">
      <c r="A10" s="56" t="s">
        <v>655</v>
      </c>
      <c r="B10" s="61" t="s">
        <v>649</v>
      </c>
      <c r="C10" s="62" t="s">
        <v>1</v>
      </c>
      <c r="D10" s="63">
        <v>3.5</v>
      </c>
      <c r="E10" s="64">
        <f>IF(D10=基本・単一!$F$4,基本・単一!$L$4,IF(D10=基本・単一!$F$5,基本・単一!$L$5,IF(D10=基本・単一!$F$6,基本・単一!$L$6,IF(D10=基本・単一!$F$7,基本・単一!$L$7,IF(D10=基本・単一!$F$8,基本・単一!$L$8,IF(D10=基本・単一!$F$9,基本・単一!$L$9,IF(D10=基本・単一!$F$10,基本・単一!$L$10)))))))</f>
        <v>921</v>
      </c>
      <c r="F10" s="238"/>
      <c r="G10" s="64">
        <f t="shared" si="0"/>
        <v>921</v>
      </c>
      <c r="H10" s="65">
        <f t="shared" si="8"/>
        <v>10315</v>
      </c>
      <c r="I10" s="65">
        <f t="shared" si="1"/>
        <v>10094</v>
      </c>
      <c r="J10" s="65">
        <f t="shared" si="2"/>
        <v>10038</v>
      </c>
      <c r="K10" s="65">
        <f t="shared" si="3"/>
        <v>9873</v>
      </c>
      <c r="L10" s="65">
        <f t="shared" si="4"/>
        <v>9762</v>
      </c>
      <c r="M10" s="65">
        <f t="shared" si="5"/>
        <v>9541</v>
      </c>
      <c r="N10" s="65">
        <f t="shared" si="6"/>
        <v>9375</v>
      </c>
      <c r="O10" s="65">
        <f t="shared" si="7"/>
        <v>9210</v>
      </c>
    </row>
    <row r="11" spans="1:15" ht="18" customHeight="1" x14ac:dyDescent="0.2">
      <c r="A11" s="56" t="s">
        <v>656</v>
      </c>
      <c r="B11" s="61" t="s">
        <v>649</v>
      </c>
      <c r="C11" s="62" t="s">
        <v>1</v>
      </c>
      <c r="D11" s="63">
        <v>4</v>
      </c>
      <c r="E11" s="64">
        <f>E10+基本・単一!$P$2</f>
        <v>1004</v>
      </c>
      <c r="F11" s="238"/>
      <c r="G11" s="64">
        <f t="shared" si="0"/>
        <v>1004</v>
      </c>
      <c r="H11" s="65">
        <f t="shared" si="8"/>
        <v>11244</v>
      </c>
      <c r="I11" s="65">
        <f t="shared" si="1"/>
        <v>11003</v>
      </c>
      <c r="J11" s="65">
        <f t="shared" si="2"/>
        <v>10943</v>
      </c>
      <c r="K11" s="65">
        <f t="shared" si="3"/>
        <v>10762</v>
      </c>
      <c r="L11" s="65">
        <f t="shared" si="4"/>
        <v>10642</v>
      </c>
      <c r="M11" s="65">
        <f t="shared" si="5"/>
        <v>10401</v>
      </c>
      <c r="N11" s="65">
        <f t="shared" si="6"/>
        <v>10220</v>
      </c>
      <c r="O11" s="65">
        <f t="shared" si="7"/>
        <v>10040</v>
      </c>
    </row>
    <row r="12" spans="1:15" ht="18" customHeight="1" x14ac:dyDescent="0.2">
      <c r="A12" s="56" t="s">
        <v>657</v>
      </c>
      <c r="B12" s="61" t="s">
        <v>649</v>
      </c>
      <c r="C12" s="62" t="s">
        <v>1</v>
      </c>
      <c r="D12" s="63">
        <v>4.5</v>
      </c>
      <c r="E12" s="64">
        <f>E11+基本・単一!$P$2</f>
        <v>1087</v>
      </c>
      <c r="F12" s="238"/>
      <c r="G12" s="64">
        <f t="shared" si="0"/>
        <v>1087</v>
      </c>
      <c r="H12" s="65">
        <f t="shared" si="8"/>
        <v>12174</v>
      </c>
      <c r="I12" s="65">
        <f t="shared" si="1"/>
        <v>11913</v>
      </c>
      <c r="J12" s="65">
        <f t="shared" si="2"/>
        <v>11848</v>
      </c>
      <c r="K12" s="65">
        <f t="shared" si="3"/>
        <v>11652</v>
      </c>
      <c r="L12" s="65">
        <f t="shared" si="4"/>
        <v>11522</v>
      </c>
      <c r="M12" s="65">
        <f t="shared" si="5"/>
        <v>11261</v>
      </c>
      <c r="N12" s="65">
        <f t="shared" si="6"/>
        <v>11065</v>
      </c>
      <c r="O12" s="65">
        <f t="shared" si="7"/>
        <v>10870</v>
      </c>
    </row>
    <row r="13" spans="1:15" ht="18" customHeight="1" x14ac:dyDescent="0.2">
      <c r="A13" s="56" t="s">
        <v>658</v>
      </c>
      <c r="B13" s="61" t="s">
        <v>649</v>
      </c>
      <c r="C13" s="62" t="s">
        <v>1</v>
      </c>
      <c r="D13" s="63">
        <v>5</v>
      </c>
      <c r="E13" s="64">
        <f>E12+基本・単一!$P$2</f>
        <v>1170</v>
      </c>
      <c r="F13" s="238"/>
      <c r="G13" s="64">
        <f t="shared" si="0"/>
        <v>1170</v>
      </c>
      <c r="H13" s="65">
        <f t="shared" si="8"/>
        <v>13104</v>
      </c>
      <c r="I13" s="65">
        <f t="shared" si="1"/>
        <v>12823</v>
      </c>
      <c r="J13" s="65">
        <f t="shared" si="2"/>
        <v>12753</v>
      </c>
      <c r="K13" s="65">
        <f t="shared" si="3"/>
        <v>12542</v>
      </c>
      <c r="L13" s="65">
        <f t="shared" si="4"/>
        <v>12402</v>
      </c>
      <c r="M13" s="65">
        <f t="shared" si="5"/>
        <v>12121</v>
      </c>
      <c r="N13" s="65">
        <f t="shared" si="6"/>
        <v>11910</v>
      </c>
      <c r="O13" s="65">
        <f t="shared" si="7"/>
        <v>11700</v>
      </c>
    </row>
    <row r="14" spans="1:15" ht="18" customHeight="1" x14ac:dyDescent="0.2">
      <c r="A14" s="56" t="s">
        <v>659</v>
      </c>
      <c r="B14" s="61" t="s">
        <v>649</v>
      </c>
      <c r="C14" s="62" t="s">
        <v>1</v>
      </c>
      <c r="D14" s="63">
        <v>5.5</v>
      </c>
      <c r="E14" s="64">
        <f>E13+基本・単一!$P$2</f>
        <v>1253</v>
      </c>
      <c r="F14" s="238"/>
      <c r="G14" s="64">
        <f t="shared" si="0"/>
        <v>1253</v>
      </c>
      <c r="H14" s="65">
        <f t="shared" si="8"/>
        <v>14033</v>
      </c>
      <c r="I14" s="65">
        <f t="shared" si="1"/>
        <v>13732</v>
      </c>
      <c r="J14" s="65">
        <f t="shared" si="2"/>
        <v>13657</v>
      </c>
      <c r="K14" s="65">
        <f t="shared" si="3"/>
        <v>13432</v>
      </c>
      <c r="L14" s="65">
        <f t="shared" si="4"/>
        <v>13281</v>
      </c>
      <c r="M14" s="65">
        <f t="shared" si="5"/>
        <v>12981</v>
      </c>
      <c r="N14" s="65">
        <f t="shared" si="6"/>
        <v>12755</v>
      </c>
      <c r="O14" s="65">
        <f t="shared" si="7"/>
        <v>12530</v>
      </c>
    </row>
    <row r="15" spans="1:15" ht="18" customHeight="1" x14ac:dyDescent="0.2">
      <c r="A15" s="56" t="s">
        <v>660</v>
      </c>
      <c r="B15" s="61" t="s">
        <v>649</v>
      </c>
      <c r="C15" s="62" t="s">
        <v>1</v>
      </c>
      <c r="D15" s="63">
        <v>6</v>
      </c>
      <c r="E15" s="64">
        <f>E14+基本・単一!$P$2</f>
        <v>1336</v>
      </c>
      <c r="F15" s="238"/>
      <c r="G15" s="64">
        <f t="shared" si="0"/>
        <v>1336</v>
      </c>
      <c r="H15" s="65">
        <f t="shared" si="8"/>
        <v>14963</v>
      </c>
      <c r="I15" s="65">
        <f t="shared" si="1"/>
        <v>14642</v>
      </c>
      <c r="J15" s="65">
        <f t="shared" si="2"/>
        <v>14562</v>
      </c>
      <c r="K15" s="65">
        <f t="shared" si="3"/>
        <v>14321</v>
      </c>
      <c r="L15" s="65">
        <f t="shared" si="4"/>
        <v>14161</v>
      </c>
      <c r="M15" s="65">
        <f t="shared" si="5"/>
        <v>13840</v>
      </c>
      <c r="N15" s="65">
        <f t="shared" si="6"/>
        <v>13600</v>
      </c>
      <c r="O15" s="65">
        <f t="shared" si="7"/>
        <v>13360</v>
      </c>
    </row>
    <row r="16" spans="1:15" ht="18" customHeight="1" x14ac:dyDescent="0.2">
      <c r="A16" s="56" t="s">
        <v>661</v>
      </c>
      <c r="B16" s="61" t="s">
        <v>649</v>
      </c>
      <c r="C16" s="62" t="s">
        <v>1</v>
      </c>
      <c r="D16" s="63">
        <v>6.5</v>
      </c>
      <c r="E16" s="64">
        <f>E15+基本・単一!$P$2</f>
        <v>1419</v>
      </c>
      <c r="F16" s="238"/>
      <c r="G16" s="64">
        <f t="shared" si="0"/>
        <v>1419</v>
      </c>
      <c r="H16" s="65">
        <f t="shared" si="8"/>
        <v>15892</v>
      </c>
      <c r="I16" s="65">
        <f t="shared" si="1"/>
        <v>15552</v>
      </c>
      <c r="J16" s="65">
        <f t="shared" si="2"/>
        <v>15467</v>
      </c>
      <c r="K16" s="65">
        <f t="shared" si="3"/>
        <v>15211</v>
      </c>
      <c r="L16" s="65">
        <f t="shared" si="4"/>
        <v>15041</v>
      </c>
      <c r="M16" s="65">
        <f t="shared" si="5"/>
        <v>14700</v>
      </c>
      <c r="N16" s="65">
        <f t="shared" si="6"/>
        <v>14445</v>
      </c>
      <c r="O16" s="65">
        <f t="shared" si="7"/>
        <v>14190</v>
      </c>
    </row>
    <row r="17" spans="1:15" ht="18" customHeight="1" x14ac:dyDescent="0.2">
      <c r="A17" s="56" t="s">
        <v>662</v>
      </c>
      <c r="B17" s="61" t="s">
        <v>649</v>
      </c>
      <c r="C17" s="62" t="s">
        <v>1</v>
      </c>
      <c r="D17" s="63">
        <v>7</v>
      </c>
      <c r="E17" s="64">
        <f>E16+基本・単一!$P$2</f>
        <v>1502</v>
      </c>
      <c r="F17" s="238"/>
      <c r="G17" s="64">
        <f t="shared" si="0"/>
        <v>1502</v>
      </c>
      <c r="H17" s="65">
        <f t="shared" si="8"/>
        <v>16822</v>
      </c>
      <c r="I17" s="65">
        <f t="shared" si="1"/>
        <v>16461</v>
      </c>
      <c r="J17" s="65">
        <f t="shared" si="2"/>
        <v>16371</v>
      </c>
      <c r="K17" s="65">
        <f t="shared" si="3"/>
        <v>16101</v>
      </c>
      <c r="L17" s="65">
        <f t="shared" si="4"/>
        <v>15921</v>
      </c>
      <c r="M17" s="65">
        <f t="shared" si="5"/>
        <v>15560</v>
      </c>
      <c r="N17" s="65">
        <f t="shared" si="6"/>
        <v>15290</v>
      </c>
      <c r="O17" s="65">
        <f t="shared" si="7"/>
        <v>15020</v>
      </c>
    </row>
    <row r="18" spans="1:15" ht="18" customHeight="1" x14ac:dyDescent="0.2">
      <c r="A18" s="56" t="s">
        <v>663</v>
      </c>
      <c r="B18" s="61" t="s">
        <v>649</v>
      </c>
      <c r="C18" s="62" t="s">
        <v>1</v>
      </c>
      <c r="D18" s="63">
        <v>7.5</v>
      </c>
      <c r="E18" s="64">
        <f>E17+基本・単一!$P$2</f>
        <v>1585</v>
      </c>
      <c r="F18" s="238"/>
      <c r="G18" s="64">
        <f t="shared" si="0"/>
        <v>1585</v>
      </c>
      <c r="H18" s="65">
        <f t="shared" si="8"/>
        <v>17752</v>
      </c>
      <c r="I18" s="65">
        <f t="shared" si="1"/>
        <v>17371</v>
      </c>
      <c r="J18" s="65">
        <f t="shared" si="2"/>
        <v>17276</v>
      </c>
      <c r="K18" s="65">
        <f t="shared" si="3"/>
        <v>16991</v>
      </c>
      <c r="L18" s="65">
        <f t="shared" si="4"/>
        <v>16801</v>
      </c>
      <c r="M18" s="65">
        <f t="shared" si="5"/>
        <v>16420</v>
      </c>
      <c r="N18" s="65">
        <f t="shared" si="6"/>
        <v>16135</v>
      </c>
      <c r="O18" s="65">
        <f t="shared" si="7"/>
        <v>15850</v>
      </c>
    </row>
    <row r="19" spans="1:15" ht="18" customHeight="1" x14ac:dyDescent="0.2">
      <c r="A19" s="56" t="s">
        <v>664</v>
      </c>
      <c r="B19" s="61" t="s">
        <v>649</v>
      </c>
      <c r="C19" s="62" t="s">
        <v>1</v>
      </c>
      <c r="D19" s="63">
        <v>8</v>
      </c>
      <c r="E19" s="64">
        <f>E18+基本・単一!$P$2</f>
        <v>1668</v>
      </c>
      <c r="F19" s="238"/>
      <c r="G19" s="64">
        <f t="shared" si="0"/>
        <v>1668</v>
      </c>
      <c r="H19" s="65">
        <f t="shared" si="8"/>
        <v>18681</v>
      </c>
      <c r="I19" s="65">
        <f t="shared" si="1"/>
        <v>18281</v>
      </c>
      <c r="J19" s="65">
        <f t="shared" si="2"/>
        <v>18181</v>
      </c>
      <c r="K19" s="65">
        <f t="shared" si="3"/>
        <v>17880</v>
      </c>
      <c r="L19" s="65">
        <f t="shared" si="4"/>
        <v>17680</v>
      </c>
      <c r="M19" s="65">
        <f t="shared" si="5"/>
        <v>17280</v>
      </c>
      <c r="N19" s="65">
        <f t="shared" si="6"/>
        <v>16980</v>
      </c>
      <c r="O19" s="65">
        <f t="shared" si="7"/>
        <v>16680</v>
      </c>
    </row>
    <row r="20" spans="1:15" ht="18" customHeight="1" x14ac:dyDescent="0.2">
      <c r="A20" s="56" t="s">
        <v>665</v>
      </c>
      <c r="B20" s="61" t="s">
        <v>649</v>
      </c>
      <c r="C20" s="62" t="s">
        <v>1</v>
      </c>
      <c r="D20" s="63">
        <v>8.5</v>
      </c>
      <c r="E20" s="64">
        <f>E19+基本・単一!$P$2</f>
        <v>1751</v>
      </c>
      <c r="F20" s="238"/>
      <c r="G20" s="64">
        <f t="shared" si="0"/>
        <v>1751</v>
      </c>
      <c r="H20" s="65">
        <f t="shared" si="8"/>
        <v>19611</v>
      </c>
      <c r="I20" s="65">
        <f t="shared" si="1"/>
        <v>19190</v>
      </c>
      <c r="J20" s="65">
        <f t="shared" si="2"/>
        <v>19085</v>
      </c>
      <c r="K20" s="65">
        <f t="shared" si="3"/>
        <v>18770</v>
      </c>
      <c r="L20" s="65">
        <f t="shared" si="4"/>
        <v>18560</v>
      </c>
      <c r="M20" s="65">
        <f t="shared" si="5"/>
        <v>18140</v>
      </c>
      <c r="N20" s="65">
        <f t="shared" si="6"/>
        <v>17825</v>
      </c>
      <c r="O20" s="65">
        <f t="shared" si="7"/>
        <v>17510</v>
      </c>
    </row>
    <row r="21" spans="1:15" ht="18" customHeight="1" x14ac:dyDescent="0.2">
      <c r="A21" s="56" t="s">
        <v>666</v>
      </c>
      <c r="B21" s="61" t="s">
        <v>649</v>
      </c>
      <c r="C21" s="62" t="s">
        <v>1</v>
      </c>
      <c r="D21" s="63">
        <v>9</v>
      </c>
      <c r="E21" s="64">
        <f>E20+基本・単一!$P$2</f>
        <v>1834</v>
      </c>
      <c r="F21" s="238"/>
      <c r="G21" s="64">
        <f t="shared" si="0"/>
        <v>1834</v>
      </c>
      <c r="H21" s="65">
        <f t="shared" si="8"/>
        <v>20540</v>
      </c>
      <c r="I21" s="65">
        <f t="shared" si="1"/>
        <v>20100</v>
      </c>
      <c r="J21" s="65">
        <f t="shared" si="2"/>
        <v>19990</v>
      </c>
      <c r="K21" s="65">
        <f t="shared" si="3"/>
        <v>19660</v>
      </c>
      <c r="L21" s="65">
        <f t="shared" si="4"/>
        <v>19440</v>
      </c>
      <c r="M21" s="65">
        <f t="shared" si="5"/>
        <v>19000</v>
      </c>
      <c r="N21" s="65">
        <f t="shared" si="6"/>
        <v>18670</v>
      </c>
      <c r="O21" s="65">
        <f t="shared" si="7"/>
        <v>18340</v>
      </c>
    </row>
    <row r="22" spans="1:15" ht="18" customHeight="1" x14ac:dyDescent="0.2">
      <c r="A22" s="56" t="s">
        <v>667</v>
      </c>
      <c r="B22" s="61" t="s">
        <v>649</v>
      </c>
      <c r="C22" s="62" t="s">
        <v>1</v>
      </c>
      <c r="D22" s="63">
        <v>9.5</v>
      </c>
      <c r="E22" s="64">
        <f>E21+基本・単一!$P$2</f>
        <v>1917</v>
      </c>
      <c r="F22" s="238"/>
      <c r="G22" s="64">
        <f t="shared" si="0"/>
        <v>1917</v>
      </c>
      <c r="H22" s="65">
        <f t="shared" si="8"/>
        <v>21470</v>
      </c>
      <c r="I22" s="65">
        <f t="shared" si="1"/>
        <v>21010</v>
      </c>
      <c r="J22" s="65">
        <f t="shared" si="2"/>
        <v>20895</v>
      </c>
      <c r="K22" s="65">
        <f t="shared" si="3"/>
        <v>20550</v>
      </c>
      <c r="L22" s="65">
        <f t="shared" si="4"/>
        <v>20320</v>
      </c>
      <c r="M22" s="65">
        <f t="shared" si="5"/>
        <v>19860</v>
      </c>
      <c r="N22" s="65">
        <f t="shared" si="6"/>
        <v>19515</v>
      </c>
      <c r="O22" s="65">
        <f t="shared" si="7"/>
        <v>19170</v>
      </c>
    </row>
    <row r="23" spans="1:15" ht="18" customHeight="1" x14ac:dyDescent="0.2">
      <c r="A23" s="56" t="s">
        <v>668</v>
      </c>
      <c r="B23" s="61" t="s">
        <v>649</v>
      </c>
      <c r="C23" s="62" t="s">
        <v>1</v>
      </c>
      <c r="D23" s="63">
        <v>10</v>
      </c>
      <c r="E23" s="64">
        <f>E22+基本・単一!$P$2</f>
        <v>2000</v>
      </c>
      <c r="F23" s="238"/>
      <c r="G23" s="64">
        <f t="shared" si="0"/>
        <v>2000</v>
      </c>
      <c r="H23" s="65">
        <f t="shared" si="8"/>
        <v>22400</v>
      </c>
      <c r="I23" s="65">
        <f t="shared" si="1"/>
        <v>21920</v>
      </c>
      <c r="J23" s="65">
        <f t="shared" si="2"/>
        <v>21800</v>
      </c>
      <c r="K23" s="65">
        <f t="shared" si="3"/>
        <v>21440</v>
      </c>
      <c r="L23" s="65">
        <f t="shared" si="4"/>
        <v>21200</v>
      </c>
      <c r="M23" s="65">
        <f t="shared" si="5"/>
        <v>20720</v>
      </c>
      <c r="N23" s="65">
        <f t="shared" si="6"/>
        <v>20360</v>
      </c>
      <c r="O23" s="65">
        <f t="shared" si="7"/>
        <v>20000</v>
      </c>
    </row>
    <row r="24" spans="1:15" ht="18" customHeight="1" x14ac:dyDescent="0.2">
      <c r="A24" s="56" t="s">
        <v>669</v>
      </c>
      <c r="B24" s="61" t="s">
        <v>649</v>
      </c>
      <c r="C24" s="62" t="s">
        <v>1</v>
      </c>
      <c r="D24" s="63">
        <v>10.5</v>
      </c>
      <c r="E24" s="64">
        <f>E23+基本・単一!$P$2</f>
        <v>2083</v>
      </c>
      <c r="F24" s="238"/>
      <c r="G24" s="64">
        <f t="shared" si="0"/>
        <v>2083</v>
      </c>
      <c r="H24" s="65">
        <f t="shared" si="8"/>
        <v>23329</v>
      </c>
      <c r="I24" s="65">
        <f t="shared" si="1"/>
        <v>22829</v>
      </c>
      <c r="J24" s="65">
        <f t="shared" si="2"/>
        <v>22704</v>
      </c>
      <c r="K24" s="65">
        <f t="shared" si="3"/>
        <v>22329</v>
      </c>
      <c r="L24" s="65">
        <f t="shared" si="4"/>
        <v>22079</v>
      </c>
      <c r="M24" s="65">
        <f t="shared" si="5"/>
        <v>21579</v>
      </c>
      <c r="N24" s="65">
        <f t="shared" si="6"/>
        <v>21204</v>
      </c>
      <c r="O24" s="65">
        <f t="shared" si="7"/>
        <v>20830</v>
      </c>
    </row>
    <row r="25" spans="1:15" ht="18" customHeight="1" x14ac:dyDescent="0.2">
      <c r="A25" s="56" t="s">
        <v>72</v>
      </c>
      <c r="B25" s="61" t="s">
        <v>115</v>
      </c>
      <c r="C25" s="62" t="s">
        <v>1</v>
      </c>
      <c r="D25" s="63">
        <v>0.5</v>
      </c>
      <c r="E25" s="64">
        <f>IF(D25=基本・単一!$F$4,基本・単一!$L$4,IF(D25=基本・単一!$F$5,基本・単一!$L$5,IF(D25=基本・単一!$F$6,基本・単一!$L$6,IF(D25=基本・単一!$F$7,基本・単一!$L$7,IF(D25=基本・単一!$F$8,基本・単一!$L$8,IF(D25=基本・単一!$F$9,基本・単一!$L$9,IF(D25=基本・単一!$F$10,基本・単一!$L$10)))))))</f>
        <v>256</v>
      </c>
      <c r="F25" s="238">
        <v>0</v>
      </c>
      <c r="G25" s="64">
        <f>ROUND(ROUND(E25*(1+$F$4),0)*0.75,0)</f>
        <v>192</v>
      </c>
      <c r="H25" s="65">
        <f>ROUNDDOWN($G25*H$3,0)</f>
        <v>2150</v>
      </c>
      <c r="I25" s="65">
        <f t="shared" si="1"/>
        <v>2104</v>
      </c>
      <c r="J25" s="65">
        <f t="shared" si="2"/>
        <v>2092</v>
      </c>
      <c r="K25" s="65">
        <f t="shared" si="3"/>
        <v>2058</v>
      </c>
      <c r="L25" s="65">
        <f t="shared" si="4"/>
        <v>2035</v>
      </c>
      <c r="M25" s="65">
        <f t="shared" si="5"/>
        <v>1989</v>
      </c>
      <c r="N25" s="65">
        <f t="shared" si="6"/>
        <v>1954</v>
      </c>
      <c r="O25" s="65">
        <f t="shared" si="7"/>
        <v>1920</v>
      </c>
    </row>
    <row r="26" spans="1:15" ht="18" customHeight="1" x14ac:dyDescent="0.2">
      <c r="A26" s="56" t="s">
        <v>73</v>
      </c>
      <c r="B26" s="61" t="s">
        <v>115</v>
      </c>
      <c r="C26" s="62" t="s">
        <v>1</v>
      </c>
      <c r="D26" s="63">
        <v>1</v>
      </c>
      <c r="E26" s="64">
        <f>IF(D26=基本・単一!$F$4,基本・単一!$L$4,IF(D26=基本・単一!$F$5,基本・単一!$L$5,IF(D26=基本・単一!$F$6,基本・単一!$L$6,IF(D26=基本・単一!$F$7,基本・単一!$L$7,IF(D26=基本・単一!$F$8,基本・単一!$L$8,IF(D26=基本・単一!$F$9,基本・単一!$L$9,IF(D26=基本・単一!$F$10,基本・単一!$L$10)))))))</f>
        <v>404</v>
      </c>
      <c r="F26" s="238"/>
      <c r="G26" s="64">
        <f>ROUND(ROUND(E26*(1+$F$4),0)*0.75,0)</f>
        <v>303</v>
      </c>
      <c r="H26" s="65">
        <f t="shared" ref="H26:H45" si="9">ROUNDDOWN($G26*H$3,0)</f>
        <v>3393</v>
      </c>
      <c r="I26" s="65">
        <f t="shared" si="1"/>
        <v>3320</v>
      </c>
      <c r="J26" s="65">
        <f t="shared" si="2"/>
        <v>3302</v>
      </c>
      <c r="K26" s="65">
        <f t="shared" si="3"/>
        <v>3248</v>
      </c>
      <c r="L26" s="65">
        <f t="shared" si="4"/>
        <v>3211</v>
      </c>
      <c r="M26" s="65">
        <f t="shared" si="5"/>
        <v>3139</v>
      </c>
      <c r="N26" s="65">
        <f t="shared" si="6"/>
        <v>3084</v>
      </c>
      <c r="O26" s="65">
        <f t="shared" si="7"/>
        <v>3030</v>
      </c>
    </row>
    <row r="27" spans="1:15" ht="18" customHeight="1" x14ac:dyDescent="0.2">
      <c r="A27" s="56" t="s">
        <v>74</v>
      </c>
      <c r="B27" s="61" t="s">
        <v>115</v>
      </c>
      <c r="C27" s="62" t="s">
        <v>1</v>
      </c>
      <c r="D27" s="63">
        <v>1.5</v>
      </c>
      <c r="E27" s="64">
        <f>IF(D27=基本・単一!$F$4,基本・単一!$L$4,IF(D27=基本・単一!$F$5,基本・単一!$L$5,IF(D27=基本・単一!$F$6,基本・単一!$L$6,IF(D27=基本・単一!$F$7,基本・単一!$L$7,IF(D27=基本・単一!$F$8,基本・単一!$L$8,IF(D27=基本・単一!$F$9,基本・単一!$L$9,IF(D27=基本・単一!$F$10,基本・単一!$L$10)))))))</f>
        <v>587</v>
      </c>
      <c r="F27" s="238"/>
      <c r="G27" s="64">
        <f>ROUND(ROUND(E27*(1+$F$4),0)*0.75,0)</f>
        <v>440</v>
      </c>
      <c r="H27" s="65">
        <f t="shared" si="9"/>
        <v>4928</v>
      </c>
      <c r="I27" s="65">
        <f t="shared" si="1"/>
        <v>4822</v>
      </c>
      <c r="J27" s="65">
        <f t="shared" si="2"/>
        <v>4796</v>
      </c>
      <c r="K27" s="65">
        <f t="shared" si="3"/>
        <v>4716</v>
      </c>
      <c r="L27" s="65">
        <f t="shared" si="4"/>
        <v>4664</v>
      </c>
      <c r="M27" s="65">
        <f t="shared" si="5"/>
        <v>4558</v>
      </c>
      <c r="N27" s="65">
        <f t="shared" si="6"/>
        <v>4479</v>
      </c>
      <c r="O27" s="65">
        <f t="shared" si="7"/>
        <v>4400</v>
      </c>
    </row>
    <row r="28" spans="1:15" ht="18" customHeight="1" x14ac:dyDescent="0.2">
      <c r="A28" s="56" t="s">
        <v>75</v>
      </c>
      <c r="B28" s="61" t="s">
        <v>115</v>
      </c>
      <c r="C28" s="62" t="s">
        <v>1</v>
      </c>
      <c r="D28" s="63">
        <v>2</v>
      </c>
      <c r="E28" s="64">
        <f>IF(D28=基本・単一!$F$4,基本・単一!$L$4,IF(D28=基本・単一!$F$5,基本・単一!$L$5,IF(D28=基本・単一!$F$6,基本・単一!$L$6,IF(D28=基本・単一!$F$7,基本・単一!$L$7,IF(D28=基本・単一!$F$8,基本・単一!$L$8,IF(D28=基本・単一!$F$9,基本・単一!$L$9,IF(D28=基本・単一!$F$10,基本・単一!$L$10)))))))</f>
        <v>669</v>
      </c>
      <c r="F28" s="238"/>
      <c r="G28" s="64">
        <f t="shared" ref="G28:G45" si="10">ROUND(ROUND(E28*(1+$F$4),0)*0.75,0)</f>
        <v>502</v>
      </c>
      <c r="H28" s="65">
        <f t="shared" si="9"/>
        <v>5622</v>
      </c>
      <c r="I28" s="65">
        <f t="shared" si="1"/>
        <v>5501</v>
      </c>
      <c r="J28" s="65">
        <f t="shared" si="2"/>
        <v>5471</v>
      </c>
      <c r="K28" s="65">
        <f t="shared" si="3"/>
        <v>5381</v>
      </c>
      <c r="L28" s="65">
        <f t="shared" si="4"/>
        <v>5321</v>
      </c>
      <c r="M28" s="65">
        <f t="shared" si="5"/>
        <v>5200</v>
      </c>
      <c r="N28" s="65">
        <f t="shared" si="6"/>
        <v>5110</v>
      </c>
      <c r="O28" s="65">
        <f t="shared" si="7"/>
        <v>5020</v>
      </c>
    </row>
    <row r="29" spans="1:15" ht="18" customHeight="1" x14ac:dyDescent="0.2">
      <c r="A29" s="56" t="s">
        <v>76</v>
      </c>
      <c r="B29" s="61" t="s">
        <v>115</v>
      </c>
      <c r="C29" s="62" t="s">
        <v>1</v>
      </c>
      <c r="D29" s="63">
        <v>2.5</v>
      </c>
      <c r="E29" s="64">
        <f>IF(D29=基本・単一!$F$4,基本・単一!$L$4,IF(D29=基本・単一!$F$5,基本・単一!$L$5,IF(D29=基本・単一!$F$6,基本・単一!$L$6,IF(D29=基本・単一!$F$7,基本・単一!$L$7,IF(D29=基本・単一!$F$8,基本・単一!$L$8,IF(D29=基本・単一!$F$9,基本・単一!$L$9,IF(D29=基本・単一!$F$10,基本・単一!$L$10)))))))</f>
        <v>754</v>
      </c>
      <c r="F29" s="238"/>
      <c r="G29" s="64">
        <f t="shared" si="10"/>
        <v>566</v>
      </c>
      <c r="H29" s="65">
        <f t="shared" si="9"/>
        <v>6339</v>
      </c>
      <c r="I29" s="65">
        <f t="shared" si="1"/>
        <v>6203</v>
      </c>
      <c r="J29" s="65">
        <f t="shared" si="2"/>
        <v>6169</v>
      </c>
      <c r="K29" s="65">
        <f t="shared" si="3"/>
        <v>6067</v>
      </c>
      <c r="L29" s="65">
        <f t="shared" si="4"/>
        <v>5999</v>
      </c>
      <c r="M29" s="65">
        <f t="shared" si="5"/>
        <v>5863</v>
      </c>
      <c r="N29" s="65">
        <f t="shared" si="6"/>
        <v>5761</v>
      </c>
      <c r="O29" s="65">
        <f t="shared" si="7"/>
        <v>5660</v>
      </c>
    </row>
    <row r="30" spans="1:15" ht="18" customHeight="1" x14ac:dyDescent="0.2">
      <c r="A30" s="56" t="s">
        <v>77</v>
      </c>
      <c r="B30" s="61" t="s">
        <v>115</v>
      </c>
      <c r="C30" s="62" t="s">
        <v>1</v>
      </c>
      <c r="D30" s="63">
        <v>3</v>
      </c>
      <c r="E30" s="64">
        <f>IF(D30=基本・単一!$F$4,基本・単一!$L$4,IF(D30=基本・単一!$F$5,基本・単一!$L$5,IF(D30=基本・単一!$F$6,基本・単一!$L$6,IF(D30=基本・単一!$F$7,基本・単一!$L$7,IF(D30=基本・単一!$F$8,基本・単一!$L$8,IF(D30=基本・単一!$F$9,基本・単一!$L$9,IF(D30=基本・単一!$F$10,基本・単一!$L$10)))))))</f>
        <v>837</v>
      </c>
      <c r="F30" s="238"/>
      <c r="G30" s="64">
        <f t="shared" si="10"/>
        <v>628</v>
      </c>
      <c r="H30" s="65">
        <f t="shared" si="9"/>
        <v>7033</v>
      </c>
      <c r="I30" s="65">
        <f t="shared" si="1"/>
        <v>6882</v>
      </c>
      <c r="J30" s="65">
        <f t="shared" si="2"/>
        <v>6845</v>
      </c>
      <c r="K30" s="65">
        <f t="shared" si="3"/>
        <v>6732</v>
      </c>
      <c r="L30" s="65">
        <f t="shared" si="4"/>
        <v>6656</v>
      </c>
      <c r="M30" s="65">
        <f t="shared" si="5"/>
        <v>6506</v>
      </c>
      <c r="N30" s="65">
        <f t="shared" si="6"/>
        <v>6393</v>
      </c>
      <c r="O30" s="65">
        <f t="shared" si="7"/>
        <v>6280</v>
      </c>
    </row>
    <row r="31" spans="1:15" ht="18" customHeight="1" x14ac:dyDescent="0.2">
      <c r="A31" s="56" t="s">
        <v>78</v>
      </c>
      <c r="B31" s="61" t="s">
        <v>115</v>
      </c>
      <c r="C31" s="62" t="s">
        <v>1</v>
      </c>
      <c r="D31" s="63">
        <v>3.5</v>
      </c>
      <c r="E31" s="64">
        <f>IF(D31=基本・単一!$F$4,基本・単一!$L$4,IF(D31=基本・単一!$F$5,基本・単一!$L$5,IF(D31=基本・単一!$F$6,基本・単一!$L$6,IF(D31=基本・単一!$F$7,基本・単一!$L$7,IF(D31=基本・単一!$F$8,基本・単一!$L$8,IF(D31=基本・単一!$F$9,基本・単一!$L$9,IF(D31=基本・単一!$F$10,基本・単一!$L$10)))))))</f>
        <v>921</v>
      </c>
      <c r="F31" s="238"/>
      <c r="G31" s="64">
        <f t="shared" si="10"/>
        <v>691</v>
      </c>
      <c r="H31" s="65">
        <f t="shared" si="9"/>
        <v>7739</v>
      </c>
      <c r="I31" s="65">
        <f t="shared" si="1"/>
        <v>7573</v>
      </c>
      <c r="J31" s="65">
        <f t="shared" si="2"/>
        <v>7531</v>
      </c>
      <c r="K31" s="65">
        <f t="shared" si="3"/>
        <v>7407</v>
      </c>
      <c r="L31" s="65">
        <f t="shared" si="4"/>
        <v>7324</v>
      </c>
      <c r="M31" s="65">
        <f t="shared" si="5"/>
        <v>7158</v>
      </c>
      <c r="N31" s="65">
        <f t="shared" si="6"/>
        <v>7034</v>
      </c>
      <c r="O31" s="65">
        <f t="shared" si="7"/>
        <v>6910</v>
      </c>
    </row>
    <row r="32" spans="1:15" ht="18" customHeight="1" x14ac:dyDescent="0.2">
      <c r="A32" s="56" t="s">
        <v>79</v>
      </c>
      <c r="B32" s="61" t="s">
        <v>115</v>
      </c>
      <c r="C32" s="62" t="s">
        <v>1</v>
      </c>
      <c r="D32" s="63">
        <v>4</v>
      </c>
      <c r="E32" s="64">
        <f>E31+基本・単一!$P$2</f>
        <v>1004</v>
      </c>
      <c r="F32" s="238"/>
      <c r="G32" s="64">
        <f t="shared" si="10"/>
        <v>753</v>
      </c>
      <c r="H32" s="65">
        <f t="shared" si="9"/>
        <v>8433</v>
      </c>
      <c r="I32" s="65">
        <f t="shared" si="1"/>
        <v>8252</v>
      </c>
      <c r="J32" s="65">
        <f t="shared" si="2"/>
        <v>8207</v>
      </c>
      <c r="K32" s="65">
        <f t="shared" si="3"/>
        <v>8072</v>
      </c>
      <c r="L32" s="65">
        <f t="shared" si="4"/>
        <v>7981</v>
      </c>
      <c r="M32" s="65">
        <f t="shared" si="5"/>
        <v>7801</v>
      </c>
      <c r="N32" s="65">
        <f t="shared" si="6"/>
        <v>7665</v>
      </c>
      <c r="O32" s="65">
        <f t="shared" si="7"/>
        <v>7530</v>
      </c>
    </row>
    <row r="33" spans="1:15" ht="18" customHeight="1" x14ac:dyDescent="0.2">
      <c r="A33" s="56" t="s">
        <v>80</v>
      </c>
      <c r="B33" s="61" t="s">
        <v>115</v>
      </c>
      <c r="C33" s="62" t="s">
        <v>1</v>
      </c>
      <c r="D33" s="63">
        <v>4.5</v>
      </c>
      <c r="E33" s="64">
        <f>E32+基本・単一!$P$2</f>
        <v>1087</v>
      </c>
      <c r="F33" s="238"/>
      <c r="G33" s="64">
        <f t="shared" si="10"/>
        <v>815</v>
      </c>
      <c r="H33" s="65">
        <f t="shared" si="9"/>
        <v>9128</v>
      </c>
      <c r="I33" s="65">
        <f t="shared" si="1"/>
        <v>8932</v>
      </c>
      <c r="J33" s="65">
        <f t="shared" si="2"/>
        <v>8883</v>
      </c>
      <c r="K33" s="65">
        <f t="shared" si="3"/>
        <v>8736</v>
      </c>
      <c r="L33" s="65">
        <f t="shared" si="4"/>
        <v>8639</v>
      </c>
      <c r="M33" s="65">
        <f t="shared" si="5"/>
        <v>8443</v>
      </c>
      <c r="N33" s="65">
        <f t="shared" si="6"/>
        <v>8296</v>
      </c>
      <c r="O33" s="65">
        <f t="shared" si="7"/>
        <v>8150</v>
      </c>
    </row>
    <row r="34" spans="1:15" ht="18" customHeight="1" x14ac:dyDescent="0.2">
      <c r="A34" s="56" t="s">
        <v>81</v>
      </c>
      <c r="B34" s="61" t="s">
        <v>115</v>
      </c>
      <c r="C34" s="62" t="s">
        <v>1</v>
      </c>
      <c r="D34" s="63">
        <v>5</v>
      </c>
      <c r="E34" s="64">
        <f>E33+基本・単一!$P$2</f>
        <v>1170</v>
      </c>
      <c r="F34" s="238"/>
      <c r="G34" s="64">
        <f t="shared" si="10"/>
        <v>878</v>
      </c>
      <c r="H34" s="65">
        <f t="shared" si="9"/>
        <v>9833</v>
      </c>
      <c r="I34" s="65">
        <f t="shared" si="1"/>
        <v>9622</v>
      </c>
      <c r="J34" s="65">
        <f t="shared" si="2"/>
        <v>9570</v>
      </c>
      <c r="K34" s="65">
        <f t="shared" si="3"/>
        <v>9412</v>
      </c>
      <c r="L34" s="65">
        <f t="shared" si="4"/>
        <v>9306</v>
      </c>
      <c r="M34" s="65">
        <f t="shared" si="5"/>
        <v>9096</v>
      </c>
      <c r="N34" s="65">
        <f t="shared" si="6"/>
        <v>8938</v>
      </c>
      <c r="O34" s="65">
        <f t="shared" si="7"/>
        <v>8780</v>
      </c>
    </row>
    <row r="35" spans="1:15" ht="18" customHeight="1" x14ac:dyDescent="0.2">
      <c r="A35" s="56" t="s">
        <v>82</v>
      </c>
      <c r="B35" s="61" t="s">
        <v>115</v>
      </c>
      <c r="C35" s="62" t="s">
        <v>1</v>
      </c>
      <c r="D35" s="63">
        <v>5.5</v>
      </c>
      <c r="E35" s="64">
        <f>E34+基本・単一!$P$2</f>
        <v>1253</v>
      </c>
      <c r="F35" s="238"/>
      <c r="G35" s="64">
        <f t="shared" si="10"/>
        <v>940</v>
      </c>
      <c r="H35" s="65">
        <f t="shared" si="9"/>
        <v>10528</v>
      </c>
      <c r="I35" s="65">
        <f t="shared" si="1"/>
        <v>10302</v>
      </c>
      <c r="J35" s="65">
        <f t="shared" si="2"/>
        <v>10246</v>
      </c>
      <c r="K35" s="65">
        <f t="shared" si="3"/>
        <v>10076</v>
      </c>
      <c r="L35" s="65">
        <f t="shared" si="4"/>
        <v>9964</v>
      </c>
      <c r="M35" s="65">
        <f t="shared" si="5"/>
        <v>9738</v>
      </c>
      <c r="N35" s="65">
        <f t="shared" si="6"/>
        <v>9569</v>
      </c>
      <c r="O35" s="65">
        <f t="shared" si="7"/>
        <v>9400</v>
      </c>
    </row>
    <row r="36" spans="1:15" ht="18" customHeight="1" x14ac:dyDescent="0.2">
      <c r="A36" s="56" t="s">
        <v>83</v>
      </c>
      <c r="B36" s="61" t="s">
        <v>115</v>
      </c>
      <c r="C36" s="62" t="s">
        <v>1</v>
      </c>
      <c r="D36" s="63">
        <v>6</v>
      </c>
      <c r="E36" s="64">
        <f>E35+基本・単一!$P$2</f>
        <v>1336</v>
      </c>
      <c r="F36" s="238"/>
      <c r="G36" s="64">
        <f t="shared" si="10"/>
        <v>1002</v>
      </c>
      <c r="H36" s="65">
        <f t="shared" si="9"/>
        <v>11222</v>
      </c>
      <c r="I36" s="65">
        <f t="shared" si="1"/>
        <v>10981</v>
      </c>
      <c r="J36" s="65">
        <f t="shared" si="2"/>
        <v>10921</v>
      </c>
      <c r="K36" s="65">
        <f t="shared" si="3"/>
        <v>10741</v>
      </c>
      <c r="L36" s="65">
        <f t="shared" si="4"/>
        <v>10621</v>
      </c>
      <c r="M36" s="65">
        <f t="shared" si="5"/>
        <v>10380</v>
      </c>
      <c r="N36" s="65">
        <f t="shared" si="6"/>
        <v>10200</v>
      </c>
      <c r="O36" s="65">
        <f t="shared" si="7"/>
        <v>10020</v>
      </c>
    </row>
    <row r="37" spans="1:15" ht="18" customHeight="1" x14ac:dyDescent="0.2">
      <c r="A37" s="56" t="s">
        <v>84</v>
      </c>
      <c r="B37" s="61" t="s">
        <v>115</v>
      </c>
      <c r="C37" s="62" t="s">
        <v>1</v>
      </c>
      <c r="D37" s="63">
        <v>6.5</v>
      </c>
      <c r="E37" s="64">
        <f>E36+基本・単一!$P$2</f>
        <v>1419</v>
      </c>
      <c r="F37" s="238"/>
      <c r="G37" s="64">
        <f t="shared" si="10"/>
        <v>1064</v>
      </c>
      <c r="H37" s="65">
        <f t="shared" si="9"/>
        <v>11916</v>
      </c>
      <c r="I37" s="65">
        <f t="shared" si="1"/>
        <v>11661</v>
      </c>
      <c r="J37" s="65">
        <f t="shared" si="2"/>
        <v>11597</v>
      </c>
      <c r="K37" s="65">
        <f t="shared" si="3"/>
        <v>11406</v>
      </c>
      <c r="L37" s="65">
        <f t="shared" si="4"/>
        <v>11278</v>
      </c>
      <c r="M37" s="65">
        <f t="shared" si="5"/>
        <v>11023</v>
      </c>
      <c r="N37" s="65">
        <f t="shared" si="6"/>
        <v>10831</v>
      </c>
      <c r="O37" s="65">
        <f t="shared" si="7"/>
        <v>10640</v>
      </c>
    </row>
    <row r="38" spans="1:15" ht="18" customHeight="1" x14ac:dyDescent="0.2">
      <c r="A38" s="56" t="s">
        <v>85</v>
      </c>
      <c r="B38" s="61" t="s">
        <v>115</v>
      </c>
      <c r="C38" s="62" t="s">
        <v>1</v>
      </c>
      <c r="D38" s="63">
        <v>7</v>
      </c>
      <c r="E38" s="64">
        <f>E37+基本・単一!$P$2</f>
        <v>1502</v>
      </c>
      <c r="F38" s="238"/>
      <c r="G38" s="64">
        <f t="shared" si="10"/>
        <v>1127</v>
      </c>
      <c r="H38" s="65">
        <f t="shared" si="9"/>
        <v>12622</v>
      </c>
      <c r="I38" s="65">
        <f t="shared" si="1"/>
        <v>12351</v>
      </c>
      <c r="J38" s="65">
        <f t="shared" si="2"/>
        <v>12284</v>
      </c>
      <c r="K38" s="65">
        <f t="shared" si="3"/>
        <v>12081</v>
      </c>
      <c r="L38" s="65">
        <f t="shared" si="4"/>
        <v>11946</v>
      </c>
      <c r="M38" s="65">
        <f t="shared" si="5"/>
        <v>11675</v>
      </c>
      <c r="N38" s="65">
        <f t="shared" si="6"/>
        <v>11472</v>
      </c>
      <c r="O38" s="65">
        <f t="shared" si="7"/>
        <v>11270</v>
      </c>
    </row>
    <row r="39" spans="1:15" ht="18" customHeight="1" x14ac:dyDescent="0.2">
      <c r="A39" s="56" t="s">
        <v>86</v>
      </c>
      <c r="B39" s="61" t="s">
        <v>115</v>
      </c>
      <c r="C39" s="62" t="s">
        <v>1</v>
      </c>
      <c r="D39" s="63">
        <v>7.5</v>
      </c>
      <c r="E39" s="64">
        <f>E38+基本・単一!$P$2</f>
        <v>1585</v>
      </c>
      <c r="F39" s="238"/>
      <c r="G39" s="64">
        <f t="shared" si="10"/>
        <v>1189</v>
      </c>
      <c r="H39" s="65">
        <f t="shared" si="9"/>
        <v>13316</v>
      </c>
      <c r="I39" s="65">
        <f t="shared" si="1"/>
        <v>13031</v>
      </c>
      <c r="J39" s="65">
        <f t="shared" si="2"/>
        <v>12960</v>
      </c>
      <c r="K39" s="65">
        <f t="shared" si="3"/>
        <v>12746</v>
      </c>
      <c r="L39" s="65">
        <f t="shared" si="4"/>
        <v>12603</v>
      </c>
      <c r="M39" s="65">
        <f t="shared" si="5"/>
        <v>12318</v>
      </c>
      <c r="N39" s="65">
        <f t="shared" si="6"/>
        <v>12104</v>
      </c>
      <c r="O39" s="65">
        <f t="shared" si="7"/>
        <v>11890</v>
      </c>
    </row>
    <row r="40" spans="1:15" ht="18" customHeight="1" x14ac:dyDescent="0.2">
      <c r="A40" s="56" t="s">
        <v>87</v>
      </c>
      <c r="B40" s="61" t="s">
        <v>115</v>
      </c>
      <c r="C40" s="62" t="s">
        <v>1</v>
      </c>
      <c r="D40" s="63">
        <v>8</v>
      </c>
      <c r="E40" s="64">
        <f>E39+基本・単一!$P$2</f>
        <v>1668</v>
      </c>
      <c r="F40" s="238"/>
      <c r="G40" s="64">
        <f t="shared" si="10"/>
        <v>1251</v>
      </c>
      <c r="H40" s="65">
        <f t="shared" si="9"/>
        <v>14011</v>
      </c>
      <c r="I40" s="65">
        <f t="shared" si="1"/>
        <v>13710</v>
      </c>
      <c r="J40" s="65">
        <f t="shared" si="2"/>
        <v>13635</v>
      </c>
      <c r="K40" s="65">
        <f t="shared" si="3"/>
        <v>13410</v>
      </c>
      <c r="L40" s="65">
        <f t="shared" si="4"/>
        <v>13260</v>
      </c>
      <c r="M40" s="65">
        <f t="shared" si="5"/>
        <v>12960</v>
      </c>
      <c r="N40" s="65">
        <f t="shared" si="6"/>
        <v>12735</v>
      </c>
      <c r="O40" s="65">
        <f t="shared" si="7"/>
        <v>12510</v>
      </c>
    </row>
    <row r="41" spans="1:15" ht="18" customHeight="1" x14ac:dyDescent="0.2">
      <c r="A41" s="56" t="s">
        <v>88</v>
      </c>
      <c r="B41" s="61" t="s">
        <v>115</v>
      </c>
      <c r="C41" s="62" t="s">
        <v>1</v>
      </c>
      <c r="D41" s="63">
        <v>8.5</v>
      </c>
      <c r="E41" s="64">
        <f>E40+基本・単一!$P$2</f>
        <v>1751</v>
      </c>
      <c r="F41" s="238"/>
      <c r="G41" s="64">
        <f t="shared" si="10"/>
        <v>1313</v>
      </c>
      <c r="H41" s="65">
        <f t="shared" si="9"/>
        <v>14705</v>
      </c>
      <c r="I41" s="65">
        <f t="shared" si="1"/>
        <v>14390</v>
      </c>
      <c r="J41" s="65">
        <f t="shared" si="2"/>
        <v>14311</v>
      </c>
      <c r="K41" s="65">
        <f t="shared" si="3"/>
        <v>14075</v>
      </c>
      <c r="L41" s="65">
        <f t="shared" si="4"/>
        <v>13917</v>
      </c>
      <c r="M41" s="65">
        <f t="shared" si="5"/>
        <v>13602</v>
      </c>
      <c r="N41" s="65">
        <f t="shared" si="6"/>
        <v>13366</v>
      </c>
      <c r="O41" s="65">
        <f t="shared" si="7"/>
        <v>13130</v>
      </c>
    </row>
    <row r="42" spans="1:15" ht="18" customHeight="1" x14ac:dyDescent="0.2">
      <c r="A42" s="56" t="s">
        <v>89</v>
      </c>
      <c r="B42" s="61" t="s">
        <v>115</v>
      </c>
      <c r="C42" s="62" t="s">
        <v>1</v>
      </c>
      <c r="D42" s="63">
        <v>9</v>
      </c>
      <c r="E42" s="64">
        <f>E41+基本・単一!$P$2</f>
        <v>1834</v>
      </c>
      <c r="F42" s="238"/>
      <c r="G42" s="64">
        <f t="shared" si="10"/>
        <v>1376</v>
      </c>
      <c r="H42" s="65">
        <f t="shared" si="9"/>
        <v>15411</v>
      </c>
      <c r="I42" s="65">
        <f t="shared" si="1"/>
        <v>15080</v>
      </c>
      <c r="J42" s="65">
        <f t="shared" si="2"/>
        <v>14998</v>
      </c>
      <c r="K42" s="65">
        <f t="shared" si="3"/>
        <v>14750</v>
      </c>
      <c r="L42" s="65">
        <f t="shared" si="4"/>
        <v>14585</v>
      </c>
      <c r="M42" s="65">
        <f t="shared" si="5"/>
        <v>14255</v>
      </c>
      <c r="N42" s="65">
        <f t="shared" si="6"/>
        <v>14007</v>
      </c>
      <c r="O42" s="65">
        <f t="shared" si="7"/>
        <v>13760</v>
      </c>
    </row>
    <row r="43" spans="1:15" ht="18" customHeight="1" x14ac:dyDescent="0.2">
      <c r="A43" s="56" t="s">
        <v>90</v>
      </c>
      <c r="B43" s="61" t="s">
        <v>115</v>
      </c>
      <c r="C43" s="62" t="s">
        <v>1</v>
      </c>
      <c r="D43" s="63">
        <v>9.5</v>
      </c>
      <c r="E43" s="64">
        <f>E42+基本・単一!$P$2</f>
        <v>1917</v>
      </c>
      <c r="F43" s="238"/>
      <c r="G43" s="64">
        <f t="shared" si="10"/>
        <v>1438</v>
      </c>
      <c r="H43" s="65">
        <f t="shared" si="9"/>
        <v>16105</v>
      </c>
      <c r="I43" s="65">
        <f t="shared" si="1"/>
        <v>15760</v>
      </c>
      <c r="J43" s="65">
        <f t="shared" si="2"/>
        <v>15674</v>
      </c>
      <c r="K43" s="65">
        <f t="shared" si="3"/>
        <v>15415</v>
      </c>
      <c r="L43" s="65">
        <f t="shared" si="4"/>
        <v>15242</v>
      </c>
      <c r="M43" s="65">
        <f t="shared" si="5"/>
        <v>14897</v>
      </c>
      <c r="N43" s="65">
        <f t="shared" si="6"/>
        <v>14638</v>
      </c>
      <c r="O43" s="65">
        <f t="shared" si="7"/>
        <v>14380</v>
      </c>
    </row>
    <row r="44" spans="1:15" ht="18" customHeight="1" x14ac:dyDescent="0.2">
      <c r="A44" s="56" t="s">
        <v>91</v>
      </c>
      <c r="B44" s="61" t="s">
        <v>115</v>
      </c>
      <c r="C44" s="62" t="s">
        <v>1</v>
      </c>
      <c r="D44" s="63">
        <v>10</v>
      </c>
      <c r="E44" s="64">
        <f>E43+基本・単一!$P$2</f>
        <v>2000</v>
      </c>
      <c r="F44" s="238"/>
      <c r="G44" s="64">
        <f t="shared" si="10"/>
        <v>1500</v>
      </c>
      <c r="H44" s="65">
        <f t="shared" si="9"/>
        <v>16800</v>
      </c>
      <c r="I44" s="65">
        <f t="shared" si="1"/>
        <v>16440</v>
      </c>
      <c r="J44" s="65">
        <f t="shared" si="2"/>
        <v>16350</v>
      </c>
      <c r="K44" s="65">
        <f t="shared" si="3"/>
        <v>16080</v>
      </c>
      <c r="L44" s="65">
        <f t="shared" si="4"/>
        <v>15900</v>
      </c>
      <c r="M44" s="65">
        <f t="shared" si="5"/>
        <v>15540</v>
      </c>
      <c r="N44" s="65">
        <f t="shared" si="6"/>
        <v>15270</v>
      </c>
      <c r="O44" s="65">
        <f t="shared" si="7"/>
        <v>15000</v>
      </c>
    </row>
    <row r="45" spans="1:15" ht="18" customHeight="1" x14ac:dyDescent="0.2">
      <c r="A45" s="56" t="s">
        <v>92</v>
      </c>
      <c r="B45" s="61" t="s">
        <v>115</v>
      </c>
      <c r="C45" s="62" t="s">
        <v>1</v>
      </c>
      <c r="D45" s="63">
        <v>10.5</v>
      </c>
      <c r="E45" s="64">
        <f>E44+基本・単一!$P$2</f>
        <v>2083</v>
      </c>
      <c r="F45" s="238"/>
      <c r="G45" s="64">
        <f t="shared" si="10"/>
        <v>1562</v>
      </c>
      <c r="H45" s="65">
        <f t="shared" si="9"/>
        <v>17494</v>
      </c>
      <c r="I45" s="65">
        <f t="shared" si="1"/>
        <v>17119</v>
      </c>
      <c r="J45" s="65">
        <f t="shared" si="2"/>
        <v>17025</v>
      </c>
      <c r="K45" s="65">
        <f t="shared" si="3"/>
        <v>16744</v>
      </c>
      <c r="L45" s="65">
        <f t="shared" si="4"/>
        <v>16557</v>
      </c>
      <c r="M45" s="65">
        <f t="shared" si="5"/>
        <v>16182</v>
      </c>
      <c r="N45" s="65">
        <f t="shared" si="6"/>
        <v>15901</v>
      </c>
      <c r="O45" s="65">
        <f t="shared" si="7"/>
        <v>15620</v>
      </c>
    </row>
    <row r="46" spans="1:15" ht="18" customHeight="1" x14ac:dyDescent="0.2">
      <c r="A46" s="56" t="s">
        <v>670</v>
      </c>
      <c r="B46" s="61" t="s">
        <v>649</v>
      </c>
      <c r="C46" s="62" t="s">
        <v>18</v>
      </c>
      <c r="D46" s="63">
        <v>0.5</v>
      </c>
      <c r="E46" s="64">
        <f>IF(D46=基本・単一!$F$4,基本・単一!$L$4,IF(D46=基本・単一!$F$5,基本・単一!$L$5,IF(D46=基本・単一!$F$6,基本・単一!$L$6,IF(D46=基本・単一!$F$7,基本・単一!$L$7,IF(D46=基本・単一!$F$8,基本・単一!$L$8,IF(D46=基本・単一!$F$9,基本・単一!$L$9,IF(D46=基本・単一!$F$10,基本・単一!$L$10)))))))</f>
        <v>256</v>
      </c>
      <c r="F46" s="238">
        <v>0.25</v>
      </c>
      <c r="G46" s="64">
        <f t="shared" ref="G46:G54" si="11">ROUND(E46*(1+$F$46),0)</f>
        <v>320</v>
      </c>
      <c r="H46" s="65">
        <f t="shared" si="8"/>
        <v>3584</v>
      </c>
      <c r="I46" s="65">
        <f t="shared" si="1"/>
        <v>3507</v>
      </c>
      <c r="J46" s="65">
        <f t="shared" si="2"/>
        <v>3488</v>
      </c>
      <c r="K46" s="65">
        <f t="shared" si="3"/>
        <v>3430</v>
      </c>
      <c r="L46" s="65">
        <f t="shared" si="4"/>
        <v>3392</v>
      </c>
      <c r="M46" s="65">
        <f t="shared" si="5"/>
        <v>3315</v>
      </c>
      <c r="N46" s="65">
        <f t="shared" si="6"/>
        <v>3257</v>
      </c>
      <c r="O46" s="65">
        <f t="shared" si="7"/>
        <v>3200</v>
      </c>
    </row>
    <row r="47" spans="1:15" ht="18" customHeight="1" x14ac:dyDescent="0.2">
      <c r="A47" s="56" t="s">
        <v>671</v>
      </c>
      <c r="B47" s="61" t="s">
        <v>649</v>
      </c>
      <c r="C47" s="62" t="s">
        <v>18</v>
      </c>
      <c r="D47" s="63">
        <v>1</v>
      </c>
      <c r="E47" s="64">
        <f>IF(D47=基本・単一!$F$4,基本・単一!$L$4,IF(D47=基本・単一!$F$5,基本・単一!$L$5,IF(D47=基本・単一!$F$6,基本・単一!$L$6,IF(D47=基本・単一!$F$7,基本・単一!$L$7,IF(D47=基本・単一!$F$8,基本・単一!$L$8,IF(D47=基本・単一!$F$9,基本・単一!$L$9,IF(D47=基本・単一!$F$10,基本・単一!$L$10)))))))</f>
        <v>404</v>
      </c>
      <c r="F47" s="238"/>
      <c r="G47" s="64">
        <f t="shared" si="11"/>
        <v>505</v>
      </c>
      <c r="H47" s="65">
        <f t="shared" si="8"/>
        <v>5656</v>
      </c>
      <c r="I47" s="65">
        <f t="shared" si="1"/>
        <v>5534</v>
      </c>
      <c r="J47" s="65">
        <f t="shared" si="2"/>
        <v>5504</v>
      </c>
      <c r="K47" s="65">
        <f t="shared" si="3"/>
        <v>5413</v>
      </c>
      <c r="L47" s="65">
        <f t="shared" si="4"/>
        <v>5353</v>
      </c>
      <c r="M47" s="65">
        <f t="shared" si="5"/>
        <v>5231</v>
      </c>
      <c r="N47" s="65">
        <f t="shared" si="6"/>
        <v>5140</v>
      </c>
      <c r="O47" s="65">
        <f t="shared" si="7"/>
        <v>5050</v>
      </c>
    </row>
    <row r="48" spans="1:15" ht="18" customHeight="1" x14ac:dyDescent="0.2">
      <c r="A48" s="56" t="s">
        <v>672</v>
      </c>
      <c r="B48" s="61" t="s">
        <v>649</v>
      </c>
      <c r="C48" s="62" t="s">
        <v>18</v>
      </c>
      <c r="D48" s="63">
        <v>1.5</v>
      </c>
      <c r="E48" s="64">
        <f>IF(D48=基本・単一!$F$4,基本・単一!$L$4,IF(D48=基本・単一!$F$5,基本・単一!$L$5,IF(D48=基本・単一!$F$6,基本・単一!$L$6,IF(D48=基本・単一!$F$7,基本・単一!$L$7,IF(D48=基本・単一!$F$8,基本・単一!$L$8,IF(D48=基本・単一!$F$9,基本・単一!$L$9,IF(D48=基本・単一!$F$10,基本・単一!$L$10)))))))</f>
        <v>587</v>
      </c>
      <c r="F48" s="238"/>
      <c r="G48" s="64">
        <f t="shared" si="11"/>
        <v>734</v>
      </c>
      <c r="H48" s="65">
        <f t="shared" si="8"/>
        <v>8220</v>
      </c>
      <c r="I48" s="65">
        <f t="shared" si="1"/>
        <v>8044</v>
      </c>
      <c r="J48" s="65">
        <f t="shared" si="2"/>
        <v>8000</v>
      </c>
      <c r="K48" s="65">
        <f t="shared" si="3"/>
        <v>7868</v>
      </c>
      <c r="L48" s="65">
        <f t="shared" si="4"/>
        <v>7780</v>
      </c>
      <c r="M48" s="65">
        <f t="shared" si="5"/>
        <v>7604</v>
      </c>
      <c r="N48" s="65">
        <f t="shared" si="6"/>
        <v>7472</v>
      </c>
      <c r="O48" s="65">
        <f t="shared" si="7"/>
        <v>7340</v>
      </c>
    </row>
    <row r="49" spans="1:15" ht="18" customHeight="1" x14ac:dyDescent="0.2">
      <c r="A49" s="56" t="s">
        <v>673</v>
      </c>
      <c r="B49" s="61" t="s">
        <v>649</v>
      </c>
      <c r="C49" s="62" t="s">
        <v>18</v>
      </c>
      <c r="D49" s="63">
        <v>2</v>
      </c>
      <c r="E49" s="64">
        <f>IF(D49=基本・単一!$F$4,基本・単一!$L$4,IF(D49=基本・単一!$F$5,基本・単一!$L$5,IF(D49=基本・単一!$F$6,基本・単一!$L$6,IF(D49=基本・単一!$F$7,基本・単一!$L$7,IF(D49=基本・単一!$F$8,基本・単一!$L$8,IF(D49=基本・単一!$F$9,基本・単一!$L$9,IF(D49=基本・単一!$F$10,基本・単一!$L$10)))))))</f>
        <v>669</v>
      </c>
      <c r="F49" s="238"/>
      <c r="G49" s="64">
        <f t="shared" si="11"/>
        <v>836</v>
      </c>
      <c r="H49" s="65">
        <f t="shared" si="8"/>
        <v>9363</v>
      </c>
      <c r="I49" s="65">
        <f t="shared" si="1"/>
        <v>9162</v>
      </c>
      <c r="J49" s="65">
        <f t="shared" si="2"/>
        <v>9112</v>
      </c>
      <c r="K49" s="65">
        <f t="shared" si="3"/>
        <v>8961</v>
      </c>
      <c r="L49" s="65">
        <f t="shared" si="4"/>
        <v>8861</v>
      </c>
      <c r="M49" s="65">
        <f t="shared" si="5"/>
        <v>8660</v>
      </c>
      <c r="N49" s="65">
        <f t="shared" si="6"/>
        <v>8510</v>
      </c>
      <c r="O49" s="65">
        <f t="shared" si="7"/>
        <v>8360</v>
      </c>
    </row>
    <row r="50" spans="1:15" ht="18" customHeight="1" x14ac:dyDescent="0.2">
      <c r="A50" s="56" t="s">
        <v>674</v>
      </c>
      <c r="B50" s="61" t="s">
        <v>649</v>
      </c>
      <c r="C50" s="62" t="s">
        <v>18</v>
      </c>
      <c r="D50" s="63">
        <v>2.5</v>
      </c>
      <c r="E50" s="64">
        <f>IF(D50=基本・単一!$F$4,基本・単一!$L$4,IF(D50=基本・単一!$F$5,基本・単一!$L$5,IF(D50=基本・単一!$F$6,基本・単一!$L$6,IF(D50=基本・単一!$F$7,基本・単一!$L$7,IF(D50=基本・単一!$F$8,基本・単一!$L$8,IF(D50=基本・単一!$F$9,基本・単一!$L$9,IF(D50=基本・単一!$F$10,基本・単一!$L$10)))))))</f>
        <v>754</v>
      </c>
      <c r="F50" s="238"/>
      <c r="G50" s="64">
        <f t="shared" si="11"/>
        <v>943</v>
      </c>
      <c r="H50" s="65">
        <f t="shared" si="8"/>
        <v>10561</v>
      </c>
      <c r="I50" s="65">
        <f t="shared" si="1"/>
        <v>10335</v>
      </c>
      <c r="J50" s="65">
        <f t="shared" si="2"/>
        <v>10278</v>
      </c>
      <c r="K50" s="65">
        <f t="shared" si="3"/>
        <v>10108</v>
      </c>
      <c r="L50" s="65">
        <f t="shared" si="4"/>
        <v>9995</v>
      </c>
      <c r="M50" s="65">
        <f t="shared" si="5"/>
        <v>9769</v>
      </c>
      <c r="N50" s="65">
        <f t="shared" si="6"/>
        <v>9599</v>
      </c>
      <c r="O50" s="65">
        <f t="shared" si="7"/>
        <v>9430</v>
      </c>
    </row>
    <row r="51" spans="1:15" ht="18" customHeight="1" x14ac:dyDescent="0.2">
      <c r="A51" s="56" t="s">
        <v>675</v>
      </c>
      <c r="B51" s="61" t="s">
        <v>649</v>
      </c>
      <c r="C51" s="62" t="s">
        <v>18</v>
      </c>
      <c r="D51" s="63">
        <v>3</v>
      </c>
      <c r="E51" s="64">
        <f>IF(D51=基本・単一!$F$4,基本・単一!$L$4,IF(D51=基本・単一!$F$5,基本・単一!$L$5,IF(D51=基本・単一!$F$6,基本・単一!$L$6,IF(D51=基本・単一!$F$7,基本・単一!$L$7,IF(D51=基本・単一!$F$8,基本・単一!$L$8,IF(D51=基本・単一!$F$9,基本・単一!$L$9,IF(D51=基本・単一!$F$10,基本・単一!$L$10)))))))</f>
        <v>837</v>
      </c>
      <c r="F51" s="238"/>
      <c r="G51" s="64">
        <f t="shared" si="11"/>
        <v>1046</v>
      </c>
      <c r="H51" s="65">
        <f t="shared" si="8"/>
        <v>11715</v>
      </c>
      <c r="I51" s="65">
        <f t="shared" si="1"/>
        <v>11464</v>
      </c>
      <c r="J51" s="65">
        <f t="shared" si="2"/>
        <v>11401</v>
      </c>
      <c r="K51" s="65">
        <f t="shared" si="3"/>
        <v>11213</v>
      </c>
      <c r="L51" s="65">
        <f t="shared" si="4"/>
        <v>11087</v>
      </c>
      <c r="M51" s="65">
        <f t="shared" si="5"/>
        <v>10836</v>
      </c>
      <c r="N51" s="65">
        <f t="shared" si="6"/>
        <v>10648</v>
      </c>
      <c r="O51" s="65">
        <f t="shared" si="7"/>
        <v>10460</v>
      </c>
    </row>
    <row r="52" spans="1:15" ht="18" customHeight="1" x14ac:dyDescent="0.2">
      <c r="A52" s="56" t="s">
        <v>676</v>
      </c>
      <c r="B52" s="61" t="s">
        <v>649</v>
      </c>
      <c r="C52" s="62" t="s">
        <v>18</v>
      </c>
      <c r="D52" s="63">
        <v>3.5</v>
      </c>
      <c r="E52" s="64">
        <f>IF(D52=基本・単一!$F$4,基本・単一!$L$4,IF(D52=基本・単一!$F$5,基本・単一!$L$5,IF(D52=基本・単一!$F$6,基本・単一!$L$6,IF(D52=基本・単一!$F$7,基本・単一!$L$7,IF(D52=基本・単一!$F$8,基本・単一!$L$8,IF(D52=基本・単一!$F$9,基本・単一!$L$9,IF(D52=基本・単一!$F$10,基本・単一!$L$10)))))))</f>
        <v>921</v>
      </c>
      <c r="F52" s="238"/>
      <c r="G52" s="64">
        <f t="shared" si="11"/>
        <v>1151</v>
      </c>
      <c r="H52" s="65">
        <f t="shared" si="8"/>
        <v>12891</v>
      </c>
      <c r="I52" s="65">
        <f t="shared" si="1"/>
        <v>12614</v>
      </c>
      <c r="J52" s="65">
        <f t="shared" si="2"/>
        <v>12545</v>
      </c>
      <c r="K52" s="65">
        <f t="shared" si="3"/>
        <v>12338</v>
      </c>
      <c r="L52" s="65">
        <f t="shared" si="4"/>
        <v>12200</v>
      </c>
      <c r="M52" s="65">
        <f t="shared" si="5"/>
        <v>11924</v>
      </c>
      <c r="N52" s="65">
        <f t="shared" si="6"/>
        <v>11717</v>
      </c>
      <c r="O52" s="65">
        <f t="shared" si="7"/>
        <v>11510</v>
      </c>
    </row>
    <row r="53" spans="1:15" ht="18" customHeight="1" x14ac:dyDescent="0.2">
      <c r="A53" s="56" t="s">
        <v>677</v>
      </c>
      <c r="B53" s="61" t="s">
        <v>649</v>
      </c>
      <c r="C53" s="62" t="s">
        <v>18</v>
      </c>
      <c r="D53" s="63">
        <v>4</v>
      </c>
      <c r="E53" s="64">
        <f>E52+基本・単一!$P$2</f>
        <v>1004</v>
      </c>
      <c r="F53" s="238"/>
      <c r="G53" s="64">
        <f t="shared" si="11"/>
        <v>1255</v>
      </c>
      <c r="H53" s="65">
        <f t="shared" si="8"/>
        <v>14056</v>
      </c>
      <c r="I53" s="65">
        <f t="shared" si="1"/>
        <v>13754</v>
      </c>
      <c r="J53" s="65">
        <f t="shared" si="2"/>
        <v>13679</v>
      </c>
      <c r="K53" s="65">
        <f t="shared" si="3"/>
        <v>13453</v>
      </c>
      <c r="L53" s="65">
        <f t="shared" si="4"/>
        <v>13303</v>
      </c>
      <c r="M53" s="65">
        <f t="shared" si="5"/>
        <v>13001</v>
      </c>
      <c r="N53" s="65">
        <f t="shared" si="6"/>
        <v>12775</v>
      </c>
      <c r="O53" s="65">
        <f t="shared" si="7"/>
        <v>12550</v>
      </c>
    </row>
    <row r="54" spans="1:15" ht="18" customHeight="1" x14ac:dyDescent="0.2">
      <c r="A54" s="56" t="s">
        <v>678</v>
      </c>
      <c r="B54" s="61" t="s">
        <v>649</v>
      </c>
      <c r="C54" s="62" t="s">
        <v>18</v>
      </c>
      <c r="D54" s="63">
        <v>4.5</v>
      </c>
      <c r="E54" s="64">
        <f>E53+基本・単一!$P$2</f>
        <v>1087</v>
      </c>
      <c r="F54" s="238"/>
      <c r="G54" s="64">
        <f t="shared" si="11"/>
        <v>1359</v>
      </c>
      <c r="H54" s="65">
        <f t="shared" si="8"/>
        <v>15220</v>
      </c>
      <c r="I54" s="65">
        <f t="shared" si="1"/>
        <v>14894</v>
      </c>
      <c r="J54" s="65">
        <f t="shared" si="2"/>
        <v>14813</v>
      </c>
      <c r="K54" s="65">
        <f t="shared" si="3"/>
        <v>14568</v>
      </c>
      <c r="L54" s="65">
        <f t="shared" si="4"/>
        <v>14405</v>
      </c>
      <c r="M54" s="65">
        <f t="shared" si="5"/>
        <v>14079</v>
      </c>
      <c r="N54" s="65">
        <f t="shared" si="6"/>
        <v>13834</v>
      </c>
      <c r="O54" s="65">
        <f t="shared" si="7"/>
        <v>13590</v>
      </c>
    </row>
    <row r="55" spans="1:15" ht="18" customHeight="1" x14ac:dyDescent="0.2">
      <c r="A55" s="56" t="s">
        <v>93</v>
      </c>
      <c r="B55" s="61" t="s">
        <v>115</v>
      </c>
      <c r="C55" s="62" t="s">
        <v>18</v>
      </c>
      <c r="D55" s="63">
        <v>0.5</v>
      </c>
      <c r="E55" s="64">
        <f>IF(D55=基本・単一!$F$4,基本・単一!$L$4,IF(D55=基本・単一!$F$5,基本・単一!$L$5,IF(D55=基本・単一!$F$6,基本・単一!$L$6,IF(D55=基本・単一!$F$7,基本・単一!$L$7,IF(D55=基本・単一!$F$8,基本・単一!$L$8,IF(D55=基本・単一!$F$9,基本・単一!$L$9,IF(D55=基本・単一!$F$10,基本・単一!$L$10)))))))</f>
        <v>256</v>
      </c>
      <c r="F55" s="238">
        <v>0.25</v>
      </c>
      <c r="G55" s="64">
        <f>ROUND(ROUND(E55*(1+$F$55),0)*0.75,0)</f>
        <v>240</v>
      </c>
      <c r="H55" s="65">
        <f>ROUNDDOWN($G55*H$3,0)</f>
        <v>2688</v>
      </c>
      <c r="I55" s="65">
        <f t="shared" si="1"/>
        <v>2630</v>
      </c>
      <c r="J55" s="65">
        <f t="shared" si="2"/>
        <v>2616</v>
      </c>
      <c r="K55" s="65">
        <f t="shared" si="3"/>
        <v>2572</v>
      </c>
      <c r="L55" s="65">
        <f t="shared" si="4"/>
        <v>2544</v>
      </c>
      <c r="M55" s="65">
        <f t="shared" si="5"/>
        <v>2486</v>
      </c>
      <c r="N55" s="65">
        <f t="shared" si="6"/>
        <v>2443</v>
      </c>
      <c r="O55" s="65">
        <f t="shared" si="7"/>
        <v>2400</v>
      </c>
    </row>
    <row r="56" spans="1:15" ht="18" customHeight="1" x14ac:dyDescent="0.2">
      <c r="A56" s="56" t="s">
        <v>94</v>
      </c>
      <c r="B56" s="61" t="s">
        <v>115</v>
      </c>
      <c r="C56" s="62" t="s">
        <v>18</v>
      </c>
      <c r="D56" s="63">
        <v>1</v>
      </c>
      <c r="E56" s="64">
        <f>IF(D56=基本・単一!$F$4,基本・単一!$L$4,IF(D56=基本・単一!$F$5,基本・単一!$L$5,IF(D56=基本・単一!$F$6,基本・単一!$L$6,IF(D56=基本・単一!$F$7,基本・単一!$L$7,IF(D56=基本・単一!$F$8,基本・単一!$L$8,IF(D56=基本・単一!$F$9,基本・単一!$L$9,IF(D56=基本・単一!$F$10,基本・単一!$L$10)))))))</f>
        <v>404</v>
      </c>
      <c r="F56" s="238"/>
      <c r="G56" s="64">
        <f t="shared" ref="G56:G62" si="12">ROUND(ROUND(E56*(1+$F$55),0)*0.75,0)</f>
        <v>379</v>
      </c>
      <c r="H56" s="65">
        <f t="shared" ref="H56:H63" si="13">ROUNDDOWN($G56*H$3,0)</f>
        <v>4244</v>
      </c>
      <c r="I56" s="65">
        <f t="shared" si="1"/>
        <v>4153</v>
      </c>
      <c r="J56" s="65">
        <f t="shared" si="2"/>
        <v>4131</v>
      </c>
      <c r="K56" s="65">
        <f t="shared" si="3"/>
        <v>4062</v>
      </c>
      <c r="L56" s="65">
        <f t="shared" si="4"/>
        <v>4017</v>
      </c>
      <c r="M56" s="65">
        <f t="shared" si="5"/>
        <v>3926</v>
      </c>
      <c r="N56" s="65">
        <f t="shared" si="6"/>
        <v>3858</v>
      </c>
      <c r="O56" s="65">
        <f t="shared" si="7"/>
        <v>3790</v>
      </c>
    </row>
    <row r="57" spans="1:15" ht="18" customHeight="1" x14ac:dyDescent="0.2">
      <c r="A57" s="56" t="s">
        <v>95</v>
      </c>
      <c r="B57" s="61" t="s">
        <v>115</v>
      </c>
      <c r="C57" s="62" t="s">
        <v>18</v>
      </c>
      <c r="D57" s="63">
        <v>1.5</v>
      </c>
      <c r="E57" s="64">
        <f>IF(D57=基本・単一!$F$4,基本・単一!$L$4,IF(D57=基本・単一!$F$5,基本・単一!$L$5,IF(D57=基本・単一!$F$6,基本・単一!$L$6,IF(D57=基本・単一!$F$7,基本・単一!$L$7,IF(D57=基本・単一!$F$8,基本・単一!$L$8,IF(D57=基本・単一!$F$9,基本・単一!$L$9,IF(D57=基本・単一!$F$10,基本・単一!$L$10)))))))</f>
        <v>587</v>
      </c>
      <c r="F57" s="238"/>
      <c r="G57" s="64">
        <f t="shared" si="12"/>
        <v>551</v>
      </c>
      <c r="H57" s="65">
        <f t="shared" si="13"/>
        <v>6171</v>
      </c>
      <c r="I57" s="65">
        <f t="shared" si="1"/>
        <v>6038</v>
      </c>
      <c r="J57" s="65">
        <f t="shared" si="2"/>
        <v>6005</v>
      </c>
      <c r="K57" s="65">
        <f t="shared" si="3"/>
        <v>5906</v>
      </c>
      <c r="L57" s="65">
        <f t="shared" si="4"/>
        <v>5840</v>
      </c>
      <c r="M57" s="65">
        <f t="shared" si="5"/>
        <v>5708</v>
      </c>
      <c r="N57" s="65">
        <f t="shared" si="6"/>
        <v>5609</v>
      </c>
      <c r="O57" s="65">
        <f t="shared" si="7"/>
        <v>5510</v>
      </c>
    </row>
    <row r="58" spans="1:15" ht="18" customHeight="1" x14ac:dyDescent="0.2">
      <c r="A58" s="56" t="s">
        <v>96</v>
      </c>
      <c r="B58" s="61" t="s">
        <v>115</v>
      </c>
      <c r="C58" s="62" t="s">
        <v>18</v>
      </c>
      <c r="D58" s="63">
        <v>2</v>
      </c>
      <c r="E58" s="64">
        <f>IF(D58=基本・単一!$F$4,基本・単一!$L$4,IF(D58=基本・単一!$F$5,基本・単一!$L$5,IF(D58=基本・単一!$F$6,基本・単一!$L$6,IF(D58=基本・単一!$F$7,基本・単一!$L$7,IF(D58=基本・単一!$F$8,基本・単一!$L$8,IF(D58=基本・単一!$F$9,基本・単一!$L$9,IF(D58=基本・単一!$F$10,基本・単一!$L$10)))))))</f>
        <v>669</v>
      </c>
      <c r="F58" s="238"/>
      <c r="G58" s="64">
        <f t="shared" si="12"/>
        <v>627</v>
      </c>
      <c r="H58" s="65">
        <f t="shared" si="13"/>
        <v>7022</v>
      </c>
      <c r="I58" s="65">
        <f t="shared" si="1"/>
        <v>6871</v>
      </c>
      <c r="J58" s="65">
        <f t="shared" si="2"/>
        <v>6834</v>
      </c>
      <c r="K58" s="65">
        <f t="shared" si="3"/>
        <v>6721</v>
      </c>
      <c r="L58" s="65">
        <f t="shared" si="4"/>
        <v>6646</v>
      </c>
      <c r="M58" s="65">
        <f t="shared" si="5"/>
        <v>6495</v>
      </c>
      <c r="N58" s="65">
        <f t="shared" si="6"/>
        <v>6382</v>
      </c>
      <c r="O58" s="65">
        <f t="shared" si="7"/>
        <v>6270</v>
      </c>
    </row>
    <row r="59" spans="1:15" ht="18" customHeight="1" x14ac:dyDescent="0.2">
      <c r="A59" s="56" t="s">
        <v>97</v>
      </c>
      <c r="B59" s="61" t="s">
        <v>115</v>
      </c>
      <c r="C59" s="62" t="s">
        <v>18</v>
      </c>
      <c r="D59" s="63">
        <v>2.5</v>
      </c>
      <c r="E59" s="64">
        <f>IF(D59=基本・単一!$F$4,基本・単一!$L$4,IF(D59=基本・単一!$F$5,基本・単一!$L$5,IF(D59=基本・単一!$F$6,基本・単一!$L$6,IF(D59=基本・単一!$F$7,基本・単一!$L$7,IF(D59=基本・単一!$F$8,基本・単一!$L$8,IF(D59=基本・単一!$F$9,基本・単一!$L$9,IF(D59=基本・単一!$F$10,基本・単一!$L$10)))))))</f>
        <v>754</v>
      </c>
      <c r="F59" s="238"/>
      <c r="G59" s="64">
        <f t="shared" si="12"/>
        <v>707</v>
      </c>
      <c r="H59" s="65">
        <f t="shared" si="13"/>
        <v>7918</v>
      </c>
      <c r="I59" s="65">
        <f t="shared" si="1"/>
        <v>7748</v>
      </c>
      <c r="J59" s="65">
        <f t="shared" si="2"/>
        <v>7706</v>
      </c>
      <c r="K59" s="65">
        <f t="shared" si="3"/>
        <v>7579</v>
      </c>
      <c r="L59" s="65">
        <f t="shared" si="4"/>
        <v>7494</v>
      </c>
      <c r="M59" s="65">
        <f t="shared" si="5"/>
        <v>7324</v>
      </c>
      <c r="N59" s="65">
        <f t="shared" si="6"/>
        <v>7197</v>
      </c>
      <c r="O59" s="65">
        <f t="shared" si="7"/>
        <v>7070</v>
      </c>
    </row>
    <row r="60" spans="1:15" ht="18" customHeight="1" x14ac:dyDescent="0.2">
      <c r="A60" s="56" t="s">
        <v>98</v>
      </c>
      <c r="B60" s="61" t="s">
        <v>115</v>
      </c>
      <c r="C60" s="62" t="s">
        <v>18</v>
      </c>
      <c r="D60" s="63">
        <v>3</v>
      </c>
      <c r="E60" s="64">
        <f>IF(D60=基本・単一!$F$4,基本・単一!$L$4,IF(D60=基本・単一!$F$5,基本・単一!$L$5,IF(D60=基本・単一!$F$6,基本・単一!$L$6,IF(D60=基本・単一!$F$7,基本・単一!$L$7,IF(D60=基本・単一!$F$8,基本・単一!$L$8,IF(D60=基本・単一!$F$9,基本・単一!$L$9,IF(D60=基本・単一!$F$10,基本・単一!$L$10)))))))</f>
        <v>837</v>
      </c>
      <c r="F60" s="238"/>
      <c r="G60" s="64">
        <f t="shared" si="12"/>
        <v>785</v>
      </c>
      <c r="H60" s="65">
        <f t="shared" si="13"/>
        <v>8792</v>
      </c>
      <c r="I60" s="65">
        <f t="shared" si="1"/>
        <v>8603</v>
      </c>
      <c r="J60" s="65">
        <f t="shared" si="2"/>
        <v>8556</v>
      </c>
      <c r="K60" s="65">
        <f t="shared" si="3"/>
        <v>8415</v>
      </c>
      <c r="L60" s="65">
        <f t="shared" si="4"/>
        <v>8321</v>
      </c>
      <c r="M60" s="65">
        <f t="shared" si="5"/>
        <v>8132</v>
      </c>
      <c r="N60" s="65">
        <f t="shared" si="6"/>
        <v>7991</v>
      </c>
      <c r="O60" s="65">
        <f t="shared" si="7"/>
        <v>7850</v>
      </c>
    </row>
    <row r="61" spans="1:15" ht="18" customHeight="1" x14ac:dyDescent="0.2">
      <c r="A61" s="56" t="s">
        <v>99</v>
      </c>
      <c r="B61" s="61" t="s">
        <v>115</v>
      </c>
      <c r="C61" s="62" t="s">
        <v>18</v>
      </c>
      <c r="D61" s="63">
        <v>3.5</v>
      </c>
      <c r="E61" s="64">
        <f>IF(D61=基本・単一!$F$4,基本・単一!$L$4,IF(D61=基本・単一!$F$5,基本・単一!$L$5,IF(D61=基本・単一!$F$6,基本・単一!$L$6,IF(D61=基本・単一!$F$7,基本・単一!$L$7,IF(D61=基本・単一!$F$8,基本・単一!$L$8,IF(D61=基本・単一!$F$9,基本・単一!$L$9,IF(D61=基本・単一!$F$10,基本・単一!$L$10)))))))</f>
        <v>921</v>
      </c>
      <c r="F61" s="238"/>
      <c r="G61" s="64">
        <f t="shared" si="12"/>
        <v>863</v>
      </c>
      <c r="H61" s="65">
        <f t="shared" si="13"/>
        <v>9665</v>
      </c>
      <c r="I61" s="65">
        <f t="shared" si="1"/>
        <v>9458</v>
      </c>
      <c r="J61" s="65">
        <f t="shared" si="2"/>
        <v>9406</v>
      </c>
      <c r="K61" s="65">
        <f t="shared" si="3"/>
        <v>9251</v>
      </c>
      <c r="L61" s="65">
        <f t="shared" si="4"/>
        <v>9147</v>
      </c>
      <c r="M61" s="65">
        <f t="shared" si="5"/>
        <v>8940</v>
      </c>
      <c r="N61" s="65">
        <f t="shared" si="6"/>
        <v>8785</v>
      </c>
      <c r="O61" s="65">
        <f t="shared" si="7"/>
        <v>8630</v>
      </c>
    </row>
    <row r="62" spans="1:15" ht="18" customHeight="1" x14ac:dyDescent="0.2">
      <c r="A62" s="56" t="s">
        <v>100</v>
      </c>
      <c r="B62" s="61" t="s">
        <v>115</v>
      </c>
      <c r="C62" s="62" t="s">
        <v>18</v>
      </c>
      <c r="D62" s="63">
        <v>4</v>
      </c>
      <c r="E62" s="64">
        <f>E61+基本・単一!$P$2</f>
        <v>1004</v>
      </c>
      <c r="F62" s="238"/>
      <c r="G62" s="64">
        <f t="shared" si="12"/>
        <v>941</v>
      </c>
      <c r="H62" s="65">
        <f t="shared" si="13"/>
        <v>10539</v>
      </c>
      <c r="I62" s="65">
        <f t="shared" si="1"/>
        <v>10313</v>
      </c>
      <c r="J62" s="65">
        <f t="shared" si="2"/>
        <v>10256</v>
      </c>
      <c r="K62" s="65">
        <f t="shared" si="3"/>
        <v>10087</v>
      </c>
      <c r="L62" s="65">
        <f t="shared" si="4"/>
        <v>9974</v>
      </c>
      <c r="M62" s="65">
        <f t="shared" si="5"/>
        <v>9748</v>
      </c>
      <c r="N62" s="65">
        <f t="shared" si="6"/>
        <v>9579</v>
      </c>
      <c r="O62" s="65">
        <f t="shared" si="7"/>
        <v>9410</v>
      </c>
    </row>
    <row r="63" spans="1:15" ht="18" customHeight="1" x14ac:dyDescent="0.2">
      <c r="A63" s="56" t="s">
        <v>101</v>
      </c>
      <c r="B63" s="61" t="s">
        <v>115</v>
      </c>
      <c r="C63" s="62" t="s">
        <v>18</v>
      </c>
      <c r="D63" s="63">
        <v>4.5</v>
      </c>
      <c r="E63" s="64">
        <f>E62+基本・単一!$P$2</f>
        <v>1087</v>
      </c>
      <c r="F63" s="238"/>
      <c r="G63" s="64">
        <f>ROUND(ROUND(E63*(1+$F$55),0)*0.75,0)</f>
        <v>1019</v>
      </c>
      <c r="H63" s="65">
        <f t="shared" si="13"/>
        <v>11412</v>
      </c>
      <c r="I63" s="65">
        <f t="shared" si="1"/>
        <v>11168</v>
      </c>
      <c r="J63" s="65">
        <f t="shared" si="2"/>
        <v>11107</v>
      </c>
      <c r="K63" s="65">
        <f t="shared" si="3"/>
        <v>10923</v>
      </c>
      <c r="L63" s="65">
        <f t="shared" si="4"/>
        <v>10801</v>
      </c>
      <c r="M63" s="65">
        <f t="shared" si="5"/>
        <v>10556</v>
      </c>
      <c r="N63" s="65">
        <f t="shared" si="6"/>
        <v>10373</v>
      </c>
      <c r="O63" s="65">
        <f t="shared" si="7"/>
        <v>10190</v>
      </c>
    </row>
    <row r="64" spans="1:15" ht="18" customHeight="1" x14ac:dyDescent="0.2">
      <c r="A64" s="56" t="s">
        <v>679</v>
      </c>
      <c r="B64" s="61" t="s">
        <v>649</v>
      </c>
      <c r="C64" s="62" t="s">
        <v>0</v>
      </c>
      <c r="D64" s="63">
        <v>0.5</v>
      </c>
      <c r="E64" s="64">
        <f>IF(D64=基本・単一!$F$4,基本・単一!$L$4,IF(D64=基本・単一!$F$5,基本・単一!$L$5,IF(D64=基本・単一!$F$6,基本・単一!$L$6,IF(D64=基本・単一!$F$7,基本・単一!$L$7,IF(D64=基本・単一!$F$8,基本・単一!$L$8,IF(D64=基本・単一!$F$9,基本・単一!$L$9,IF(D64=基本・単一!$F$10,基本・単一!$L$10)))))))</f>
        <v>256</v>
      </c>
      <c r="F64" s="238">
        <v>0.5</v>
      </c>
      <c r="G64" s="64">
        <f t="shared" ref="G64:G76" si="14">ROUND(E64*(1+$F$64),0)</f>
        <v>384</v>
      </c>
      <c r="H64" s="65">
        <f t="shared" si="8"/>
        <v>4300</v>
      </c>
      <c r="I64" s="65">
        <f t="shared" si="1"/>
        <v>4208</v>
      </c>
      <c r="J64" s="65">
        <f t="shared" si="2"/>
        <v>4185</v>
      </c>
      <c r="K64" s="65">
        <f t="shared" si="3"/>
        <v>4116</v>
      </c>
      <c r="L64" s="65">
        <f t="shared" si="4"/>
        <v>4070</v>
      </c>
      <c r="M64" s="65">
        <f t="shared" si="5"/>
        <v>3978</v>
      </c>
      <c r="N64" s="65">
        <f t="shared" si="6"/>
        <v>3909</v>
      </c>
      <c r="O64" s="65">
        <f t="shared" si="7"/>
        <v>3840</v>
      </c>
    </row>
    <row r="65" spans="1:15" ht="18" customHeight="1" x14ac:dyDescent="0.2">
      <c r="A65" s="56" t="s">
        <v>680</v>
      </c>
      <c r="B65" s="61" t="s">
        <v>649</v>
      </c>
      <c r="C65" s="62" t="s">
        <v>0</v>
      </c>
      <c r="D65" s="63">
        <v>1</v>
      </c>
      <c r="E65" s="64">
        <f>IF(D65=基本・単一!$F$4,基本・単一!$L$4,IF(D65=基本・単一!$F$5,基本・単一!$L$5,IF(D65=基本・単一!$F$6,基本・単一!$L$6,IF(D65=基本・単一!$F$7,基本・単一!$L$7,IF(D65=基本・単一!$F$8,基本・単一!$L$8,IF(D65=基本・単一!$F$9,基本・単一!$L$9,IF(D65=基本・単一!$F$10,基本・単一!$L$10)))))))</f>
        <v>404</v>
      </c>
      <c r="F65" s="238"/>
      <c r="G65" s="64">
        <f t="shared" si="14"/>
        <v>606</v>
      </c>
      <c r="H65" s="65">
        <f t="shared" si="8"/>
        <v>6787</v>
      </c>
      <c r="I65" s="65">
        <f t="shared" si="1"/>
        <v>6641</v>
      </c>
      <c r="J65" s="65">
        <f t="shared" si="2"/>
        <v>6605</v>
      </c>
      <c r="K65" s="65">
        <f t="shared" si="3"/>
        <v>6496</v>
      </c>
      <c r="L65" s="65">
        <f t="shared" si="4"/>
        <v>6423</v>
      </c>
      <c r="M65" s="65">
        <f t="shared" si="5"/>
        <v>6278</v>
      </c>
      <c r="N65" s="65">
        <f t="shared" si="6"/>
        <v>6169</v>
      </c>
      <c r="O65" s="65">
        <f t="shared" si="7"/>
        <v>6060</v>
      </c>
    </row>
    <row r="66" spans="1:15" ht="18" customHeight="1" x14ac:dyDescent="0.2">
      <c r="A66" s="56" t="s">
        <v>681</v>
      </c>
      <c r="B66" s="61" t="s">
        <v>649</v>
      </c>
      <c r="C66" s="62" t="s">
        <v>0</v>
      </c>
      <c r="D66" s="63">
        <v>1.5</v>
      </c>
      <c r="E66" s="64">
        <f>IF(D66=基本・単一!$F$4,基本・単一!$L$4,IF(D66=基本・単一!$F$5,基本・単一!$L$5,IF(D66=基本・単一!$F$6,基本・単一!$L$6,IF(D66=基本・単一!$F$7,基本・単一!$L$7,IF(D66=基本・単一!$F$8,基本・単一!$L$8,IF(D66=基本・単一!$F$9,基本・単一!$L$9,IF(D66=基本・単一!$F$10,基本・単一!$L$10)))))))</f>
        <v>587</v>
      </c>
      <c r="F66" s="238"/>
      <c r="G66" s="64">
        <f t="shared" si="14"/>
        <v>881</v>
      </c>
      <c r="H66" s="65">
        <f t="shared" si="8"/>
        <v>9867</v>
      </c>
      <c r="I66" s="65">
        <f t="shared" si="1"/>
        <v>9655</v>
      </c>
      <c r="J66" s="65">
        <f t="shared" si="2"/>
        <v>9602</v>
      </c>
      <c r="K66" s="65">
        <f t="shared" si="3"/>
        <v>9444</v>
      </c>
      <c r="L66" s="65">
        <f t="shared" si="4"/>
        <v>9338</v>
      </c>
      <c r="M66" s="65">
        <f t="shared" si="5"/>
        <v>9127</v>
      </c>
      <c r="N66" s="65">
        <f t="shared" si="6"/>
        <v>8968</v>
      </c>
      <c r="O66" s="65">
        <f t="shared" si="7"/>
        <v>8810</v>
      </c>
    </row>
    <row r="67" spans="1:15" ht="18" customHeight="1" x14ac:dyDescent="0.2">
      <c r="A67" s="56" t="s">
        <v>682</v>
      </c>
      <c r="B67" s="61" t="s">
        <v>649</v>
      </c>
      <c r="C67" s="62" t="s">
        <v>0</v>
      </c>
      <c r="D67" s="63">
        <v>2</v>
      </c>
      <c r="E67" s="64">
        <f>IF(D67=基本・単一!$F$4,基本・単一!$L$4,IF(D67=基本・単一!$F$5,基本・単一!$L$5,IF(D67=基本・単一!$F$6,基本・単一!$L$6,IF(D67=基本・単一!$F$7,基本・単一!$L$7,IF(D67=基本・単一!$F$8,基本・単一!$L$8,IF(D67=基本・単一!$F$9,基本・単一!$L$9,IF(D67=基本・単一!$F$10,基本・単一!$L$10)))))))</f>
        <v>669</v>
      </c>
      <c r="F67" s="238"/>
      <c r="G67" s="64">
        <f t="shared" si="14"/>
        <v>1004</v>
      </c>
      <c r="H67" s="65">
        <f t="shared" si="8"/>
        <v>11244</v>
      </c>
      <c r="I67" s="65">
        <f t="shared" si="1"/>
        <v>11003</v>
      </c>
      <c r="J67" s="65">
        <f t="shared" si="2"/>
        <v>10943</v>
      </c>
      <c r="K67" s="65">
        <f t="shared" si="3"/>
        <v>10762</v>
      </c>
      <c r="L67" s="65">
        <f t="shared" si="4"/>
        <v>10642</v>
      </c>
      <c r="M67" s="65">
        <f t="shared" si="5"/>
        <v>10401</v>
      </c>
      <c r="N67" s="65">
        <f t="shared" si="6"/>
        <v>10220</v>
      </c>
      <c r="O67" s="65">
        <f t="shared" si="7"/>
        <v>10040</v>
      </c>
    </row>
    <row r="68" spans="1:15" ht="18" customHeight="1" x14ac:dyDescent="0.2">
      <c r="A68" s="56" t="s">
        <v>683</v>
      </c>
      <c r="B68" s="61" t="s">
        <v>649</v>
      </c>
      <c r="C68" s="62" t="s">
        <v>0</v>
      </c>
      <c r="D68" s="63">
        <v>2.5</v>
      </c>
      <c r="E68" s="64">
        <f>IF(D68=基本・単一!$F$4,基本・単一!$L$4,IF(D68=基本・単一!$F$5,基本・単一!$L$5,IF(D68=基本・単一!$F$6,基本・単一!$L$6,IF(D68=基本・単一!$F$7,基本・単一!$L$7,IF(D68=基本・単一!$F$8,基本・単一!$L$8,IF(D68=基本・単一!$F$9,基本・単一!$L$9,IF(D68=基本・単一!$F$10,基本・単一!$L$10)))))))</f>
        <v>754</v>
      </c>
      <c r="F68" s="238"/>
      <c r="G68" s="64">
        <f t="shared" si="14"/>
        <v>1131</v>
      </c>
      <c r="H68" s="65">
        <f t="shared" si="8"/>
        <v>12667</v>
      </c>
      <c r="I68" s="65">
        <f t="shared" si="1"/>
        <v>12395</v>
      </c>
      <c r="J68" s="65">
        <f t="shared" si="2"/>
        <v>12327</v>
      </c>
      <c r="K68" s="65">
        <f t="shared" si="3"/>
        <v>12124</v>
      </c>
      <c r="L68" s="65">
        <f t="shared" si="4"/>
        <v>11988</v>
      </c>
      <c r="M68" s="65">
        <f t="shared" si="5"/>
        <v>11717</v>
      </c>
      <c r="N68" s="65">
        <f t="shared" si="6"/>
        <v>11513</v>
      </c>
      <c r="O68" s="65">
        <f t="shared" si="7"/>
        <v>11310</v>
      </c>
    </row>
    <row r="69" spans="1:15" ht="18" customHeight="1" x14ac:dyDescent="0.2">
      <c r="A69" s="56" t="s">
        <v>684</v>
      </c>
      <c r="B69" s="61" t="s">
        <v>649</v>
      </c>
      <c r="C69" s="62" t="s">
        <v>0</v>
      </c>
      <c r="D69" s="63">
        <v>3</v>
      </c>
      <c r="E69" s="64">
        <f>IF(D69=基本・単一!$F$4,基本・単一!$L$4,IF(D69=基本・単一!$F$5,基本・単一!$L$5,IF(D69=基本・単一!$F$6,基本・単一!$L$6,IF(D69=基本・単一!$F$7,基本・単一!$L$7,IF(D69=基本・単一!$F$8,基本・単一!$L$8,IF(D69=基本・単一!$F$9,基本・単一!$L$9,IF(D69=基本・単一!$F$10,基本・単一!$L$10)))))))</f>
        <v>837</v>
      </c>
      <c r="F69" s="238"/>
      <c r="G69" s="64">
        <f t="shared" si="14"/>
        <v>1256</v>
      </c>
      <c r="H69" s="65">
        <f t="shared" si="8"/>
        <v>14067</v>
      </c>
      <c r="I69" s="65">
        <f t="shared" si="1"/>
        <v>13765</v>
      </c>
      <c r="J69" s="65">
        <f t="shared" si="2"/>
        <v>13690</v>
      </c>
      <c r="K69" s="65">
        <f t="shared" si="3"/>
        <v>13464</v>
      </c>
      <c r="L69" s="65">
        <f t="shared" si="4"/>
        <v>13313</v>
      </c>
      <c r="M69" s="65">
        <f t="shared" si="5"/>
        <v>13012</v>
      </c>
      <c r="N69" s="65">
        <f t="shared" si="6"/>
        <v>12786</v>
      </c>
      <c r="O69" s="65">
        <f t="shared" si="7"/>
        <v>12560</v>
      </c>
    </row>
    <row r="70" spans="1:15" ht="18" customHeight="1" x14ac:dyDescent="0.2">
      <c r="A70" s="56" t="s">
        <v>685</v>
      </c>
      <c r="B70" s="61" t="s">
        <v>649</v>
      </c>
      <c r="C70" s="62" t="s">
        <v>0</v>
      </c>
      <c r="D70" s="63">
        <v>3.5</v>
      </c>
      <c r="E70" s="64">
        <f>IF(D70=基本・単一!$F$4,基本・単一!$L$4,IF(D70=基本・単一!$F$5,基本・単一!$L$5,IF(D70=基本・単一!$F$6,基本・単一!$L$6,IF(D70=基本・単一!$F$7,基本・単一!$L$7,IF(D70=基本・単一!$F$8,基本・単一!$L$8,IF(D70=基本・単一!$F$9,基本・単一!$L$9,IF(D70=基本・単一!$F$10,基本・単一!$L$10)))))))</f>
        <v>921</v>
      </c>
      <c r="F70" s="238"/>
      <c r="G70" s="64">
        <f t="shared" si="14"/>
        <v>1382</v>
      </c>
      <c r="H70" s="65">
        <f t="shared" si="8"/>
        <v>15478</v>
      </c>
      <c r="I70" s="65">
        <f t="shared" si="1"/>
        <v>15146</v>
      </c>
      <c r="J70" s="65">
        <f t="shared" si="2"/>
        <v>15063</v>
      </c>
      <c r="K70" s="65">
        <f t="shared" si="3"/>
        <v>14815</v>
      </c>
      <c r="L70" s="65">
        <f t="shared" si="4"/>
        <v>14649</v>
      </c>
      <c r="M70" s="65">
        <f t="shared" si="5"/>
        <v>14317</v>
      </c>
      <c r="N70" s="65">
        <f t="shared" si="6"/>
        <v>14068</v>
      </c>
      <c r="O70" s="65">
        <f t="shared" si="7"/>
        <v>13820</v>
      </c>
    </row>
    <row r="71" spans="1:15" ht="18" customHeight="1" x14ac:dyDescent="0.2">
      <c r="A71" s="56" t="s">
        <v>686</v>
      </c>
      <c r="B71" s="61" t="s">
        <v>649</v>
      </c>
      <c r="C71" s="62" t="s">
        <v>0</v>
      </c>
      <c r="D71" s="63">
        <v>4</v>
      </c>
      <c r="E71" s="64">
        <f>E70+基本・単一!$P$2</f>
        <v>1004</v>
      </c>
      <c r="F71" s="238"/>
      <c r="G71" s="64">
        <f t="shared" si="14"/>
        <v>1506</v>
      </c>
      <c r="H71" s="65">
        <f t="shared" si="8"/>
        <v>16867</v>
      </c>
      <c r="I71" s="65">
        <f t="shared" si="1"/>
        <v>16505</v>
      </c>
      <c r="J71" s="65">
        <f t="shared" si="2"/>
        <v>16415</v>
      </c>
      <c r="K71" s="65">
        <f t="shared" si="3"/>
        <v>16144</v>
      </c>
      <c r="L71" s="65">
        <f t="shared" si="4"/>
        <v>15963</v>
      </c>
      <c r="M71" s="65">
        <f t="shared" si="5"/>
        <v>15602</v>
      </c>
      <c r="N71" s="65">
        <f t="shared" si="6"/>
        <v>15331</v>
      </c>
      <c r="O71" s="65">
        <f t="shared" si="7"/>
        <v>15060</v>
      </c>
    </row>
    <row r="72" spans="1:15" ht="18" customHeight="1" x14ac:dyDescent="0.2">
      <c r="A72" s="56" t="s">
        <v>687</v>
      </c>
      <c r="B72" s="61" t="s">
        <v>649</v>
      </c>
      <c r="C72" s="62" t="s">
        <v>0</v>
      </c>
      <c r="D72" s="63">
        <v>4.5</v>
      </c>
      <c r="E72" s="64">
        <f>E71+基本・単一!$P$2</f>
        <v>1087</v>
      </c>
      <c r="F72" s="238"/>
      <c r="G72" s="64">
        <f t="shared" si="14"/>
        <v>1631</v>
      </c>
      <c r="H72" s="65">
        <f t="shared" si="8"/>
        <v>18267</v>
      </c>
      <c r="I72" s="65">
        <f t="shared" si="1"/>
        <v>17875</v>
      </c>
      <c r="J72" s="65">
        <f t="shared" si="2"/>
        <v>17777</v>
      </c>
      <c r="K72" s="65">
        <f t="shared" si="3"/>
        <v>17484</v>
      </c>
      <c r="L72" s="65">
        <f t="shared" si="4"/>
        <v>17288</v>
      </c>
      <c r="M72" s="65">
        <f t="shared" si="5"/>
        <v>16897</v>
      </c>
      <c r="N72" s="65">
        <f t="shared" si="6"/>
        <v>16603</v>
      </c>
      <c r="O72" s="65">
        <f t="shared" si="7"/>
        <v>16310</v>
      </c>
    </row>
    <row r="73" spans="1:15" ht="18" customHeight="1" x14ac:dyDescent="0.2">
      <c r="A73" s="56" t="s">
        <v>688</v>
      </c>
      <c r="B73" s="61" t="s">
        <v>649</v>
      </c>
      <c r="C73" s="62" t="s">
        <v>0</v>
      </c>
      <c r="D73" s="63">
        <v>5</v>
      </c>
      <c r="E73" s="64">
        <f>E72+基本・単一!$P$2</f>
        <v>1170</v>
      </c>
      <c r="F73" s="238"/>
      <c r="G73" s="64">
        <f t="shared" si="14"/>
        <v>1755</v>
      </c>
      <c r="H73" s="65">
        <f t="shared" si="8"/>
        <v>19656</v>
      </c>
      <c r="I73" s="65">
        <f t="shared" si="1"/>
        <v>19234</v>
      </c>
      <c r="J73" s="65">
        <f t="shared" si="2"/>
        <v>19129</v>
      </c>
      <c r="K73" s="65">
        <f t="shared" si="3"/>
        <v>18813</v>
      </c>
      <c r="L73" s="65">
        <f t="shared" si="4"/>
        <v>18603</v>
      </c>
      <c r="M73" s="65">
        <f t="shared" si="5"/>
        <v>18181</v>
      </c>
      <c r="N73" s="65">
        <f t="shared" si="6"/>
        <v>17865</v>
      </c>
      <c r="O73" s="65">
        <f t="shared" si="7"/>
        <v>17550</v>
      </c>
    </row>
    <row r="74" spans="1:15" ht="18" customHeight="1" x14ac:dyDescent="0.2">
      <c r="A74" s="56" t="s">
        <v>689</v>
      </c>
      <c r="B74" s="61" t="s">
        <v>649</v>
      </c>
      <c r="C74" s="62" t="s">
        <v>0</v>
      </c>
      <c r="D74" s="63">
        <v>5.5</v>
      </c>
      <c r="E74" s="64">
        <f>E73+基本・単一!$P$2</f>
        <v>1253</v>
      </c>
      <c r="F74" s="238"/>
      <c r="G74" s="64">
        <f t="shared" si="14"/>
        <v>1880</v>
      </c>
      <c r="H74" s="65">
        <f t="shared" si="8"/>
        <v>21056</v>
      </c>
      <c r="I74" s="65">
        <f t="shared" si="1"/>
        <v>20604</v>
      </c>
      <c r="J74" s="65">
        <f t="shared" si="2"/>
        <v>20492</v>
      </c>
      <c r="K74" s="65">
        <f t="shared" si="3"/>
        <v>20153</v>
      </c>
      <c r="L74" s="65">
        <f t="shared" si="4"/>
        <v>19928</v>
      </c>
      <c r="M74" s="65">
        <f t="shared" si="5"/>
        <v>19476</v>
      </c>
      <c r="N74" s="65">
        <f t="shared" si="6"/>
        <v>19138</v>
      </c>
      <c r="O74" s="65">
        <f t="shared" si="7"/>
        <v>18800</v>
      </c>
    </row>
    <row r="75" spans="1:15" ht="18" customHeight="1" x14ac:dyDescent="0.2">
      <c r="A75" s="56" t="s">
        <v>690</v>
      </c>
      <c r="B75" s="61" t="s">
        <v>649</v>
      </c>
      <c r="C75" s="62" t="s">
        <v>0</v>
      </c>
      <c r="D75" s="63">
        <v>6</v>
      </c>
      <c r="E75" s="64">
        <f>E74+基本・単一!$P$2</f>
        <v>1336</v>
      </c>
      <c r="F75" s="238"/>
      <c r="G75" s="64">
        <f t="shared" si="14"/>
        <v>2004</v>
      </c>
      <c r="H75" s="65">
        <f t="shared" si="8"/>
        <v>22444</v>
      </c>
      <c r="I75" s="65">
        <f t="shared" si="1"/>
        <v>21963</v>
      </c>
      <c r="J75" s="65">
        <f t="shared" si="2"/>
        <v>21843</v>
      </c>
      <c r="K75" s="65">
        <f t="shared" si="3"/>
        <v>21482</v>
      </c>
      <c r="L75" s="65">
        <f t="shared" si="4"/>
        <v>21242</v>
      </c>
      <c r="M75" s="65">
        <f t="shared" si="5"/>
        <v>20761</v>
      </c>
      <c r="N75" s="65">
        <f t="shared" si="6"/>
        <v>20400</v>
      </c>
      <c r="O75" s="65">
        <f t="shared" si="7"/>
        <v>20040</v>
      </c>
    </row>
    <row r="76" spans="1:15" ht="18" customHeight="1" x14ac:dyDescent="0.2">
      <c r="A76" s="56" t="s">
        <v>691</v>
      </c>
      <c r="B76" s="61" t="s">
        <v>649</v>
      </c>
      <c r="C76" s="62" t="s">
        <v>0</v>
      </c>
      <c r="D76" s="63">
        <v>6.5</v>
      </c>
      <c r="E76" s="64">
        <f>E75+基本・単一!$P$2</f>
        <v>1419</v>
      </c>
      <c r="F76" s="238"/>
      <c r="G76" s="64">
        <f t="shared" si="14"/>
        <v>2129</v>
      </c>
      <c r="H76" s="65">
        <f t="shared" si="8"/>
        <v>23844</v>
      </c>
      <c r="I76" s="65">
        <f t="shared" si="1"/>
        <v>23333</v>
      </c>
      <c r="J76" s="65">
        <f t="shared" si="2"/>
        <v>23206</v>
      </c>
      <c r="K76" s="65">
        <f t="shared" si="3"/>
        <v>22822</v>
      </c>
      <c r="L76" s="65">
        <f t="shared" si="4"/>
        <v>22567</v>
      </c>
      <c r="M76" s="65">
        <f t="shared" si="5"/>
        <v>22056</v>
      </c>
      <c r="N76" s="65">
        <f t="shared" si="6"/>
        <v>21673</v>
      </c>
      <c r="O76" s="65">
        <f t="shared" si="7"/>
        <v>21290</v>
      </c>
    </row>
    <row r="77" spans="1:15" ht="18" customHeight="1" x14ac:dyDescent="0.2">
      <c r="A77" s="56" t="s">
        <v>102</v>
      </c>
      <c r="B77" s="61" t="s">
        <v>115</v>
      </c>
      <c r="C77" s="62" t="s">
        <v>0</v>
      </c>
      <c r="D77" s="63">
        <v>0.5</v>
      </c>
      <c r="E77" s="64">
        <f>IF(D77=基本・単一!$F$4,基本・単一!$L$4,IF(D77=基本・単一!$F$5,基本・単一!$L$5,IF(D77=基本・単一!$F$6,基本・単一!$L$6,IF(D77=基本・単一!$F$7,基本・単一!$L$7,IF(D77=基本・単一!$F$8,基本・単一!$L$8,IF(D77=基本・単一!$F$9,基本・単一!$L$9,IF(D77=基本・単一!$F$10,基本・単一!$L$10)))))))</f>
        <v>256</v>
      </c>
      <c r="F77" s="238">
        <v>0.5</v>
      </c>
      <c r="G77" s="64">
        <f>ROUND(ROUND(E77*(1+$F$77),0)*0.75,0)</f>
        <v>288</v>
      </c>
      <c r="H77" s="65">
        <f>ROUNDDOWN($G77*H$3,0)</f>
        <v>3225</v>
      </c>
      <c r="I77" s="65">
        <f t="shared" ref="I77:O89" si="15">ROUNDDOWN($G77*I$3,0)</f>
        <v>3156</v>
      </c>
      <c r="J77" s="65">
        <f t="shared" si="15"/>
        <v>3139</v>
      </c>
      <c r="K77" s="65">
        <f t="shared" si="15"/>
        <v>3087</v>
      </c>
      <c r="L77" s="65">
        <f t="shared" si="15"/>
        <v>3052</v>
      </c>
      <c r="M77" s="65">
        <f t="shared" si="15"/>
        <v>2983</v>
      </c>
      <c r="N77" s="65">
        <f t="shared" si="15"/>
        <v>2931</v>
      </c>
      <c r="O77" s="65">
        <f t="shared" si="15"/>
        <v>2880</v>
      </c>
    </row>
    <row r="78" spans="1:15" ht="18" customHeight="1" x14ac:dyDescent="0.2">
      <c r="A78" s="56" t="s">
        <v>103</v>
      </c>
      <c r="B78" s="61" t="s">
        <v>115</v>
      </c>
      <c r="C78" s="62" t="s">
        <v>0</v>
      </c>
      <c r="D78" s="63">
        <v>1</v>
      </c>
      <c r="E78" s="64">
        <f>IF(D78=基本・単一!$F$4,基本・単一!$L$4,IF(D78=基本・単一!$F$5,基本・単一!$L$5,IF(D78=基本・単一!$F$6,基本・単一!$L$6,IF(D78=基本・単一!$F$7,基本・単一!$L$7,IF(D78=基本・単一!$F$8,基本・単一!$L$8,IF(D78=基本・単一!$F$9,基本・単一!$L$9,IF(D78=基本・単一!$F$10,基本・単一!$L$10)))))))</f>
        <v>404</v>
      </c>
      <c r="F78" s="238"/>
      <c r="G78" s="64">
        <f t="shared" ref="G78:G89" si="16">ROUND(ROUND(E78*(1+$F$77),0)*0.75,0)</f>
        <v>455</v>
      </c>
      <c r="H78" s="65">
        <f t="shared" ref="H78:H89" si="17">ROUNDDOWN($G78*H$3,0)</f>
        <v>5096</v>
      </c>
      <c r="I78" s="65">
        <f t="shared" si="15"/>
        <v>4986</v>
      </c>
      <c r="J78" s="65">
        <f t="shared" si="15"/>
        <v>4959</v>
      </c>
      <c r="K78" s="65">
        <f t="shared" si="15"/>
        <v>4877</v>
      </c>
      <c r="L78" s="65">
        <f t="shared" si="15"/>
        <v>4823</v>
      </c>
      <c r="M78" s="65">
        <f t="shared" si="15"/>
        <v>4713</v>
      </c>
      <c r="N78" s="65">
        <f t="shared" si="15"/>
        <v>4631</v>
      </c>
      <c r="O78" s="65">
        <f t="shared" si="15"/>
        <v>4550</v>
      </c>
    </row>
    <row r="79" spans="1:15" ht="18" customHeight="1" x14ac:dyDescent="0.2">
      <c r="A79" s="56" t="s">
        <v>104</v>
      </c>
      <c r="B79" s="61" t="s">
        <v>115</v>
      </c>
      <c r="C79" s="62" t="s">
        <v>0</v>
      </c>
      <c r="D79" s="63">
        <v>1.5</v>
      </c>
      <c r="E79" s="64">
        <f>IF(D79=基本・単一!$F$4,基本・単一!$L$4,IF(D79=基本・単一!$F$5,基本・単一!$L$5,IF(D79=基本・単一!$F$6,基本・単一!$L$6,IF(D79=基本・単一!$F$7,基本・単一!$L$7,IF(D79=基本・単一!$F$8,基本・単一!$L$8,IF(D79=基本・単一!$F$9,基本・単一!$L$9,IF(D79=基本・単一!$F$10,基本・単一!$L$10)))))))</f>
        <v>587</v>
      </c>
      <c r="F79" s="238"/>
      <c r="G79" s="64">
        <f t="shared" si="16"/>
        <v>661</v>
      </c>
      <c r="H79" s="65">
        <f t="shared" si="17"/>
        <v>7403</v>
      </c>
      <c r="I79" s="65">
        <f t="shared" si="15"/>
        <v>7244</v>
      </c>
      <c r="J79" s="65">
        <f t="shared" si="15"/>
        <v>7204</v>
      </c>
      <c r="K79" s="65">
        <f t="shared" si="15"/>
        <v>7085</v>
      </c>
      <c r="L79" s="65">
        <f t="shared" si="15"/>
        <v>7006</v>
      </c>
      <c r="M79" s="65">
        <f t="shared" si="15"/>
        <v>6847</v>
      </c>
      <c r="N79" s="65">
        <f t="shared" si="15"/>
        <v>6728</v>
      </c>
      <c r="O79" s="65">
        <f t="shared" si="15"/>
        <v>6610</v>
      </c>
    </row>
    <row r="80" spans="1:15" ht="18" customHeight="1" x14ac:dyDescent="0.2">
      <c r="A80" s="56" t="s">
        <v>105</v>
      </c>
      <c r="B80" s="61" t="s">
        <v>115</v>
      </c>
      <c r="C80" s="62" t="s">
        <v>0</v>
      </c>
      <c r="D80" s="63">
        <v>2</v>
      </c>
      <c r="E80" s="64">
        <f>IF(D80=基本・単一!$F$4,基本・単一!$L$4,IF(D80=基本・単一!$F$5,基本・単一!$L$5,IF(D80=基本・単一!$F$6,基本・単一!$L$6,IF(D80=基本・単一!$F$7,基本・単一!$L$7,IF(D80=基本・単一!$F$8,基本・単一!$L$8,IF(D80=基本・単一!$F$9,基本・単一!$L$9,IF(D80=基本・単一!$F$10,基本・単一!$L$10)))))))</f>
        <v>669</v>
      </c>
      <c r="F80" s="238"/>
      <c r="G80" s="64">
        <f t="shared" si="16"/>
        <v>753</v>
      </c>
      <c r="H80" s="65">
        <f t="shared" si="17"/>
        <v>8433</v>
      </c>
      <c r="I80" s="65">
        <f t="shared" si="15"/>
        <v>8252</v>
      </c>
      <c r="J80" s="65">
        <f t="shared" si="15"/>
        <v>8207</v>
      </c>
      <c r="K80" s="65">
        <f t="shared" si="15"/>
        <v>8072</v>
      </c>
      <c r="L80" s="65">
        <f t="shared" si="15"/>
        <v>7981</v>
      </c>
      <c r="M80" s="65">
        <f t="shared" si="15"/>
        <v>7801</v>
      </c>
      <c r="N80" s="65">
        <f t="shared" si="15"/>
        <v>7665</v>
      </c>
      <c r="O80" s="65">
        <f t="shared" si="15"/>
        <v>7530</v>
      </c>
    </row>
    <row r="81" spans="1:15" ht="18" customHeight="1" x14ac:dyDescent="0.2">
      <c r="A81" s="56" t="s">
        <v>106</v>
      </c>
      <c r="B81" s="61" t="s">
        <v>115</v>
      </c>
      <c r="C81" s="62" t="s">
        <v>0</v>
      </c>
      <c r="D81" s="63">
        <v>2.5</v>
      </c>
      <c r="E81" s="64">
        <f>IF(D81=基本・単一!$F$4,基本・単一!$L$4,IF(D81=基本・単一!$F$5,基本・単一!$L$5,IF(D81=基本・単一!$F$6,基本・単一!$L$6,IF(D81=基本・単一!$F$7,基本・単一!$L$7,IF(D81=基本・単一!$F$8,基本・単一!$L$8,IF(D81=基本・単一!$F$9,基本・単一!$L$9,IF(D81=基本・単一!$F$10,基本・単一!$L$10)))))))</f>
        <v>754</v>
      </c>
      <c r="F81" s="238"/>
      <c r="G81" s="64">
        <f t="shared" si="16"/>
        <v>848</v>
      </c>
      <c r="H81" s="65">
        <f t="shared" si="17"/>
        <v>9497</v>
      </c>
      <c r="I81" s="65">
        <f t="shared" si="15"/>
        <v>9294</v>
      </c>
      <c r="J81" s="65">
        <f t="shared" si="15"/>
        <v>9243</v>
      </c>
      <c r="K81" s="65">
        <f t="shared" si="15"/>
        <v>9090</v>
      </c>
      <c r="L81" s="65">
        <f t="shared" si="15"/>
        <v>8988</v>
      </c>
      <c r="M81" s="65">
        <f t="shared" si="15"/>
        <v>8785</v>
      </c>
      <c r="N81" s="65">
        <f t="shared" si="15"/>
        <v>8632</v>
      </c>
      <c r="O81" s="65">
        <f t="shared" si="15"/>
        <v>8480</v>
      </c>
    </row>
    <row r="82" spans="1:15" ht="18" customHeight="1" x14ac:dyDescent="0.2">
      <c r="A82" s="56" t="s">
        <v>107</v>
      </c>
      <c r="B82" s="61" t="s">
        <v>115</v>
      </c>
      <c r="C82" s="62" t="s">
        <v>0</v>
      </c>
      <c r="D82" s="63">
        <v>3</v>
      </c>
      <c r="E82" s="64">
        <f>IF(D82=基本・単一!$F$4,基本・単一!$L$4,IF(D82=基本・単一!$F$5,基本・単一!$L$5,IF(D82=基本・単一!$F$6,基本・単一!$L$6,IF(D82=基本・単一!$F$7,基本・単一!$L$7,IF(D82=基本・単一!$F$8,基本・単一!$L$8,IF(D82=基本・単一!$F$9,基本・単一!$L$9,IF(D82=基本・単一!$F$10,基本・単一!$L$10)))))))</f>
        <v>837</v>
      </c>
      <c r="F82" s="238"/>
      <c r="G82" s="64">
        <f t="shared" si="16"/>
        <v>942</v>
      </c>
      <c r="H82" s="65">
        <f t="shared" si="17"/>
        <v>10550</v>
      </c>
      <c r="I82" s="65">
        <f t="shared" si="15"/>
        <v>10324</v>
      </c>
      <c r="J82" s="65">
        <f t="shared" si="15"/>
        <v>10267</v>
      </c>
      <c r="K82" s="65">
        <f t="shared" si="15"/>
        <v>10098</v>
      </c>
      <c r="L82" s="65">
        <f t="shared" si="15"/>
        <v>9985</v>
      </c>
      <c r="M82" s="65">
        <f t="shared" si="15"/>
        <v>9759</v>
      </c>
      <c r="N82" s="65">
        <f t="shared" si="15"/>
        <v>9589</v>
      </c>
      <c r="O82" s="65">
        <f t="shared" si="15"/>
        <v>9420</v>
      </c>
    </row>
    <row r="83" spans="1:15" ht="18" customHeight="1" x14ac:dyDescent="0.2">
      <c r="A83" s="56" t="s">
        <v>108</v>
      </c>
      <c r="B83" s="61" t="s">
        <v>115</v>
      </c>
      <c r="C83" s="62" t="s">
        <v>0</v>
      </c>
      <c r="D83" s="63">
        <v>3.5</v>
      </c>
      <c r="E83" s="64">
        <f>IF(D83=基本・単一!$F$4,基本・単一!$L$4,IF(D83=基本・単一!$F$5,基本・単一!$L$5,IF(D83=基本・単一!$F$6,基本・単一!$L$6,IF(D83=基本・単一!$F$7,基本・単一!$L$7,IF(D83=基本・単一!$F$8,基本・単一!$L$8,IF(D83=基本・単一!$F$9,基本・単一!$L$9,IF(D83=基本・単一!$F$10,基本・単一!$L$10)))))))</f>
        <v>921</v>
      </c>
      <c r="F83" s="238"/>
      <c r="G83" s="64">
        <f t="shared" si="16"/>
        <v>1037</v>
      </c>
      <c r="H83" s="65">
        <f t="shared" si="17"/>
        <v>11614</v>
      </c>
      <c r="I83" s="65">
        <f t="shared" si="15"/>
        <v>11365</v>
      </c>
      <c r="J83" s="65">
        <f t="shared" si="15"/>
        <v>11303</v>
      </c>
      <c r="K83" s="65">
        <f t="shared" si="15"/>
        <v>11116</v>
      </c>
      <c r="L83" s="65">
        <f t="shared" si="15"/>
        <v>10992</v>
      </c>
      <c r="M83" s="65">
        <f t="shared" si="15"/>
        <v>10743</v>
      </c>
      <c r="N83" s="65">
        <f t="shared" si="15"/>
        <v>10556</v>
      </c>
      <c r="O83" s="65">
        <f t="shared" si="15"/>
        <v>10370</v>
      </c>
    </row>
    <row r="84" spans="1:15" ht="18" customHeight="1" x14ac:dyDescent="0.2">
      <c r="A84" s="56" t="s">
        <v>109</v>
      </c>
      <c r="B84" s="61" t="s">
        <v>115</v>
      </c>
      <c r="C84" s="62" t="s">
        <v>0</v>
      </c>
      <c r="D84" s="63">
        <v>4</v>
      </c>
      <c r="E84" s="64">
        <f>E83+基本・単一!$P$2</f>
        <v>1004</v>
      </c>
      <c r="F84" s="238"/>
      <c r="G84" s="64">
        <f t="shared" si="16"/>
        <v>1130</v>
      </c>
      <c r="H84" s="65">
        <f t="shared" si="17"/>
        <v>12656</v>
      </c>
      <c r="I84" s="65">
        <f t="shared" si="15"/>
        <v>12384</v>
      </c>
      <c r="J84" s="65">
        <f t="shared" si="15"/>
        <v>12317</v>
      </c>
      <c r="K84" s="65">
        <f t="shared" si="15"/>
        <v>12113</v>
      </c>
      <c r="L84" s="65">
        <f t="shared" si="15"/>
        <v>11978</v>
      </c>
      <c r="M84" s="65">
        <f t="shared" si="15"/>
        <v>11706</v>
      </c>
      <c r="N84" s="65">
        <f t="shared" si="15"/>
        <v>11503</v>
      </c>
      <c r="O84" s="65">
        <f t="shared" si="15"/>
        <v>11300</v>
      </c>
    </row>
    <row r="85" spans="1:15" ht="18" customHeight="1" x14ac:dyDescent="0.2">
      <c r="A85" s="56" t="s">
        <v>110</v>
      </c>
      <c r="B85" s="61" t="s">
        <v>115</v>
      </c>
      <c r="C85" s="62" t="s">
        <v>0</v>
      </c>
      <c r="D85" s="63">
        <v>4.5</v>
      </c>
      <c r="E85" s="64">
        <f>E84+基本・単一!$P$2</f>
        <v>1087</v>
      </c>
      <c r="F85" s="238"/>
      <c r="G85" s="64">
        <f t="shared" si="16"/>
        <v>1223</v>
      </c>
      <c r="H85" s="65">
        <f t="shared" si="17"/>
        <v>13697</v>
      </c>
      <c r="I85" s="65">
        <f t="shared" si="15"/>
        <v>13404</v>
      </c>
      <c r="J85" s="65">
        <f t="shared" si="15"/>
        <v>13330</v>
      </c>
      <c r="K85" s="65">
        <f t="shared" si="15"/>
        <v>13110</v>
      </c>
      <c r="L85" s="65">
        <f t="shared" si="15"/>
        <v>12963</v>
      </c>
      <c r="M85" s="65">
        <f t="shared" si="15"/>
        <v>12670</v>
      </c>
      <c r="N85" s="65">
        <f t="shared" si="15"/>
        <v>12450</v>
      </c>
      <c r="O85" s="65">
        <f t="shared" si="15"/>
        <v>12230</v>
      </c>
    </row>
    <row r="86" spans="1:15" ht="18" customHeight="1" x14ac:dyDescent="0.2">
      <c r="A86" s="56" t="s">
        <v>111</v>
      </c>
      <c r="B86" s="61" t="s">
        <v>115</v>
      </c>
      <c r="C86" s="62" t="s">
        <v>0</v>
      </c>
      <c r="D86" s="63">
        <v>5</v>
      </c>
      <c r="E86" s="64">
        <f>E85+基本・単一!$P$2</f>
        <v>1170</v>
      </c>
      <c r="F86" s="238"/>
      <c r="G86" s="64">
        <f t="shared" si="16"/>
        <v>1316</v>
      </c>
      <c r="H86" s="65">
        <f t="shared" si="17"/>
        <v>14739</v>
      </c>
      <c r="I86" s="65">
        <f t="shared" si="15"/>
        <v>14423</v>
      </c>
      <c r="J86" s="65">
        <f t="shared" si="15"/>
        <v>14344</v>
      </c>
      <c r="K86" s="65">
        <f t="shared" si="15"/>
        <v>14107</v>
      </c>
      <c r="L86" s="65">
        <f t="shared" si="15"/>
        <v>13949</v>
      </c>
      <c r="M86" s="65">
        <f t="shared" si="15"/>
        <v>13633</v>
      </c>
      <c r="N86" s="65">
        <f t="shared" si="15"/>
        <v>13396</v>
      </c>
      <c r="O86" s="65">
        <f t="shared" si="15"/>
        <v>13160</v>
      </c>
    </row>
    <row r="87" spans="1:15" ht="18" customHeight="1" x14ac:dyDescent="0.2">
      <c r="A87" s="56" t="s">
        <v>112</v>
      </c>
      <c r="B87" s="61" t="s">
        <v>115</v>
      </c>
      <c r="C87" s="62" t="s">
        <v>0</v>
      </c>
      <c r="D87" s="63">
        <v>5.5</v>
      </c>
      <c r="E87" s="64">
        <f>E86+基本・単一!$P$2</f>
        <v>1253</v>
      </c>
      <c r="F87" s="238"/>
      <c r="G87" s="64">
        <f t="shared" si="16"/>
        <v>1410</v>
      </c>
      <c r="H87" s="65">
        <f t="shared" si="17"/>
        <v>15792</v>
      </c>
      <c r="I87" s="65">
        <f t="shared" si="15"/>
        <v>15453</v>
      </c>
      <c r="J87" s="65">
        <f t="shared" si="15"/>
        <v>15369</v>
      </c>
      <c r="K87" s="65">
        <f t="shared" si="15"/>
        <v>15115</v>
      </c>
      <c r="L87" s="65">
        <f t="shared" si="15"/>
        <v>14946</v>
      </c>
      <c r="M87" s="65">
        <f t="shared" si="15"/>
        <v>14607</v>
      </c>
      <c r="N87" s="65">
        <f t="shared" si="15"/>
        <v>14353</v>
      </c>
      <c r="O87" s="65">
        <f t="shared" si="15"/>
        <v>14100</v>
      </c>
    </row>
    <row r="88" spans="1:15" ht="18" customHeight="1" x14ac:dyDescent="0.2">
      <c r="A88" s="56" t="s">
        <v>113</v>
      </c>
      <c r="B88" s="61" t="s">
        <v>115</v>
      </c>
      <c r="C88" s="62" t="s">
        <v>0</v>
      </c>
      <c r="D88" s="63">
        <v>6</v>
      </c>
      <c r="E88" s="64">
        <f>E87+基本・単一!$P$2</f>
        <v>1336</v>
      </c>
      <c r="F88" s="238"/>
      <c r="G88" s="64">
        <f t="shared" si="16"/>
        <v>1503</v>
      </c>
      <c r="H88" s="65">
        <f t="shared" si="17"/>
        <v>16833</v>
      </c>
      <c r="I88" s="65">
        <f t="shared" si="15"/>
        <v>16472</v>
      </c>
      <c r="J88" s="65">
        <f t="shared" si="15"/>
        <v>16382</v>
      </c>
      <c r="K88" s="65">
        <f t="shared" si="15"/>
        <v>16112</v>
      </c>
      <c r="L88" s="65">
        <f t="shared" si="15"/>
        <v>15931</v>
      </c>
      <c r="M88" s="65">
        <f t="shared" si="15"/>
        <v>15571</v>
      </c>
      <c r="N88" s="65">
        <f t="shared" si="15"/>
        <v>15300</v>
      </c>
      <c r="O88" s="65">
        <f t="shared" si="15"/>
        <v>15030</v>
      </c>
    </row>
    <row r="89" spans="1:15" ht="18" customHeight="1" x14ac:dyDescent="0.2">
      <c r="A89" s="56" t="s">
        <v>114</v>
      </c>
      <c r="B89" s="61" t="s">
        <v>115</v>
      </c>
      <c r="C89" s="62" t="s">
        <v>0</v>
      </c>
      <c r="D89" s="63">
        <v>6.5</v>
      </c>
      <c r="E89" s="64">
        <f>E88+基本・単一!$P$2</f>
        <v>1419</v>
      </c>
      <c r="F89" s="238"/>
      <c r="G89" s="64">
        <f t="shared" si="16"/>
        <v>1597</v>
      </c>
      <c r="H89" s="65">
        <f t="shared" si="17"/>
        <v>17886</v>
      </c>
      <c r="I89" s="65">
        <f t="shared" si="15"/>
        <v>17503</v>
      </c>
      <c r="J89" s="65">
        <f t="shared" si="15"/>
        <v>17407</v>
      </c>
      <c r="K89" s="65">
        <f t="shared" si="15"/>
        <v>17119</v>
      </c>
      <c r="L89" s="65">
        <f t="shared" si="15"/>
        <v>16928</v>
      </c>
      <c r="M89" s="65">
        <f t="shared" si="15"/>
        <v>16544</v>
      </c>
      <c r="N89" s="65">
        <f t="shared" si="15"/>
        <v>16257</v>
      </c>
      <c r="O89" s="65">
        <f t="shared" si="15"/>
        <v>15970</v>
      </c>
    </row>
  </sheetData>
  <sheetProtection algorithmName="SHA-512" hashValue="5mOosh+ZeWlPDn3Cu6G4a1gKY0+G1WFBkSlBVMhe6nvEICbfll365vy3DEdE+X0oZd8sf5vIiBzT80DjoNBeYQ==" saltValue="J8D6DhMUPJ9y5KPmESlMgA==" spinCount="100000" sheet="1" objects="1" scenarios="1"/>
  <mergeCells count="11">
    <mergeCell ref="F25:F45"/>
    <mergeCell ref="F55:F63"/>
    <mergeCell ref="F77:F89"/>
    <mergeCell ref="F64:F76"/>
    <mergeCell ref="F46:F54"/>
    <mergeCell ref="F4:F24"/>
    <mergeCell ref="H1:O1"/>
    <mergeCell ref="B1:D3"/>
    <mergeCell ref="E1:E3"/>
    <mergeCell ref="F1:F3"/>
    <mergeCell ref="G1:G3"/>
  </mergeCells>
  <phoneticPr fontId="3"/>
  <printOptions horizontalCentered="1"/>
  <pageMargins left="0.19685039370078741" right="0.19685039370078741" top="0.59055118110236227" bottom="0.59055118110236227" header="0.39370078740157483" footer="0.19685039370078741"/>
  <pageSetup paperSize="9" scale="97" firstPageNumber="0" fitToHeight="0" orientation="portrait" useFirstPageNumber="1" horizontalDpi="300" verticalDpi="300" r:id="rId1"/>
  <headerFooter alignWithMargins="0">
    <oddHeader>&amp;L別表&amp;C&amp;A</oddHeader>
  </headerFooter>
  <rowBreaks count="1" manualBreakCount="1">
    <brk id="4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T135"/>
  <sheetViews>
    <sheetView view="pageBreakPreview" topLeftCell="B1" zoomScaleNormal="100" zoomScaleSheetLayoutView="100" workbookViewId="0">
      <selection activeCell="M12" sqref="M12"/>
    </sheetView>
  </sheetViews>
  <sheetFormatPr defaultColWidth="2.6640625" defaultRowHeight="18" customHeight="1" outlineLevelCol="1" x14ac:dyDescent="0.2"/>
  <cols>
    <col min="1" max="1" width="20" style="43" hidden="1" customWidth="1" outlineLevel="1"/>
    <col min="2" max="2" width="14.109375" style="43" customWidth="1" collapsed="1"/>
    <col min="3" max="3" width="4.77734375" style="43" bestFit="1" customWidth="1"/>
    <col min="4" max="4" width="5" style="43" bestFit="1" customWidth="1"/>
    <col min="5" max="5" width="4.77734375" style="43" bestFit="1" customWidth="1"/>
    <col min="6" max="6" width="5" style="43" bestFit="1" customWidth="1"/>
    <col min="7" max="7" width="5.6640625" style="31" hidden="1" customWidth="1" outlineLevel="1"/>
    <col min="8" max="8" width="8" style="43" hidden="1" customWidth="1" outlineLevel="1"/>
    <col min="9" max="9" width="6.33203125" style="43" hidden="1" customWidth="1" outlineLevel="1"/>
    <col min="10" max="10" width="8.6640625" style="43" hidden="1" customWidth="1" outlineLevel="1"/>
    <col min="11" max="11" width="6.33203125" style="43" hidden="1" customWidth="1" outlineLevel="1"/>
    <col min="12" max="12" width="8.109375" style="43" bestFit="1" customWidth="1" collapsed="1"/>
    <col min="13" max="20" width="8.6640625" style="43" customWidth="1"/>
    <col min="21" max="16384" width="2.6640625" style="43"/>
  </cols>
  <sheetData>
    <row r="1" spans="1:20" ht="18" customHeight="1" x14ac:dyDescent="0.2">
      <c r="A1" s="56"/>
      <c r="B1" s="241" t="s">
        <v>2</v>
      </c>
      <c r="C1" s="241"/>
      <c r="D1" s="241"/>
      <c r="E1" s="241"/>
      <c r="F1" s="241"/>
      <c r="G1" s="246" t="s">
        <v>61</v>
      </c>
      <c r="H1" s="249" t="s">
        <v>56</v>
      </c>
      <c r="I1" s="252" t="s">
        <v>8</v>
      </c>
      <c r="J1" s="249" t="s">
        <v>56</v>
      </c>
      <c r="K1" s="252" t="s">
        <v>8</v>
      </c>
      <c r="L1" s="245" t="s">
        <v>21</v>
      </c>
      <c r="M1" s="241" t="s">
        <v>9</v>
      </c>
      <c r="N1" s="241"/>
      <c r="O1" s="241"/>
      <c r="P1" s="241"/>
      <c r="Q1" s="241"/>
      <c r="R1" s="241"/>
      <c r="S1" s="241"/>
      <c r="T1" s="241"/>
    </row>
    <row r="2" spans="1:20" ht="18" customHeight="1" x14ac:dyDescent="0.2">
      <c r="A2" s="56"/>
      <c r="B2" s="241"/>
      <c r="C2" s="241"/>
      <c r="D2" s="241"/>
      <c r="E2" s="241"/>
      <c r="F2" s="241"/>
      <c r="G2" s="247"/>
      <c r="H2" s="250"/>
      <c r="I2" s="253"/>
      <c r="J2" s="250"/>
      <c r="K2" s="253"/>
      <c r="L2" s="245"/>
      <c r="M2" s="57" t="s">
        <v>10</v>
      </c>
      <c r="N2" s="57" t="s">
        <v>11</v>
      </c>
      <c r="O2" s="57" t="s">
        <v>12</v>
      </c>
      <c r="P2" s="57" t="s">
        <v>13</v>
      </c>
      <c r="Q2" s="57" t="s">
        <v>14</v>
      </c>
      <c r="R2" s="57" t="s">
        <v>15</v>
      </c>
      <c r="S2" s="57" t="s">
        <v>16</v>
      </c>
      <c r="T2" s="57" t="s">
        <v>17</v>
      </c>
    </row>
    <row r="3" spans="1:20" ht="18" customHeight="1" x14ac:dyDescent="0.2">
      <c r="A3" s="56"/>
      <c r="B3" s="241"/>
      <c r="C3" s="241"/>
      <c r="D3" s="241"/>
      <c r="E3" s="241"/>
      <c r="F3" s="241"/>
      <c r="G3" s="248"/>
      <c r="H3" s="251"/>
      <c r="I3" s="254"/>
      <c r="J3" s="251"/>
      <c r="K3" s="254"/>
      <c r="L3" s="245"/>
      <c r="M3" s="58">
        <v>11.2</v>
      </c>
      <c r="N3" s="58">
        <v>10.96</v>
      </c>
      <c r="O3" s="58">
        <v>10.9</v>
      </c>
      <c r="P3" s="58">
        <v>10.72</v>
      </c>
      <c r="Q3" s="58">
        <v>10.6</v>
      </c>
      <c r="R3" s="58">
        <v>10.36</v>
      </c>
      <c r="S3" s="58">
        <v>10.18</v>
      </c>
      <c r="T3" s="58">
        <v>10</v>
      </c>
    </row>
    <row r="4" spans="1:20" ht="18" customHeight="1" x14ac:dyDescent="0.2">
      <c r="A4" s="56" t="s">
        <v>692</v>
      </c>
      <c r="B4" s="82" t="s">
        <v>649</v>
      </c>
      <c r="C4" s="66" t="s">
        <v>0</v>
      </c>
      <c r="D4" s="67">
        <v>0.5</v>
      </c>
      <c r="E4" s="68" t="s">
        <v>18</v>
      </c>
      <c r="F4" s="69">
        <v>0.5</v>
      </c>
      <c r="G4" s="70">
        <f>D4+F4</f>
        <v>1</v>
      </c>
      <c r="H4" s="71">
        <f>IF(D4=基本・単一!$F$4,基本・単一!$L$4,IF(D4=基本・単一!$F$5,基本・単一!$L$5,IF(D4=基本・単一!$F$6,基本・単一!$L$6,IF(D4=基本・単一!$F$7,基本・単一!$L$7,IF(D4=基本・単一!$F$8,基本・単一!$L$8,IF(D4=基本・単一!$F$9,基本・単一!$L$9,IF(D4=基本・単一!$F$10,基本・単一!$L$10)))))))</f>
        <v>256</v>
      </c>
      <c r="I4" s="242">
        <v>0.5</v>
      </c>
      <c r="J4" s="71">
        <f>基本・複合!M4</f>
        <v>148</v>
      </c>
      <c r="K4" s="242">
        <v>0.25</v>
      </c>
      <c r="L4" s="71">
        <f t="shared" ref="L4:L35" si="0">ROUND(H4*(1+$I$4),0)+ROUND(J4*(1+$K$4),0)</f>
        <v>569</v>
      </c>
      <c r="M4" s="72">
        <f>ROUNDDOWN($L4*M$3,0)</f>
        <v>6372</v>
      </c>
      <c r="N4" s="72">
        <f t="shared" ref="N4:N69" si="1">ROUNDDOWN($L4*N$3,0)</f>
        <v>6236</v>
      </c>
      <c r="O4" s="72">
        <f t="shared" ref="O4:O69" si="2">ROUNDDOWN($L4*O$3,0)</f>
        <v>6202</v>
      </c>
      <c r="P4" s="72">
        <f t="shared" ref="P4:P69" si="3">ROUNDDOWN($L4*P$3,0)</f>
        <v>6099</v>
      </c>
      <c r="Q4" s="72">
        <f t="shared" ref="Q4:Q69" si="4">ROUNDDOWN($L4*Q$3,0)</f>
        <v>6031</v>
      </c>
      <c r="R4" s="72">
        <f t="shared" ref="R4:R69" si="5">ROUNDDOWN($L4*R$3,0)</f>
        <v>5894</v>
      </c>
      <c r="S4" s="72">
        <f t="shared" ref="S4:S69" si="6">ROUNDDOWN($L4*S$3,0)</f>
        <v>5792</v>
      </c>
      <c r="T4" s="72">
        <f t="shared" ref="T4:T69" si="7">ROUNDDOWN($L4*T$3,0)</f>
        <v>5690</v>
      </c>
    </row>
    <row r="5" spans="1:20" ht="18" customHeight="1" x14ac:dyDescent="0.2">
      <c r="A5" s="56" t="s">
        <v>693</v>
      </c>
      <c r="B5" s="82" t="s">
        <v>649</v>
      </c>
      <c r="C5" s="66" t="s">
        <v>0</v>
      </c>
      <c r="D5" s="67">
        <v>0.5</v>
      </c>
      <c r="E5" s="68" t="s">
        <v>18</v>
      </c>
      <c r="F5" s="69">
        <v>1</v>
      </c>
      <c r="G5" s="70">
        <f t="shared" ref="G5:G69" si="8">D5+F5</f>
        <v>1.5</v>
      </c>
      <c r="H5" s="71">
        <f>IF(D5=基本・単一!$F$4,基本・単一!$L$4,IF(D5=基本・単一!$F$5,基本・単一!$L$5,IF(D5=基本・単一!$F$6,基本・単一!$L$6,IF(D5=基本・単一!$F$7,基本・単一!$L$7,IF(D5=基本・単一!$F$8,基本・単一!$L$8,IF(D5=基本・単一!$F$9,基本・単一!$L$9,IF(D5=基本・単一!$F$10,基本・単一!$L$10)))))))</f>
        <v>256</v>
      </c>
      <c r="I5" s="243"/>
      <c r="J5" s="71">
        <f>基本・複合!M5</f>
        <v>331</v>
      </c>
      <c r="K5" s="243"/>
      <c r="L5" s="71">
        <f t="shared" si="0"/>
        <v>798</v>
      </c>
      <c r="M5" s="72">
        <f t="shared" ref="M5:M69" si="9">ROUNDDOWN($L5*M$3,0)</f>
        <v>8937</v>
      </c>
      <c r="N5" s="72">
        <f t="shared" si="1"/>
        <v>8746</v>
      </c>
      <c r="O5" s="72">
        <f t="shared" si="2"/>
        <v>8698</v>
      </c>
      <c r="P5" s="72">
        <f t="shared" si="3"/>
        <v>8554</v>
      </c>
      <c r="Q5" s="72">
        <f t="shared" si="4"/>
        <v>8458</v>
      </c>
      <c r="R5" s="72">
        <f t="shared" si="5"/>
        <v>8267</v>
      </c>
      <c r="S5" s="72">
        <f t="shared" si="6"/>
        <v>8123</v>
      </c>
      <c r="T5" s="72">
        <f t="shared" si="7"/>
        <v>7980</v>
      </c>
    </row>
    <row r="6" spans="1:20" ht="18" customHeight="1" x14ac:dyDescent="0.2">
      <c r="A6" s="56" t="s">
        <v>694</v>
      </c>
      <c r="B6" s="82" t="s">
        <v>649</v>
      </c>
      <c r="C6" s="66" t="s">
        <v>0</v>
      </c>
      <c r="D6" s="67">
        <v>0.5</v>
      </c>
      <c r="E6" s="68" t="s">
        <v>18</v>
      </c>
      <c r="F6" s="69">
        <v>1.5</v>
      </c>
      <c r="G6" s="70">
        <f t="shared" si="8"/>
        <v>2</v>
      </c>
      <c r="H6" s="71">
        <f>IF(D6=基本・単一!$F$4,基本・単一!$L$4,IF(D6=基本・単一!$F$5,基本・単一!$L$5,IF(D6=基本・単一!$F$6,基本・単一!$L$6,IF(D6=基本・単一!$F$7,基本・単一!$L$7,IF(D6=基本・単一!$F$8,基本・単一!$L$8,IF(D6=基本・単一!$F$9,基本・単一!$L$9,IF(D6=基本・単一!$F$10,基本・単一!$L$10)))))))</f>
        <v>256</v>
      </c>
      <c r="I6" s="243"/>
      <c r="J6" s="71">
        <f>基本・複合!M6</f>
        <v>413</v>
      </c>
      <c r="K6" s="243"/>
      <c r="L6" s="71">
        <f t="shared" si="0"/>
        <v>900</v>
      </c>
      <c r="M6" s="72">
        <f t="shared" si="9"/>
        <v>10080</v>
      </c>
      <c r="N6" s="72">
        <f t="shared" si="1"/>
        <v>9864</v>
      </c>
      <c r="O6" s="72">
        <f t="shared" si="2"/>
        <v>9810</v>
      </c>
      <c r="P6" s="72">
        <f t="shared" si="3"/>
        <v>9648</v>
      </c>
      <c r="Q6" s="72">
        <f t="shared" si="4"/>
        <v>9540</v>
      </c>
      <c r="R6" s="72">
        <f t="shared" si="5"/>
        <v>9324</v>
      </c>
      <c r="S6" s="72">
        <f t="shared" si="6"/>
        <v>9162</v>
      </c>
      <c r="T6" s="72">
        <f t="shared" si="7"/>
        <v>9000</v>
      </c>
    </row>
    <row r="7" spans="1:20" ht="18" customHeight="1" x14ac:dyDescent="0.2">
      <c r="A7" s="56" t="s">
        <v>695</v>
      </c>
      <c r="B7" s="82" t="s">
        <v>649</v>
      </c>
      <c r="C7" s="66" t="s">
        <v>0</v>
      </c>
      <c r="D7" s="67">
        <v>0.5</v>
      </c>
      <c r="E7" s="68" t="s">
        <v>18</v>
      </c>
      <c r="F7" s="69">
        <v>2</v>
      </c>
      <c r="G7" s="70">
        <f t="shared" si="8"/>
        <v>2.5</v>
      </c>
      <c r="H7" s="71">
        <f>IF(D7=基本・単一!$F$4,基本・単一!$L$4,IF(D7=基本・単一!$F$5,基本・単一!$L$5,IF(D7=基本・単一!$F$6,基本・単一!$L$6,IF(D7=基本・単一!$F$7,基本・単一!$L$7,IF(D7=基本・単一!$F$8,基本・単一!$L$8,IF(D7=基本・単一!$F$9,基本・単一!$L$9,IF(D7=基本・単一!$F$10,基本・単一!$L$10)))))))</f>
        <v>256</v>
      </c>
      <c r="I7" s="243"/>
      <c r="J7" s="71">
        <f>基本・複合!M7</f>
        <v>498</v>
      </c>
      <c r="K7" s="243"/>
      <c r="L7" s="71">
        <f t="shared" si="0"/>
        <v>1007</v>
      </c>
      <c r="M7" s="72">
        <f t="shared" si="9"/>
        <v>11278</v>
      </c>
      <c r="N7" s="72">
        <f t="shared" si="1"/>
        <v>11036</v>
      </c>
      <c r="O7" s="72">
        <f t="shared" si="2"/>
        <v>10976</v>
      </c>
      <c r="P7" s="72">
        <f t="shared" si="3"/>
        <v>10795</v>
      </c>
      <c r="Q7" s="72">
        <f t="shared" si="4"/>
        <v>10674</v>
      </c>
      <c r="R7" s="72">
        <f t="shared" si="5"/>
        <v>10432</v>
      </c>
      <c r="S7" s="72">
        <f t="shared" si="6"/>
        <v>10251</v>
      </c>
      <c r="T7" s="72">
        <f t="shared" si="7"/>
        <v>10070</v>
      </c>
    </row>
    <row r="8" spans="1:20" ht="18" customHeight="1" x14ac:dyDescent="0.2">
      <c r="A8" s="56" t="s">
        <v>696</v>
      </c>
      <c r="B8" s="82" t="s">
        <v>649</v>
      </c>
      <c r="C8" s="66" t="s">
        <v>0</v>
      </c>
      <c r="D8" s="67">
        <v>0.5</v>
      </c>
      <c r="E8" s="68" t="s">
        <v>18</v>
      </c>
      <c r="F8" s="69">
        <v>2.5</v>
      </c>
      <c r="G8" s="70">
        <f t="shared" si="8"/>
        <v>3</v>
      </c>
      <c r="H8" s="71">
        <f>IF(D8=基本・単一!$F$4,基本・単一!$L$4,IF(D8=基本・単一!$F$5,基本・単一!$L$5,IF(D8=基本・単一!$F$6,基本・単一!$L$6,IF(D8=基本・単一!$F$7,基本・単一!$L$7,IF(D8=基本・単一!$F$8,基本・単一!$L$8,IF(D8=基本・単一!$F$9,基本・単一!$L$9,IF(D8=基本・単一!$F$10,基本・単一!$L$10)))))))</f>
        <v>256</v>
      </c>
      <c r="I8" s="243"/>
      <c r="J8" s="71">
        <f>基本・複合!M8</f>
        <v>581</v>
      </c>
      <c r="K8" s="243"/>
      <c r="L8" s="71">
        <f t="shared" si="0"/>
        <v>1110</v>
      </c>
      <c r="M8" s="72">
        <f t="shared" si="9"/>
        <v>12432</v>
      </c>
      <c r="N8" s="72">
        <f t="shared" si="1"/>
        <v>12165</v>
      </c>
      <c r="O8" s="72">
        <f t="shared" si="2"/>
        <v>12099</v>
      </c>
      <c r="P8" s="72">
        <f t="shared" si="3"/>
        <v>11899</v>
      </c>
      <c r="Q8" s="72">
        <f t="shared" si="4"/>
        <v>11766</v>
      </c>
      <c r="R8" s="72">
        <f t="shared" si="5"/>
        <v>11499</v>
      </c>
      <c r="S8" s="72">
        <f t="shared" si="6"/>
        <v>11299</v>
      </c>
      <c r="T8" s="72">
        <f t="shared" si="7"/>
        <v>11100</v>
      </c>
    </row>
    <row r="9" spans="1:20" ht="18" customHeight="1" x14ac:dyDescent="0.2">
      <c r="A9" s="56" t="s">
        <v>697</v>
      </c>
      <c r="B9" s="82" t="s">
        <v>649</v>
      </c>
      <c r="C9" s="66" t="s">
        <v>0</v>
      </c>
      <c r="D9" s="67">
        <v>0.5</v>
      </c>
      <c r="E9" s="68" t="s">
        <v>18</v>
      </c>
      <c r="F9" s="69">
        <v>3</v>
      </c>
      <c r="G9" s="70">
        <f t="shared" si="8"/>
        <v>3.5</v>
      </c>
      <c r="H9" s="71">
        <f>IF(D9=基本・単一!$F$4,基本・単一!$L$4,IF(D9=基本・単一!$F$5,基本・単一!$L$5,IF(D9=基本・単一!$F$6,基本・単一!$L$6,IF(D9=基本・単一!$F$7,基本・単一!$L$7,IF(D9=基本・単一!$F$8,基本・単一!$L$8,IF(D9=基本・単一!$F$9,基本・単一!$L$9,IF(D9=基本・単一!$F$10,基本・単一!$L$10)))))))</f>
        <v>256</v>
      </c>
      <c r="I9" s="243"/>
      <c r="J9" s="71">
        <f>基本・複合!M9</f>
        <v>664</v>
      </c>
      <c r="K9" s="243"/>
      <c r="L9" s="71">
        <f t="shared" si="0"/>
        <v>1214</v>
      </c>
      <c r="M9" s="72">
        <f t="shared" si="9"/>
        <v>13596</v>
      </c>
      <c r="N9" s="72">
        <f t="shared" si="1"/>
        <v>13305</v>
      </c>
      <c r="O9" s="72">
        <f t="shared" si="2"/>
        <v>13232</v>
      </c>
      <c r="P9" s="72">
        <f t="shared" si="3"/>
        <v>13014</v>
      </c>
      <c r="Q9" s="72">
        <f t="shared" si="4"/>
        <v>12868</v>
      </c>
      <c r="R9" s="72">
        <f t="shared" si="5"/>
        <v>12577</v>
      </c>
      <c r="S9" s="72">
        <f t="shared" si="6"/>
        <v>12358</v>
      </c>
      <c r="T9" s="72">
        <f t="shared" si="7"/>
        <v>12140</v>
      </c>
    </row>
    <row r="10" spans="1:20" ht="18" customHeight="1" x14ac:dyDescent="0.2">
      <c r="A10" s="56" t="s">
        <v>698</v>
      </c>
      <c r="B10" s="82" t="s">
        <v>649</v>
      </c>
      <c r="C10" s="66" t="s">
        <v>0</v>
      </c>
      <c r="D10" s="67">
        <v>1</v>
      </c>
      <c r="E10" s="68" t="s">
        <v>18</v>
      </c>
      <c r="F10" s="69">
        <v>0.5</v>
      </c>
      <c r="G10" s="70">
        <f t="shared" si="8"/>
        <v>1.5</v>
      </c>
      <c r="H10" s="71">
        <f>IF(D10=基本・単一!$F$4,基本・単一!$L$4,IF(D10=基本・単一!$F$5,基本・単一!$L$5,IF(D10=基本・単一!$F$6,基本・単一!$L$6,IF(D10=基本・単一!$F$7,基本・単一!$L$7,IF(D10=基本・単一!$F$8,基本・単一!$L$8,IF(D10=基本・単一!$F$9,基本・単一!$L$9,IF(D10=基本・単一!$F$10,基本・単一!$L$10)))))))</f>
        <v>404</v>
      </c>
      <c r="I10" s="243"/>
      <c r="J10" s="71">
        <f>基本・複合!M10</f>
        <v>183</v>
      </c>
      <c r="K10" s="243"/>
      <c r="L10" s="71">
        <f t="shared" si="0"/>
        <v>835</v>
      </c>
      <c r="M10" s="72">
        <f t="shared" si="9"/>
        <v>9352</v>
      </c>
      <c r="N10" s="72">
        <f t="shared" si="1"/>
        <v>9151</v>
      </c>
      <c r="O10" s="72">
        <f t="shared" si="2"/>
        <v>9101</v>
      </c>
      <c r="P10" s="72">
        <f t="shared" si="3"/>
        <v>8951</v>
      </c>
      <c r="Q10" s="72">
        <f t="shared" si="4"/>
        <v>8851</v>
      </c>
      <c r="R10" s="72">
        <f t="shared" si="5"/>
        <v>8650</v>
      </c>
      <c r="S10" s="72">
        <f t="shared" si="6"/>
        <v>8500</v>
      </c>
      <c r="T10" s="72">
        <f t="shared" si="7"/>
        <v>8350</v>
      </c>
    </row>
    <row r="11" spans="1:20" ht="18" customHeight="1" x14ac:dyDescent="0.2">
      <c r="A11" s="56" t="s">
        <v>699</v>
      </c>
      <c r="B11" s="82" t="s">
        <v>649</v>
      </c>
      <c r="C11" s="66" t="s">
        <v>0</v>
      </c>
      <c r="D11" s="67">
        <v>1</v>
      </c>
      <c r="E11" s="68" t="s">
        <v>18</v>
      </c>
      <c r="F11" s="69">
        <v>1</v>
      </c>
      <c r="G11" s="70">
        <f t="shared" si="8"/>
        <v>2</v>
      </c>
      <c r="H11" s="71">
        <f>IF(D11=基本・単一!$F$4,基本・単一!$L$4,IF(D11=基本・単一!$F$5,基本・単一!$L$5,IF(D11=基本・単一!$F$6,基本・単一!$L$6,IF(D11=基本・単一!$F$7,基本・単一!$L$7,IF(D11=基本・単一!$F$8,基本・単一!$L$8,IF(D11=基本・単一!$F$9,基本・単一!$L$9,IF(D11=基本・単一!$F$10,基本・単一!$L$10)))))))</f>
        <v>404</v>
      </c>
      <c r="I11" s="243"/>
      <c r="J11" s="71">
        <f>基本・複合!M11</f>
        <v>265</v>
      </c>
      <c r="K11" s="243"/>
      <c r="L11" s="71">
        <f t="shared" si="0"/>
        <v>937</v>
      </c>
      <c r="M11" s="72">
        <f t="shared" si="9"/>
        <v>10494</v>
      </c>
      <c r="N11" s="72">
        <f t="shared" si="1"/>
        <v>10269</v>
      </c>
      <c r="O11" s="72">
        <f t="shared" si="2"/>
        <v>10213</v>
      </c>
      <c r="P11" s="72">
        <f t="shared" si="3"/>
        <v>10044</v>
      </c>
      <c r="Q11" s="72">
        <f t="shared" si="4"/>
        <v>9932</v>
      </c>
      <c r="R11" s="72">
        <f t="shared" si="5"/>
        <v>9707</v>
      </c>
      <c r="S11" s="72">
        <f t="shared" si="6"/>
        <v>9538</v>
      </c>
      <c r="T11" s="72">
        <f t="shared" si="7"/>
        <v>9370</v>
      </c>
    </row>
    <row r="12" spans="1:20" ht="18" customHeight="1" x14ac:dyDescent="0.2">
      <c r="A12" s="56" t="s">
        <v>700</v>
      </c>
      <c r="B12" s="82" t="s">
        <v>649</v>
      </c>
      <c r="C12" s="66" t="s">
        <v>0</v>
      </c>
      <c r="D12" s="67">
        <v>1</v>
      </c>
      <c r="E12" s="68" t="s">
        <v>18</v>
      </c>
      <c r="F12" s="69">
        <v>1.5</v>
      </c>
      <c r="G12" s="70">
        <f t="shared" si="8"/>
        <v>2.5</v>
      </c>
      <c r="H12" s="71">
        <f>IF(D12=基本・単一!$F$4,基本・単一!$L$4,IF(D12=基本・単一!$F$5,基本・単一!$L$5,IF(D12=基本・単一!$F$6,基本・単一!$L$6,IF(D12=基本・単一!$F$7,基本・単一!$L$7,IF(D12=基本・単一!$F$8,基本・単一!$L$8,IF(D12=基本・単一!$F$9,基本・単一!$L$9,IF(D12=基本・単一!$F$10,基本・単一!$L$10)))))))</f>
        <v>404</v>
      </c>
      <c r="I12" s="243"/>
      <c r="J12" s="71">
        <f>基本・複合!M12</f>
        <v>350</v>
      </c>
      <c r="K12" s="243"/>
      <c r="L12" s="71">
        <f t="shared" si="0"/>
        <v>1044</v>
      </c>
      <c r="M12" s="72">
        <f t="shared" si="9"/>
        <v>11692</v>
      </c>
      <c r="N12" s="72">
        <f t="shared" si="1"/>
        <v>11442</v>
      </c>
      <c r="O12" s="72">
        <f t="shared" si="2"/>
        <v>11379</v>
      </c>
      <c r="P12" s="72">
        <f t="shared" si="3"/>
        <v>11191</v>
      </c>
      <c r="Q12" s="72">
        <f t="shared" si="4"/>
        <v>11066</v>
      </c>
      <c r="R12" s="72">
        <f t="shared" si="5"/>
        <v>10815</v>
      </c>
      <c r="S12" s="72">
        <f t="shared" si="6"/>
        <v>10627</v>
      </c>
      <c r="T12" s="72">
        <f t="shared" si="7"/>
        <v>10440</v>
      </c>
    </row>
    <row r="13" spans="1:20" ht="18" customHeight="1" x14ac:dyDescent="0.2">
      <c r="A13" s="56" t="s">
        <v>701</v>
      </c>
      <c r="B13" s="82" t="s">
        <v>649</v>
      </c>
      <c r="C13" s="66" t="s">
        <v>0</v>
      </c>
      <c r="D13" s="67">
        <v>1</v>
      </c>
      <c r="E13" s="68" t="s">
        <v>18</v>
      </c>
      <c r="F13" s="69">
        <v>2</v>
      </c>
      <c r="G13" s="70">
        <f t="shared" si="8"/>
        <v>3</v>
      </c>
      <c r="H13" s="71">
        <f>IF(D13=基本・単一!$F$4,基本・単一!$L$4,IF(D13=基本・単一!$F$5,基本・単一!$L$5,IF(D13=基本・単一!$F$6,基本・単一!$L$6,IF(D13=基本・単一!$F$7,基本・単一!$L$7,IF(D13=基本・単一!$F$8,基本・単一!$L$8,IF(D13=基本・単一!$F$9,基本・単一!$L$9,IF(D13=基本・単一!$F$10,基本・単一!$L$10)))))))</f>
        <v>404</v>
      </c>
      <c r="I13" s="243"/>
      <c r="J13" s="71">
        <f>基本・複合!M13</f>
        <v>433</v>
      </c>
      <c r="K13" s="243"/>
      <c r="L13" s="71">
        <f t="shared" si="0"/>
        <v>1147</v>
      </c>
      <c r="M13" s="72">
        <f t="shared" si="9"/>
        <v>12846</v>
      </c>
      <c r="N13" s="72">
        <f t="shared" si="1"/>
        <v>12571</v>
      </c>
      <c r="O13" s="72">
        <f t="shared" si="2"/>
        <v>12502</v>
      </c>
      <c r="P13" s="72">
        <f t="shared" si="3"/>
        <v>12295</v>
      </c>
      <c r="Q13" s="72">
        <f t="shared" si="4"/>
        <v>12158</v>
      </c>
      <c r="R13" s="72">
        <f t="shared" si="5"/>
        <v>11882</v>
      </c>
      <c r="S13" s="72">
        <f t="shared" si="6"/>
        <v>11676</v>
      </c>
      <c r="T13" s="72">
        <f t="shared" si="7"/>
        <v>11470</v>
      </c>
    </row>
    <row r="14" spans="1:20" ht="18" customHeight="1" x14ac:dyDescent="0.2">
      <c r="A14" s="56" t="s">
        <v>702</v>
      </c>
      <c r="B14" s="82" t="s">
        <v>649</v>
      </c>
      <c r="C14" s="66" t="s">
        <v>0</v>
      </c>
      <c r="D14" s="67">
        <v>1</v>
      </c>
      <c r="E14" s="68" t="s">
        <v>18</v>
      </c>
      <c r="F14" s="69">
        <v>2.5</v>
      </c>
      <c r="G14" s="70">
        <f t="shared" si="8"/>
        <v>3.5</v>
      </c>
      <c r="H14" s="71">
        <f>IF(D14=基本・単一!$F$4,基本・単一!$L$4,IF(D14=基本・単一!$F$5,基本・単一!$L$5,IF(D14=基本・単一!$F$6,基本・単一!$L$6,IF(D14=基本・単一!$F$7,基本・単一!$L$7,IF(D14=基本・単一!$F$8,基本・単一!$L$8,IF(D14=基本・単一!$F$9,基本・単一!$L$9,IF(D14=基本・単一!$F$10,基本・単一!$L$10)))))))</f>
        <v>404</v>
      </c>
      <c r="I14" s="243"/>
      <c r="J14" s="71">
        <f>基本・複合!M14</f>
        <v>516</v>
      </c>
      <c r="K14" s="243"/>
      <c r="L14" s="71">
        <f t="shared" si="0"/>
        <v>1251</v>
      </c>
      <c r="M14" s="72">
        <f t="shared" si="9"/>
        <v>14011</v>
      </c>
      <c r="N14" s="72">
        <f t="shared" si="1"/>
        <v>13710</v>
      </c>
      <c r="O14" s="72">
        <f t="shared" si="2"/>
        <v>13635</v>
      </c>
      <c r="P14" s="72">
        <f t="shared" si="3"/>
        <v>13410</v>
      </c>
      <c r="Q14" s="72">
        <f t="shared" si="4"/>
        <v>13260</v>
      </c>
      <c r="R14" s="72">
        <f t="shared" si="5"/>
        <v>12960</v>
      </c>
      <c r="S14" s="72">
        <f t="shared" si="6"/>
        <v>12735</v>
      </c>
      <c r="T14" s="72">
        <f t="shared" si="7"/>
        <v>12510</v>
      </c>
    </row>
    <row r="15" spans="1:20" ht="18" customHeight="1" x14ac:dyDescent="0.2">
      <c r="A15" s="56" t="s">
        <v>703</v>
      </c>
      <c r="B15" s="82" t="s">
        <v>649</v>
      </c>
      <c r="C15" s="66" t="s">
        <v>0</v>
      </c>
      <c r="D15" s="67">
        <v>1.5</v>
      </c>
      <c r="E15" s="68" t="s">
        <v>18</v>
      </c>
      <c r="F15" s="69">
        <v>0.5</v>
      </c>
      <c r="G15" s="70">
        <f t="shared" si="8"/>
        <v>2</v>
      </c>
      <c r="H15" s="71">
        <f>IF(D15=基本・単一!$F$4,基本・単一!$L$4,IF(D15=基本・単一!$F$5,基本・単一!$L$5,IF(D15=基本・単一!$F$6,基本・単一!$L$6,IF(D15=基本・単一!$F$7,基本・単一!$L$7,IF(D15=基本・単一!$F$8,基本・単一!$L$8,IF(D15=基本・単一!$F$9,基本・単一!$L$9,IF(D15=基本・単一!$F$10,基本・単一!$L$10)))))))</f>
        <v>587</v>
      </c>
      <c r="I15" s="243"/>
      <c r="J15" s="71">
        <f>基本・複合!M15</f>
        <v>82</v>
      </c>
      <c r="K15" s="243"/>
      <c r="L15" s="71">
        <f t="shared" si="0"/>
        <v>984</v>
      </c>
      <c r="M15" s="72">
        <f t="shared" si="9"/>
        <v>11020</v>
      </c>
      <c r="N15" s="72">
        <f t="shared" si="1"/>
        <v>10784</v>
      </c>
      <c r="O15" s="72">
        <f t="shared" si="2"/>
        <v>10725</v>
      </c>
      <c r="P15" s="72">
        <f t="shared" si="3"/>
        <v>10548</v>
      </c>
      <c r="Q15" s="72">
        <f t="shared" si="4"/>
        <v>10430</v>
      </c>
      <c r="R15" s="72">
        <f t="shared" si="5"/>
        <v>10194</v>
      </c>
      <c r="S15" s="72">
        <f t="shared" si="6"/>
        <v>10017</v>
      </c>
      <c r="T15" s="72">
        <f t="shared" si="7"/>
        <v>9840</v>
      </c>
    </row>
    <row r="16" spans="1:20" ht="18" customHeight="1" x14ac:dyDescent="0.2">
      <c r="A16" s="56" t="s">
        <v>704</v>
      </c>
      <c r="B16" s="82" t="s">
        <v>649</v>
      </c>
      <c r="C16" s="66" t="s">
        <v>0</v>
      </c>
      <c r="D16" s="67">
        <v>1.5</v>
      </c>
      <c r="E16" s="68" t="s">
        <v>18</v>
      </c>
      <c r="F16" s="69">
        <v>1</v>
      </c>
      <c r="G16" s="70">
        <f t="shared" si="8"/>
        <v>2.5</v>
      </c>
      <c r="H16" s="71">
        <f>IF(D16=基本・単一!$F$4,基本・単一!$L$4,IF(D16=基本・単一!$F$5,基本・単一!$L$5,IF(D16=基本・単一!$F$6,基本・単一!$L$6,IF(D16=基本・単一!$F$7,基本・単一!$L$7,IF(D16=基本・単一!$F$8,基本・単一!$L$8,IF(D16=基本・単一!$F$9,基本・単一!$L$9,IF(D16=基本・単一!$F$10,基本・単一!$L$10)))))))</f>
        <v>587</v>
      </c>
      <c r="I16" s="243"/>
      <c r="J16" s="71">
        <f>基本・複合!M16</f>
        <v>167</v>
      </c>
      <c r="K16" s="243"/>
      <c r="L16" s="71">
        <f t="shared" si="0"/>
        <v>1090</v>
      </c>
      <c r="M16" s="72">
        <f t="shared" si="9"/>
        <v>12208</v>
      </c>
      <c r="N16" s="72">
        <f t="shared" si="1"/>
        <v>11946</v>
      </c>
      <c r="O16" s="72">
        <f t="shared" si="2"/>
        <v>11881</v>
      </c>
      <c r="P16" s="72">
        <f t="shared" si="3"/>
        <v>11684</v>
      </c>
      <c r="Q16" s="72">
        <f t="shared" si="4"/>
        <v>11554</v>
      </c>
      <c r="R16" s="72">
        <f t="shared" si="5"/>
        <v>11292</v>
      </c>
      <c r="S16" s="72">
        <f t="shared" si="6"/>
        <v>11096</v>
      </c>
      <c r="T16" s="72">
        <f t="shared" si="7"/>
        <v>10900</v>
      </c>
    </row>
    <row r="17" spans="1:20" ht="18" customHeight="1" x14ac:dyDescent="0.2">
      <c r="A17" s="56" t="s">
        <v>705</v>
      </c>
      <c r="B17" s="82" t="s">
        <v>649</v>
      </c>
      <c r="C17" s="66" t="s">
        <v>0</v>
      </c>
      <c r="D17" s="67">
        <v>1.5</v>
      </c>
      <c r="E17" s="68" t="s">
        <v>18</v>
      </c>
      <c r="F17" s="69">
        <v>1.5</v>
      </c>
      <c r="G17" s="70">
        <f t="shared" si="8"/>
        <v>3</v>
      </c>
      <c r="H17" s="71">
        <f>IF(D17=基本・単一!$F$4,基本・単一!$L$4,IF(D17=基本・単一!$F$5,基本・単一!$L$5,IF(D17=基本・単一!$F$6,基本・単一!$L$6,IF(D17=基本・単一!$F$7,基本・単一!$L$7,IF(D17=基本・単一!$F$8,基本・単一!$L$8,IF(D17=基本・単一!$F$9,基本・単一!$L$9,IF(D17=基本・単一!$F$10,基本・単一!$L$10)))))))</f>
        <v>587</v>
      </c>
      <c r="I17" s="243"/>
      <c r="J17" s="71">
        <f>基本・複合!M17</f>
        <v>250</v>
      </c>
      <c r="K17" s="243"/>
      <c r="L17" s="71">
        <f t="shared" si="0"/>
        <v>1194</v>
      </c>
      <c r="M17" s="72">
        <f t="shared" si="9"/>
        <v>13372</v>
      </c>
      <c r="N17" s="72">
        <f t="shared" si="1"/>
        <v>13086</v>
      </c>
      <c r="O17" s="72">
        <f t="shared" si="2"/>
        <v>13014</v>
      </c>
      <c r="P17" s="72">
        <f t="shared" si="3"/>
        <v>12799</v>
      </c>
      <c r="Q17" s="72">
        <f t="shared" si="4"/>
        <v>12656</v>
      </c>
      <c r="R17" s="72">
        <f t="shared" si="5"/>
        <v>12369</v>
      </c>
      <c r="S17" s="72">
        <f t="shared" si="6"/>
        <v>12154</v>
      </c>
      <c r="T17" s="72">
        <f t="shared" si="7"/>
        <v>11940</v>
      </c>
    </row>
    <row r="18" spans="1:20" ht="18" customHeight="1" x14ac:dyDescent="0.2">
      <c r="A18" s="56" t="s">
        <v>706</v>
      </c>
      <c r="B18" s="82" t="s">
        <v>649</v>
      </c>
      <c r="C18" s="66" t="s">
        <v>0</v>
      </c>
      <c r="D18" s="67">
        <v>1.5</v>
      </c>
      <c r="E18" s="68" t="s">
        <v>18</v>
      </c>
      <c r="F18" s="69">
        <v>2</v>
      </c>
      <c r="G18" s="70">
        <f t="shared" si="8"/>
        <v>3.5</v>
      </c>
      <c r="H18" s="71">
        <f>IF(D18=基本・単一!$F$4,基本・単一!$L$4,IF(D18=基本・単一!$F$5,基本・単一!$L$5,IF(D18=基本・単一!$F$6,基本・単一!$L$6,IF(D18=基本・単一!$F$7,基本・単一!$L$7,IF(D18=基本・単一!$F$8,基本・単一!$L$8,IF(D18=基本・単一!$F$9,基本・単一!$L$9,IF(D18=基本・単一!$F$10,基本・単一!$L$10)))))))</f>
        <v>587</v>
      </c>
      <c r="I18" s="243"/>
      <c r="J18" s="71">
        <f>基本・複合!M18</f>
        <v>333</v>
      </c>
      <c r="K18" s="243"/>
      <c r="L18" s="71">
        <f t="shared" si="0"/>
        <v>1297</v>
      </c>
      <c r="M18" s="72">
        <f t="shared" si="9"/>
        <v>14526</v>
      </c>
      <c r="N18" s="72">
        <f t="shared" si="1"/>
        <v>14215</v>
      </c>
      <c r="O18" s="72">
        <f t="shared" si="2"/>
        <v>14137</v>
      </c>
      <c r="P18" s="72">
        <f t="shared" si="3"/>
        <v>13903</v>
      </c>
      <c r="Q18" s="72">
        <f t="shared" si="4"/>
        <v>13748</v>
      </c>
      <c r="R18" s="72">
        <f t="shared" si="5"/>
        <v>13436</v>
      </c>
      <c r="S18" s="72">
        <f t="shared" si="6"/>
        <v>13203</v>
      </c>
      <c r="T18" s="72">
        <f t="shared" si="7"/>
        <v>12970</v>
      </c>
    </row>
    <row r="19" spans="1:20" ht="18" customHeight="1" x14ac:dyDescent="0.2">
      <c r="A19" s="56" t="s">
        <v>707</v>
      </c>
      <c r="B19" s="82" t="s">
        <v>649</v>
      </c>
      <c r="C19" s="66" t="s">
        <v>0</v>
      </c>
      <c r="D19" s="67">
        <v>1.5</v>
      </c>
      <c r="E19" s="68" t="s">
        <v>18</v>
      </c>
      <c r="F19" s="69">
        <v>2.5</v>
      </c>
      <c r="G19" s="70">
        <f t="shared" si="8"/>
        <v>4</v>
      </c>
      <c r="H19" s="71">
        <f>IF(D19=基本・単一!$F$4,基本・単一!$L$4,IF(D19=基本・単一!$F$5,基本・単一!$L$5,IF(D19=基本・単一!$F$6,基本・単一!$L$6,IF(D19=基本・単一!$F$7,基本・単一!$L$7,IF(D19=基本・単一!$F$8,基本・単一!$L$8,IF(D19=基本・単一!$F$9,基本・単一!$L$9,IF(D19=基本・単一!$F$10,基本・単一!$L$10)))))))</f>
        <v>587</v>
      </c>
      <c r="I19" s="243"/>
      <c r="J19" s="71">
        <f>基本・複合!M19</f>
        <v>416</v>
      </c>
      <c r="K19" s="243"/>
      <c r="L19" s="71">
        <f t="shared" si="0"/>
        <v>1401</v>
      </c>
      <c r="M19" s="72">
        <f t="shared" si="9"/>
        <v>15691</v>
      </c>
      <c r="N19" s="72">
        <f t="shared" si="1"/>
        <v>15354</v>
      </c>
      <c r="O19" s="72">
        <f t="shared" si="2"/>
        <v>15270</v>
      </c>
      <c r="P19" s="72">
        <f t="shared" si="3"/>
        <v>15018</v>
      </c>
      <c r="Q19" s="72">
        <f t="shared" si="4"/>
        <v>14850</v>
      </c>
      <c r="R19" s="72">
        <f t="shared" si="5"/>
        <v>14514</v>
      </c>
      <c r="S19" s="72">
        <f t="shared" si="6"/>
        <v>14262</v>
      </c>
      <c r="T19" s="72">
        <f t="shared" si="7"/>
        <v>14010</v>
      </c>
    </row>
    <row r="20" spans="1:20" ht="18" customHeight="1" x14ac:dyDescent="0.2">
      <c r="A20" s="56" t="s">
        <v>708</v>
      </c>
      <c r="B20" s="82" t="s">
        <v>649</v>
      </c>
      <c r="C20" s="66" t="s">
        <v>0</v>
      </c>
      <c r="D20" s="67">
        <v>2</v>
      </c>
      <c r="E20" s="68" t="s">
        <v>18</v>
      </c>
      <c r="F20" s="69">
        <v>0.5</v>
      </c>
      <c r="G20" s="70">
        <f t="shared" si="8"/>
        <v>2.5</v>
      </c>
      <c r="H20" s="71">
        <f>IF(D20=基本・単一!$F$4,基本・単一!$L$4,IF(D20=基本・単一!$F$5,基本・単一!$L$5,IF(D20=基本・単一!$F$6,基本・単一!$L$6,IF(D20=基本・単一!$F$7,基本・単一!$L$7,IF(D20=基本・単一!$F$8,基本・単一!$L$8,IF(D20=基本・単一!$F$9,基本・単一!$L$9,IF(D20=基本・単一!$F$10,基本・単一!$L$10)))))))</f>
        <v>669</v>
      </c>
      <c r="I20" s="243"/>
      <c r="J20" s="71">
        <f>基本・複合!M20</f>
        <v>85</v>
      </c>
      <c r="K20" s="243"/>
      <c r="L20" s="71">
        <f t="shared" si="0"/>
        <v>1110</v>
      </c>
      <c r="M20" s="72">
        <f t="shared" si="9"/>
        <v>12432</v>
      </c>
      <c r="N20" s="72">
        <f t="shared" si="1"/>
        <v>12165</v>
      </c>
      <c r="O20" s="72">
        <f t="shared" si="2"/>
        <v>12099</v>
      </c>
      <c r="P20" s="72">
        <f t="shared" si="3"/>
        <v>11899</v>
      </c>
      <c r="Q20" s="72">
        <f t="shared" si="4"/>
        <v>11766</v>
      </c>
      <c r="R20" s="72">
        <f t="shared" si="5"/>
        <v>11499</v>
      </c>
      <c r="S20" s="72">
        <f t="shared" si="6"/>
        <v>11299</v>
      </c>
      <c r="T20" s="72">
        <f t="shared" si="7"/>
        <v>11100</v>
      </c>
    </row>
    <row r="21" spans="1:20" ht="18" customHeight="1" x14ac:dyDescent="0.2">
      <c r="A21" s="56" t="s">
        <v>709</v>
      </c>
      <c r="B21" s="82" t="s">
        <v>649</v>
      </c>
      <c r="C21" s="66" t="s">
        <v>0</v>
      </c>
      <c r="D21" s="67">
        <v>2</v>
      </c>
      <c r="E21" s="68" t="s">
        <v>18</v>
      </c>
      <c r="F21" s="69">
        <v>1</v>
      </c>
      <c r="G21" s="70">
        <f t="shared" si="8"/>
        <v>3</v>
      </c>
      <c r="H21" s="71">
        <f>IF(D21=基本・単一!$F$4,基本・単一!$L$4,IF(D21=基本・単一!$F$5,基本・単一!$L$5,IF(D21=基本・単一!$F$6,基本・単一!$L$6,IF(D21=基本・単一!$F$7,基本・単一!$L$7,IF(D21=基本・単一!$F$8,基本・単一!$L$8,IF(D21=基本・単一!$F$9,基本・単一!$L$9,IF(D21=基本・単一!$F$10,基本・単一!$L$10)))))))</f>
        <v>669</v>
      </c>
      <c r="I21" s="243"/>
      <c r="J21" s="71">
        <f>基本・複合!M21</f>
        <v>168</v>
      </c>
      <c r="K21" s="243"/>
      <c r="L21" s="71">
        <f t="shared" si="0"/>
        <v>1214</v>
      </c>
      <c r="M21" s="72">
        <f t="shared" si="9"/>
        <v>13596</v>
      </c>
      <c r="N21" s="72">
        <f t="shared" si="1"/>
        <v>13305</v>
      </c>
      <c r="O21" s="72">
        <f t="shared" si="2"/>
        <v>13232</v>
      </c>
      <c r="P21" s="72">
        <f t="shared" si="3"/>
        <v>13014</v>
      </c>
      <c r="Q21" s="72">
        <f t="shared" si="4"/>
        <v>12868</v>
      </c>
      <c r="R21" s="72">
        <f t="shared" si="5"/>
        <v>12577</v>
      </c>
      <c r="S21" s="72">
        <f t="shared" si="6"/>
        <v>12358</v>
      </c>
      <c r="T21" s="72">
        <f t="shared" si="7"/>
        <v>12140</v>
      </c>
    </row>
    <row r="22" spans="1:20" ht="18" customHeight="1" x14ac:dyDescent="0.2">
      <c r="A22" s="56" t="s">
        <v>710</v>
      </c>
      <c r="B22" s="82" t="s">
        <v>649</v>
      </c>
      <c r="C22" s="66" t="s">
        <v>0</v>
      </c>
      <c r="D22" s="67">
        <v>2</v>
      </c>
      <c r="E22" s="68" t="s">
        <v>18</v>
      </c>
      <c r="F22" s="69">
        <v>1.5</v>
      </c>
      <c r="G22" s="70">
        <f t="shared" si="8"/>
        <v>3.5</v>
      </c>
      <c r="H22" s="71">
        <f>IF(D22=基本・単一!$F$4,基本・単一!$L$4,IF(D22=基本・単一!$F$5,基本・単一!$L$5,IF(D22=基本・単一!$F$6,基本・単一!$L$6,IF(D22=基本・単一!$F$7,基本・単一!$L$7,IF(D22=基本・単一!$F$8,基本・単一!$L$8,IF(D22=基本・単一!$F$9,基本・単一!$L$9,IF(D22=基本・単一!$F$10,基本・単一!$L$10)))))))</f>
        <v>669</v>
      </c>
      <c r="I22" s="243"/>
      <c r="J22" s="71">
        <f>基本・複合!M22</f>
        <v>251</v>
      </c>
      <c r="K22" s="243"/>
      <c r="L22" s="71">
        <f t="shared" si="0"/>
        <v>1318</v>
      </c>
      <c r="M22" s="72">
        <f t="shared" si="9"/>
        <v>14761</v>
      </c>
      <c r="N22" s="72">
        <f t="shared" si="1"/>
        <v>14445</v>
      </c>
      <c r="O22" s="72">
        <f t="shared" si="2"/>
        <v>14366</v>
      </c>
      <c r="P22" s="72">
        <f t="shared" si="3"/>
        <v>14128</v>
      </c>
      <c r="Q22" s="72">
        <f t="shared" si="4"/>
        <v>13970</v>
      </c>
      <c r="R22" s="72">
        <f t="shared" si="5"/>
        <v>13654</v>
      </c>
      <c r="S22" s="72">
        <f t="shared" si="6"/>
        <v>13417</v>
      </c>
      <c r="T22" s="72">
        <f t="shared" si="7"/>
        <v>13180</v>
      </c>
    </row>
    <row r="23" spans="1:20" ht="18" customHeight="1" x14ac:dyDescent="0.2">
      <c r="A23" s="56" t="s">
        <v>711</v>
      </c>
      <c r="B23" s="82" t="s">
        <v>649</v>
      </c>
      <c r="C23" s="66" t="s">
        <v>0</v>
      </c>
      <c r="D23" s="67">
        <v>2</v>
      </c>
      <c r="E23" s="68" t="s">
        <v>18</v>
      </c>
      <c r="F23" s="69">
        <v>2</v>
      </c>
      <c r="G23" s="70">
        <f t="shared" si="8"/>
        <v>4</v>
      </c>
      <c r="H23" s="71">
        <f>IF(D23=基本・単一!$F$4,基本・単一!$L$4,IF(D23=基本・単一!$F$5,基本・単一!$L$5,IF(D23=基本・単一!$F$6,基本・単一!$L$6,IF(D23=基本・単一!$F$7,基本・単一!$L$7,IF(D23=基本・単一!$F$8,基本・単一!$L$8,IF(D23=基本・単一!$F$9,基本・単一!$L$9,IF(D23=基本・単一!$F$10,基本・単一!$L$10)))))))</f>
        <v>669</v>
      </c>
      <c r="I23" s="243"/>
      <c r="J23" s="71">
        <f>基本・複合!M23</f>
        <v>334</v>
      </c>
      <c r="K23" s="243"/>
      <c r="L23" s="71">
        <f t="shared" si="0"/>
        <v>1422</v>
      </c>
      <c r="M23" s="72">
        <f t="shared" si="9"/>
        <v>15926</v>
      </c>
      <c r="N23" s="72">
        <f t="shared" si="1"/>
        <v>15585</v>
      </c>
      <c r="O23" s="72">
        <f t="shared" si="2"/>
        <v>15499</v>
      </c>
      <c r="P23" s="72">
        <f t="shared" si="3"/>
        <v>15243</v>
      </c>
      <c r="Q23" s="72">
        <f t="shared" si="4"/>
        <v>15073</v>
      </c>
      <c r="R23" s="72">
        <f t="shared" si="5"/>
        <v>14731</v>
      </c>
      <c r="S23" s="72">
        <f t="shared" si="6"/>
        <v>14475</v>
      </c>
      <c r="T23" s="72">
        <f t="shared" si="7"/>
        <v>14220</v>
      </c>
    </row>
    <row r="24" spans="1:20" ht="18" customHeight="1" x14ac:dyDescent="0.2">
      <c r="A24" s="56" t="s">
        <v>712</v>
      </c>
      <c r="B24" s="82" t="s">
        <v>649</v>
      </c>
      <c r="C24" s="66" t="s">
        <v>0</v>
      </c>
      <c r="D24" s="67">
        <v>2</v>
      </c>
      <c r="E24" s="68" t="s">
        <v>18</v>
      </c>
      <c r="F24" s="69">
        <v>2.5</v>
      </c>
      <c r="G24" s="70">
        <f t="shared" si="8"/>
        <v>4.5</v>
      </c>
      <c r="H24" s="71">
        <f>IF(D24=基本・単一!$F$4,基本・単一!$L$4,IF(D24=基本・単一!$F$5,基本・単一!$L$5,IF(D24=基本・単一!$F$6,基本・単一!$L$6,IF(D24=基本・単一!$F$7,基本・単一!$L$7,IF(D24=基本・単一!$F$8,基本・単一!$L$8,IF(D24=基本・単一!$F$9,基本・単一!$L$9,IF(D24=基本・単一!$F$10,基本・単一!$L$10)))))))</f>
        <v>669</v>
      </c>
      <c r="I24" s="243"/>
      <c r="J24" s="71">
        <f>基本・複合!M24</f>
        <v>417</v>
      </c>
      <c r="K24" s="243"/>
      <c r="L24" s="71">
        <f t="shared" si="0"/>
        <v>1525</v>
      </c>
      <c r="M24" s="72">
        <f t="shared" si="9"/>
        <v>17080</v>
      </c>
      <c r="N24" s="72">
        <f t="shared" si="1"/>
        <v>16714</v>
      </c>
      <c r="O24" s="72">
        <f t="shared" si="2"/>
        <v>16622</v>
      </c>
      <c r="P24" s="72">
        <f t="shared" si="3"/>
        <v>16348</v>
      </c>
      <c r="Q24" s="72">
        <f t="shared" si="4"/>
        <v>16165</v>
      </c>
      <c r="R24" s="72">
        <f t="shared" si="5"/>
        <v>15799</v>
      </c>
      <c r="S24" s="72">
        <f t="shared" si="6"/>
        <v>15524</v>
      </c>
      <c r="T24" s="72">
        <f t="shared" si="7"/>
        <v>15250</v>
      </c>
    </row>
    <row r="25" spans="1:20" ht="18" customHeight="1" x14ac:dyDescent="0.2">
      <c r="A25" s="56" t="s">
        <v>713</v>
      </c>
      <c r="B25" s="82" t="s">
        <v>649</v>
      </c>
      <c r="C25" s="66" t="s">
        <v>0</v>
      </c>
      <c r="D25" s="67">
        <v>2.5</v>
      </c>
      <c r="E25" s="68" t="s">
        <v>18</v>
      </c>
      <c r="F25" s="69">
        <v>0.5</v>
      </c>
      <c r="G25" s="70">
        <f t="shared" si="8"/>
        <v>3</v>
      </c>
      <c r="H25" s="71">
        <f>IF(D25=基本・単一!$F$4,基本・単一!$L$4,IF(D25=基本・単一!$F$5,基本・単一!$L$5,IF(D25=基本・単一!$F$6,基本・単一!$L$6,IF(D25=基本・単一!$F$7,基本・単一!$L$7,IF(D25=基本・単一!$F$8,基本・単一!$L$8,IF(D25=基本・単一!$F$9,基本・単一!$L$9,IF(D25=基本・単一!$F$10,基本・単一!$L$10)))))))</f>
        <v>754</v>
      </c>
      <c r="I25" s="243"/>
      <c r="J25" s="71">
        <f>基本・複合!M25</f>
        <v>83</v>
      </c>
      <c r="K25" s="243"/>
      <c r="L25" s="71">
        <f t="shared" si="0"/>
        <v>1235</v>
      </c>
      <c r="M25" s="72">
        <f t="shared" si="9"/>
        <v>13832</v>
      </c>
      <c r="N25" s="72">
        <f t="shared" si="1"/>
        <v>13535</v>
      </c>
      <c r="O25" s="72">
        <f t="shared" si="2"/>
        <v>13461</v>
      </c>
      <c r="P25" s="72">
        <f t="shared" si="3"/>
        <v>13239</v>
      </c>
      <c r="Q25" s="72">
        <f t="shared" si="4"/>
        <v>13091</v>
      </c>
      <c r="R25" s="72">
        <f t="shared" si="5"/>
        <v>12794</v>
      </c>
      <c r="S25" s="72">
        <f t="shared" si="6"/>
        <v>12572</v>
      </c>
      <c r="T25" s="72">
        <f t="shared" si="7"/>
        <v>12350</v>
      </c>
    </row>
    <row r="26" spans="1:20" ht="18" customHeight="1" x14ac:dyDescent="0.2">
      <c r="A26" s="56" t="s">
        <v>714</v>
      </c>
      <c r="B26" s="82" t="s">
        <v>649</v>
      </c>
      <c r="C26" s="66" t="s">
        <v>0</v>
      </c>
      <c r="D26" s="67">
        <v>2.5</v>
      </c>
      <c r="E26" s="68" t="s">
        <v>18</v>
      </c>
      <c r="F26" s="69">
        <v>1</v>
      </c>
      <c r="G26" s="70">
        <f t="shared" si="8"/>
        <v>3.5</v>
      </c>
      <c r="H26" s="71">
        <f>IF(D26=基本・単一!$F$4,基本・単一!$L$4,IF(D26=基本・単一!$F$5,基本・単一!$L$5,IF(D26=基本・単一!$F$6,基本・単一!$L$6,IF(D26=基本・単一!$F$7,基本・単一!$L$7,IF(D26=基本・単一!$F$8,基本・単一!$L$8,IF(D26=基本・単一!$F$9,基本・単一!$L$9,IF(D26=基本・単一!$F$10,基本・単一!$L$10)))))))</f>
        <v>754</v>
      </c>
      <c r="I26" s="243"/>
      <c r="J26" s="71">
        <f>J25+基本・複合!$Q$2</f>
        <v>166</v>
      </c>
      <c r="K26" s="243"/>
      <c r="L26" s="71">
        <f t="shared" si="0"/>
        <v>1339</v>
      </c>
      <c r="M26" s="72">
        <f t="shared" si="9"/>
        <v>14996</v>
      </c>
      <c r="N26" s="72">
        <f t="shared" si="1"/>
        <v>14675</v>
      </c>
      <c r="O26" s="72">
        <f t="shared" si="2"/>
        <v>14595</v>
      </c>
      <c r="P26" s="72">
        <f t="shared" si="3"/>
        <v>14354</v>
      </c>
      <c r="Q26" s="72">
        <f t="shared" si="4"/>
        <v>14193</v>
      </c>
      <c r="R26" s="72">
        <f t="shared" si="5"/>
        <v>13872</v>
      </c>
      <c r="S26" s="72">
        <f t="shared" si="6"/>
        <v>13631</v>
      </c>
      <c r="T26" s="72">
        <f t="shared" si="7"/>
        <v>13390</v>
      </c>
    </row>
    <row r="27" spans="1:20" ht="18" customHeight="1" x14ac:dyDescent="0.2">
      <c r="A27" s="56" t="s">
        <v>715</v>
      </c>
      <c r="B27" s="82" t="s">
        <v>649</v>
      </c>
      <c r="C27" s="66" t="s">
        <v>0</v>
      </c>
      <c r="D27" s="67">
        <v>2.5</v>
      </c>
      <c r="E27" s="68" t="s">
        <v>18</v>
      </c>
      <c r="F27" s="69">
        <v>1.5</v>
      </c>
      <c r="G27" s="70">
        <f t="shared" si="8"/>
        <v>4</v>
      </c>
      <c r="H27" s="71">
        <f>IF(D27=基本・単一!$F$4,基本・単一!$L$4,IF(D27=基本・単一!$F$5,基本・単一!$L$5,IF(D27=基本・単一!$F$6,基本・単一!$L$6,IF(D27=基本・単一!$F$7,基本・単一!$L$7,IF(D27=基本・単一!$F$8,基本・単一!$L$8,IF(D27=基本・単一!$F$9,基本・単一!$L$9,IF(D27=基本・単一!$F$10,基本・単一!$L$10)))))))</f>
        <v>754</v>
      </c>
      <c r="I27" s="243"/>
      <c r="J27" s="71">
        <f>J26+基本・複合!$Q$2</f>
        <v>249</v>
      </c>
      <c r="K27" s="243"/>
      <c r="L27" s="71">
        <f t="shared" si="0"/>
        <v>1442</v>
      </c>
      <c r="M27" s="72">
        <f t="shared" si="9"/>
        <v>16150</v>
      </c>
      <c r="N27" s="72">
        <f t="shared" si="1"/>
        <v>15804</v>
      </c>
      <c r="O27" s="72">
        <f t="shared" si="2"/>
        <v>15717</v>
      </c>
      <c r="P27" s="72">
        <f t="shared" si="3"/>
        <v>15458</v>
      </c>
      <c r="Q27" s="72">
        <f t="shared" si="4"/>
        <v>15285</v>
      </c>
      <c r="R27" s="72">
        <f t="shared" si="5"/>
        <v>14939</v>
      </c>
      <c r="S27" s="72">
        <f t="shared" si="6"/>
        <v>14679</v>
      </c>
      <c r="T27" s="72">
        <f t="shared" si="7"/>
        <v>14420</v>
      </c>
    </row>
    <row r="28" spans="1:20" ht="18" customHeight="1" x14ac:dyDescent="0.2">
      <c r="A28" s="56" t="s">
        <v>716</v>
      </c>
      <c r="B28" s="82" t="s">
        <v>649</v>
      </c>
      <c r="C28" s="66" t="s">
        <v>0</v>
      </c>
      <c r="D28" s="67">
        <v>2.5</v>
      </c>
      <c r="E28" s="68" t="s">
        <v>18</v>
      </c>
      <c r="F28" s="69">
        <v>2</v>
      </c>
      <c r="G28" s="70">
        <f t="shared" si="8"/>
        <v>4.5</v>
      </c>
      <c r="H28" s="71">
        <f>IF(D28=基本・単一!$F$4,基本・単一!$L$4,IF(D28=基本・単一!$F$5,基本・単一!$L$5,IF(D28=基本・単一!$F$6,基本・単一!$L$6,IF(D28=基本・単一!$F$7,基本・単一!$L$7,IF(D28=基本・単一!$F$8,基本・単一!$L$8,IF(D28=基本・単一!$F$9,基本・単一!$L$9,IF(D28=基本・単一!$F$10,基本・単一!$L$10)))))))</f>
        <v>754</v>
      </c>
      <c r="I28" s="243"/>
      <c r="J28" s="71">
        <f>J27+基本・複合!$Q$2</f>
        <v>332</v>
      </c>
      <c r="K28" s="243"/>
      <c r="L28" s="71">
        <f t="shared" si="0"/>
        <v>1546</v>
      </c>
      <c r="M28" s="72">
        <f t="shared" si="9"/>
        <v>17315</v>
      </c>
      <c r="N28" s="72">
        <f t="shared" si="1"/>
        <v>16944</v>
      </c>
      <c r="O28" s="72">
        <f t="shared" si="2"/>
        <v>16851</v>
      </c>
      <c r="P28" s="72">
        <f t="shared" si="3"/>
        <v>16573</v>
      </c>
      <c r="Q28" s="72">
        <f t="shared" si="4"/>
        <v>16387</v>
      </c>
      <c r="R28" s="72">
        <f t="shared" si="5"/>
        <v>16016</v>
      </c>
      <c r="S28" s="72">
        <f t="shared" si="6"/>
        <v>15738</v>
      </c>
      <c r="T28" s="72">
        <f t="shared" si="7"/>
        <v>15460</v>
      </c>
    </row>
    <row r="29" spans="1:20" ht="18" customHeight="1" x14ac:dyDescent="0.2">
      <c r="A29" s="56" t="s">
        <v>717</v>
      </c>
      <c r="B29" s="82" t="s">
        <v>649</v>
      </c>
      <c r="C29" s="66" t="s">
        <v>0</v>
      </c>
      <c r="D29" s="67">
        <v>2.5</v>
      </c>
      <c r="E29" s="68" t="s">
        <v>18</v>
      </c>
      <c r="F29" s="69">
        <v>2.5</v>
      </c>
      <c r="G29" s="70">
        <f t="shared" si="8"/>
        <v>5</v>
      </c>
      <c r="H29" s="71">
        <f>IF(D29=基本・単一!$F$4,基本・単一!$L$4,IF(D29=基本・単一!$F$5,基本・単一!$L$5,IF(D29=基本・単一!$F$6,基本・単一!$L$6,IF(D29=基本・単一!$F$7,基本・単一!$L$7,IF(D29=基本・単一!$F$8,基本・単一!$L$8,IF(D29=基本・単一!$F$9,基本・単一!$L$9,IF(D29=基本・単一!$F$10,基本・単一!$L$10)))))))</f>
        <v>754</v>
      </c>
      <c r="I29" s="243"/>
      <c r="J29" s="71">
        <f>J28+基本・複合!$Q$2</f>
        <v>415</v>
      </c>
      <c r="K29" s="243"/>
      <c r="L29" s="71">
        <f t="shared" si="0"/>
        <v>1650</v>
      </c>
      <c r="M29" s="72">
        <f t="shared" si="9"/>
        <v>18480</v>
      </c>
      <c r="N29" s="72">
        <f t="shared" si="1"/>
        <v>18084</v>
      </c>
      <c r="O29" s="72">
        <f t="shared" si="2"/>
        <v>17985</v>
      </c>
      <c r="P29" s="72">
        <f t="shared" si="3"/>
        <v>17688</v>
      </c>
      <c r="Q29" s="72">
        <f t="shared" si="4"/>
        <v>17490</v>
      </c>
      <c r="R29" s="72">
        <f t="shared" si="5"/>
        <v>17094</v>
      </c>
      <c r="S29" s="72">
        <f t="shared" si="6"/>
        <v>16797</v>
      </c>
      <c r="T29" s="72">
        <f t="shared" si="7"/>
        <v>16500</v>
      </c>
    </row>
    <row r="30" spans="1:20" ht="18" customHeight="1" x14ac:dyDescent="0.2">
      <c r="A30" s="56" t="s">
        <v>718</v>
      </c>
      <c r="B30" s="82" t="s">
        <v>649</v>
      </c>
      <c r="C30" s="66" t="s">
        <v>0</v>
      </c>
      <c r="D30" s="67">
        <v>3</v>
      </c>
      <c r="E30" s="68" t="s">
        <v>18</v>
      </c>
      <c r="F30" s="69">
        <v>0.5</v>
      </c>
      <c r="G30" s="70">
        <f t="shared" si="8"/>
        <v>3.5</v>
      </c>
      <c r="H30" s="71">
        <f>IF(D30=基本・単一!$F$4,基本・単一!$L$4,IF(D30=基本・単一!$F$5,基本・単一!$L$5,IF(D30=基本・単一!$F$6,基本・単一!$L$6,IF(D30=基本・単一!$F$7,基本・単一!$L$7,IF(D30=基本・単一!$F$8,基本・単一!$L$8,IF(D30=基本・単一!$F$9,基本・単一!$L$9,IF(D30=基本・単一!$F$10,基本・単一!$L$10)))))))</f>
        <v>837</v>
      </c>
      <c r="I30" s="243"/>
      <c r="J30" s="71">
        <f t="shared" ref="J30:J69" si="10">J25</f>
        <v>83</v>
      </c>
      <c r="K30" s="243"/>
      <c r="L30" s="71">
        <f t="shared" si="0"/>
        <v>1360</v>
      </c>
      <c r="M30" s="72">
        <f t="shared" si="9"/>
        <v>15232</v>
      </c>
      <c r="N30" s="72">
        <f t="shared" si="1"/>
        <v>14905</v>
      </c>
      <c r="O30" s="72">
        <f t="shared" si="2"/>
        <v>14824</v>
      </c>
      <c r="P30" s="72">
        <f t="shared" si="3"/>
        <v>14579</v>
      </c>
      <c r="Q30" s="72">
        <f t="shared" si="4"/>
        <v>14416</v>
      </c>
      <c r="R30" s="72">
        <f t="shared" si="5"/>
        <v>14089</v>
      </c>
      <c r="S30" s="72">
        <f t="shared" si="6"/>
        <v>13844</v>
      </c>
      <c r="T30" s="72">
        <f t="shared" si="7"/>
        <v>13600</v>
      </c>
    </row>
    <row r="31" spans="1:20" ht="18" customHeight="1" x14ac:dyDescent="0.2">
      <c r="A31" s="56" t="s">
        <v>719</v>
      </c>
      <c r="B31" s="82" t="s">
        <v>649</v>
      </c>
      <c r="C31" s="66" t="s">
        <v>0</v>
      </c>
      <c r="D31" s="67">
        <v>3</v>
      </c>
      <c r="E31" s="68" t="s">
        <v>18</v>
      </c>
      <c r="F31" s="69">
        <v>1</v>
      </c>
      <c r="G31" s="70">
        <f t="shared" si="8"/>
        <v>4</v>
      </c>
      <c r="H31" s="71">
        <f>IF(D31=基本・単一!$F$4,基本・単一!$L$4,IF(D31=基本・単一!$F$5,基本・単一!$L$5,IF(D31=基本・単一!$F$6,基本・単一!$L$6,IF(D31=基本・単一!$F$7,基本・単一!$L$7,IF(D31=基本・単一!$F$8,基本・単一!$L$8,IF(D31=基本・単一!$F$9,基本・単一!$L$9,IF(D31=基本・単一!$F$10,基本・単一!$L$10)))))))</f>
        <v>837</v>
      </c>
      <c r="I31" s="243"/>
      <c r="J31" s="71">
        <f t="shared" si="10"/>
        <v>166</v>
      </c>
      <c r="K31" s="243"/>
      <c r="L31" s="71">
        <f t="shared" si="0"/>
        <v>1464</v>
      </c>
      <c r="M31" s="72">
        <f t="shared" si="9"/>
        <v>16396</v>
      </c>
      <c r="N31" s="72">
        <f t="shared" si="1"/>
        <v>16045</v>
      </c>
      <c r="O31" s="72">
        <f t="shared" si="2"/>
        <v>15957</v>
      </c>
      <c r="P31" s="72">
        <f t="shared" si="3"/>
        <v>15694</v>
      </c>
      <c r="Q31" s="72">
        <f t="shared" si="4"/>
        <v>15518</v>
      </c>
      <c r="R31" s="72">
        <f t="shared" si="5"/>
        <v>15167</v>
      </c>
      <c r="S31" s="72">
        <f t="shared" si="6"/>
        <v>14903</v>
      </c>
      <c r="T31" s="72">
        <f t="shared" si="7"/>
        <v>14640</v>
      </c>
    </row>
    <row r="32" spans="1:20" ht="18" customHeight="1" x14ac:dyDescent="0.2">
      <c r="A32" s="56" t="s">
        <v>720</v>
      </c>
      <c r="B32" s="82" t="s">
        <v>649</v>
      </c>
      <c r="C32" s="66" t="s">
        <v>0</v>
      </c>
      <c r="D32" s="67">
        <v>3</v>
      </c>
      <c r="E32" s="68" t="s">
        <v>18</v>
      </c>
      <c r="F32" s="69">
        <v>1.5</v>
      </c>
      <c r="G32" s="70">
        <f t="shared" si="8"/>
        <v>4.5</v>
      </c>
      <c r="H32" s="71">
        <f>IF(D32=基本・単一!$F$4,基本・単一!$L$4,IF(D32=基本・単一!$F$5,基本・単一!$L$5,IF(D32=基本・単一!$F$6,基本・単一!$L$6,IF(D32=基本・単一!$F$7,基本・単一!$L$7,IF(D32=基本・単一!$F$8,基本・単一!$L$8,IF(D32=基本・単一!$F$9,基本・単一!$L$9,IF(D32=基本・単一!$F$10,基本・単一!$L$10)))))))</f>
        <v>837</v>
      </c>
      <c r="I32" s="243"/>
      <c r="J32" s="71">
        <f t="shared" si="10"/>
        <v>249</v>
      </c>
      <c r="K32" s="243"/>
      <c r="L32" s="71">
        <f t="shared" si="0"/>
        <v>1567</v>
      </c>
      <c r="M32" s="72">
        <f t="shared" si="9"/>
        <v>17550</v>
      </c>
      <c r="N32" s="72">
        <f t="shared" si="1"/>
        <v>17174</v>
      </c>
      <c r="O32" s="72">
        <f t="shared" si="2"/>
        <v>17080</v>
      </c>
      <c r="P32" s="72">
        <f t="shared" si="3"/>
        <v>16798</v>
      </c>
      <c r="Q32" s="72">
        <f t="shared" si="4"/>
        <v>16610</v>
      </c>
      <c r="R32" s="72">
        <f t="shared" si="5"/>
        <v>16234</v>
      </c>
      <c r="S32" s="72">
        <f t="shared" si="6"/>
        <v>15952</v>
      </c>
      <c r="T32" s="72">
        <f t="shared" si="7"/>
        <v>15670</v>
      </c>
    </row>
    <row r="33" spans="1:20" ht="18" customHeight="1" x14ac:dyDescent="0.2">
      <c r="A33" s="56" t="s">
        <v>721</v>
      </c>
      <c r="B33" s="82" t="s">
        <v>649</v>
      </c>
      <c r="C33" s="66" t="s">
        <v>0</v>
      </c>
      <c r="D33" s="67">
        <v>3</v>
      </c>
      <c r="E33" s="68" t="s">
        <v>18</v>
      </c>
      <c r="F33" s="69">
        <v>2</v>
      </c>
      <c r="G33" s="70">
        <f t="shared" si="8"/>
        <v>5</v>
      </c>
      <c r="H33" s="71">
        <f>IF(D33=基本・単一!$F$4,基本・単一!$L$4,IF(D33=基本・単一!$F$5,基本・単一!$L$5,IF(D33=基本・単一!$F$6,基本・単一!$L$6,IF(D33=基本・単一!$F$7,基本・単一!$L$7,IF(D33=基本・単一!$F$8,基本・単一!$L$8,IF(D33=基本・単一!$F$9,基本・単一!$L$9,IF(D33=基本・単一!$F$10,基本・単一!$L$10)))))))</f>
        <v>837</v>
      </c>
      <c r="I33" s="243"/>
      <c r="J33" s="71">
        <f t="shared" si="10"/>
        <v>332</v>
      </c>
      <c r="K33" s="243"/>
      <c r="L33" s="71">
        <f t="shared" si="0"/>
        <v>1671</v>
      </c>
      <c r="M33" s="72">
        <f t="shared" si="9"/>
        <v>18715</v>
      </c>
      <c r="N33" s="72">
        <f t="shared" si="1"/>
        <v>18314</v>
      </c>
      <c r="O33" s="72">
        <f t="shared" si="2"/>
        <v>18213</v>
      </c>
      <c r="P33" s="72">
        <f t="shared" si="3"/>
        <v>17913</v>
      </c>
      <c r="Q33" s="72">
        <f t="shared" si="4"/>
        <v>17712</v>
      </c>
      <c r="R33" s="72">
        <f t="shared" si="5"/>
        <v>17311</v>
      </c>
      <c r="S33" s="72">
        <f t="shared" si="6"/>
        <v>17010</v>
      </c>
      <c r="T33" s="72">
        <f t="shared" si="7"/>
        <v>16710</v>
      </c>
    </row>
    <row r="34" spans="1:20" ht="18" customHeight="1" x14ac:dyDescent="0.2">
      <c r="A34" s="56" t="s">
        <v>722</v>
      </c>
      <c r="B34" s="82" t="s">
        <v>649</v>
      </c>
      <c r="C34" s="66" t="s">
        <v>0</v>
      </c>
      <c r="D34" s="67">
        <v>3</v>
      </c>
      <c r="E34" s="68" t="s">
        <v>18</v>
      </c>
      <c r="F34" s="69">
        <v>2.5</v>
      </c>
      <c r="G34" s="70">
        <f t="shared" si="8"/>
        <v>5.5</v>
      </c>
      <c r="H34" s="71">
        <f>IF(D34=基本・単一!$F$4,基本・単一!$L$4,IF(D34=基本・単一!$F$5,基本・単一!$L$5,IF(D34=基本・単一!$F$6,基本・単一!$L$6,IF(D34=基本・単一!$F$7,基本・単一!$L$7,IF(D34=基本・単一!$F$8,基本・単一!$L$8,IF(D34=基本・単一!$F$9,基本・単一!$L$9,IF(D34=基本・単一!$F$10,基本・単一!$L$10)))))))</f>
        <v>837</v>
      </c>
      <c r="I34" s="243"/>
      <c r="J34" s="71">
        <f t="shared" si="10"/>
        <v>415</v>
      </c>
      <c r="K34" s="243"/>
      <c r="L34" s="71">
        <f t="shared" si="0"/>
        <v>1775</v>
      </c>
      <c r="M34" s="72">
        <f t="shared" si="9"/>
        <v>19880</v>
      </c>
      <c r="N34" s="72">
        <f t="shared" si="1"/>
        <v>19454</v>
      </c>
      <c r="O34" s="72">
        <f t="shared" si="2"/>
        <v>19347</v>
      </c>
      <c r="P34" s="72">
        <f t="shared" si="3"/>
        <v>19028</v>
      </c>
      <c r="Q34" s="72">
        <f t="shared" si="4"/>
        <v>18815</v>
      </c>
      <c r="R34" s="72">
        <f t="shared" si="5"/>
        <v>18389</v>
      </c>
      <c r="S34" s="72">
        <f t="shared" si="6"/>
        <v>18069</v>
      </c>
      <c r="T34" s="72">
        <f t="shared" si="7"/>
        <v>17750</v>
      </c>
    </row>
    <row r="35" spans="1:20" ht="18" customHeight="1" x14ac:dyDescent="0.2">
      <c r="A35" s="56" t="s">
        <v>723</v>
      </c>
      <c r="B35" s="82" t="s">
        <v>649</v>
      </c>
      <c r="C35" s="66" t="s">
        <v>0</v>
      </c>
      <c r="D35" s="67">
        <v>3.5</v>
      </c>
      <c r="E35" s="68" t="s">
        <v>18</v>
      </c>
      <c r="F35" s="69">
        <v>0.5</v>
      </c>
      <c r="G35" s="70">
        <f t="shared" si="8"/>
        <v>4</v>
      </c>
      <c r="H35" s="71">
        <f>IF(D35=基本・単一!$F$4,基本・単一!$L$4,IF(D35=基本・単一!$F$5,基本・単一!$L$5,IF(D35=基本・単一!$F$6,基本・単一!$L$6,IF(D35=基本・単一!$F$7,基本・単一!$L$7,IF(D35=基本・単一!$F$8,基本・単一!$L$8,IF(D35=基本・単一!$F$9,基本・単一!$L$9,IF(D35=基本・単一!$F$10,基本・単一!$L$10)))))))</f>
        <v>921</v>
      </c>
      <c r="I35" s="243"/>
      <c r="J35" s="71">
        <f t="shared" si="10"/>
        <v>83</v>
      </c>
      <c r="K35" s="243"/>
      <c r="L35" s="71">
        <f t="shared" si="0"/>
        <v>1486</v>
      </c>
      <c r="M35" s="72">
        <f t="shared" si="9"/>
        <v>16643</v>
      </c>
      <c r="N35" s="72">
        <f t="shared" si="1"/>
        <v>16286</v>
      </c>
      <c r="O35" s="72">
        <f t="shared" si="2"/>
        <v>16197</v>
      </c>
      <c r="P35" s="72">
        <f t="shared" si="3"/>
        <v>15929</v>
      </c>
      <c r="Q35" s="72">
        <f t="shared" si="4"/>
        <v>15751</v>
      </c>
      <c r="R35" s="72">
        <f t="shared" si="5"/>
        <v>15394</v>
      </c>
      <c r="S35" s="72">
        <f t="shared" si="6"/>
        <v>15127</v>
      </c>
      <c r="T35" s="72">
        <f t="shared" si="7"/>
        <v>14860</v>
      </c>
    </row>
    <row r="36" spans="1:20" ht="18" customHeight="1" x14ac:dyDescent="0.2">
      <c r="A36" s="56" t="s">
        <v>724</v>
      </c>
      <c r="B36" s="82" t="s">
        <v>649</v>
      </c>
      <c r="C36" s="66" t="s">
        <v>0</v>
      </c>
      <c r="D36" s="67">
        <v>3.5</v>
      </c>
      <c r="E36" s="68" t="s">
        <v>18</v>
      </c>
      <c r="F36" s="69">
        <v>1</v>
      </c>
      <c r="G36" s="70">
        <f t="shared" si="8"/>
        <v>4.5</v>
      </c>
      <c r="H36" s="71">
        <f>IF(D36=基本・単一!$F$4,基本・単一!$L$4,IF(D36=基本・単一!$F$5,基本・単一!$L$5,IF(D36=基本・単一!$F$6,基本・単一!$L$6,IF(D36=基本・単一!$F$7,基本・単一!$L$7,IF(D36=基本・単一!$F$8,基本・単一!$L$8,IF(D36=基本・単一!$F$9,基本・単一!$L$9,IF(D36=基本・単一!$F$10,基本・単一!$L$10)))))))</f>
        <v>921</v>
      </c>
      <c r="I36" s="243"/>
      <c r="J36" s="71">
        <f t="shared" si="10"/>
        <v>166</v>
      </c>
      <c r="K36" s="243"/>
      <c r="L36" s="71">
        <f t="shared" ref="L36:L69" si="11">ROUND(H36*(1+$I$4),0)+ROUND(J36*(1+$K$4),0)</f>
        <v>1590</v>
      </c>
      <c r="M36" s="72">
        <f t="shared" si="9"/>
        <v>17808</v>
      </c>
      <c r="N36" s="72">
        <f t="shared" si="1"/>
        <v>17426</v>
      </c>
      <c r="O36" s="72">
        <f t="shared" si="2"/>
        <v>17331</v>
      </c>
      <c r="P36" s="72">
        <f t="shared" si="3"/>
        <v>17044</v>
      </c>
      <c r="Q36" s="72">
        <f t="shared" si="4"/>
        <v>16854</v>
      </c>
      <c r="R36" s="72">
        <f t="shared" si="5"/>
        <v>16472</v>
      </c>
      <c r="S36" s="72">
        <f t="shared" si="6"/>
        <v>16186</v>
      </c>
      <c r="T36" s="72">
        <f t="shared" si="7"/>
        <v>15900</v>
      </c>
    </row>
    <row r="37" spans="1:20" ht="18" customHeight="1" x14ac:dyDescent="0.2">
      <c r="A37" s="56" t="s">
        <v>725</v>
      </c>
      <c r="B37" s="82" t="s">
        <v>649</v>
      </c>
      <c r="C37" s="66" t="s">
        <v>0</v>
      </c>
      <c r="D37" s="67">
        <v>3.5</v>
      </c>
      <c r="E37" s="68" t="s">
        <v>18</v>
      </c>
      <c r="F37" s="69">
        <v>1.5</v>
      </c>
      <c r="G37" s="70">
        <f t="shared" si="8"/>
        <v>5</v>
      </c>
      <c r="H37" s="71">
        <f>IF(D37=基本・単一!$F$4,基本・単一!$L$4,IF(D37=基本・単一!$F$5,基本・単一!$L$5,IF(D37=基本・単一!$F$6,基本・単一!$L$6,IF(D37=基本・単一!$F$7,基本・単一!$L$7,IF(D37=基本・単一!$F$8,基本・単一!$L$8,IF(D37=基本・単一!$F$9,基本・単一!$L$9,IF(D37=基本・単一!$F$10,基本・単一!$L$10)))))))</f>
        <v>921</v>
      </c>
      <c r="I37" s="243"/>
      <c r="J37" s="71">
        <f t="shared" si="10"/>
        <v>249</v>
      </c>
      <c r="K37" s="243"/>
      <c r="L37" s="71">
        <f t="shared" si="11"/>
        <v>1693</v>
      </c>
      <c r="M37" s="72">
        <f t="shared" si="9"/>
        <v>18961</v>
      </c>
      <c r="N37" s="72">
        <f t="shared" si="1"/>
        <v>18555</v>
      </c>
      <c r="O37" s="72">
        <f t="shared" si="2"/>
        <v>18453</v>
      </c>
      <c r="P37" s="72">
        <f t="shared" si="3"/>
        <v>18148</v>
      </c>
      <c r="Q37" s="72">
        <f t="shared" si="4"/>
        <v>17945</v>
      </c>
      <c r="R37" s="72">
        <f t="shared" si="5"/>
        <v>17539</v>
      </c>
      <c r="S37" s="72">
        <f t="shared" si="6"/>
        <v>17234</v>
      </c>
      <c r="T37" s="72">
        <f t="shared" si="7"/>
        <v>16930</v>
      </c>
    </row>
    <row r="38" spans="1:20" ht="18" customHeight="1" x14ac:dyDescent="0.2">
      <c r="A38" s="56" t="s">
        <v>726</v>
      </c>
      <c r="B38" s="82" t="s">
        <v>649</v>
      </c>
      <c r="C38" s="66" t="s">
        <v>0</v>
      </c>
      <c r="D38" s="67">
        <v>3.5</v>
      </c>
      <c r="E38" s="68" t="s">
        <v>18</v>
      </c>
      <c r="F38" s="69">
        <v>2</v>
      </c>
      <c r="G38" s="70">
        <f t="shared" si="8"/>
        <v>5.5</v>
      </c>
      <c r="H38" s="71">
        <f>IF(D38=基本・単一!$F$4,基本・単一!$L$4,IF(D38=基本・単一!$F$5,基本・単一!$L$5,IF(D38=基本・単一!$F$6,基本・単一!$L$6,IF(D38=基本・単一!$F$7,基本・単一!$L$7,IF(D38=基本・単一!$F$8,基本・単一!$L$8,IF(D38=基本・単一!$F$9,基本・単一!$L$9,IF(D38=基本・単一!$F$10,基本・単一!$L$10)))))))</f>
        <v>921</v>
      </c>
      <c r="I38" s="243"/>
      <c r="J38" s="71">
        <f t="shared" si="10"/>
        <v>332</v>
      </c>
      <c r="K38" s="243"/>
      <c r="L38" s="71">
        <f t="shared" si="11"/>
        <v>1797</v>
      </c>
      <c r="M38" s="72">
        <f t="shared" si="9"/>
        <v>20126</v>
      </c>
      <c r="N38" s="72">
        <f t="shared" si="1"/>
        <v>19695</v>
      </c>
      <c r="O38" s="72">
        <f t="shared" si="2"/>
        <v>19587</v>
      </c>
      <c r="P38" s="72">
        <f t="shared" si="3"/>
        <v>19263</v>
      </c>
      <c r="Q38" s="72">
        <f t="shared" si="4"/>
        <v>19048</v>
      </c>
      <c r="R38" s="72">
        <f t="shared" si="5"/>
        <v>18616</v>
      </c>
      <c r="S38" s="72">
        <f t="shared" si="6"/>
        <v>18293</v>
      </c>
      <c r="T38" s="72">
        <f t="shared" si="7"/>
        <v>17970</v>
      </c>
    </row>
    <row r="39" spans="1:20" ht="18" customHeight="1" x14ac:dyDescent="0.2">
      <c r="A39" s="56" t="s">
        <v>727</v>
      </c>
      <c r="B39" s="82" t="s">
        <v>649</v>
      </c>
      <c r="C39" s="66" t="s">
        <v>0</v>
      </c>
      <c r="D39" s="67">
        <v>3.5</v>
      </c>
      <c r="E39" s="68" t="s">
        <v>18</v>
      </c>
      <c r="F39" s="69">
        <v>2.5</v>
      </c>
      <c r="G39" s="70">
        <f t="shared" si="8"/>
        <v>6</v>
      </c>
      <c r="H39" s="71">
        <f>IF(D39=基本・単一!$F$4,基本・単一!$L$4,IF(D39=基本・単一!$F$5,基本・単一!$L$5,IF(D39=基本・単一!$F$6,基本・単一!$L$6,IF(D39=基本・単一!$F$7,基本・単一!$L$7,IF(D39=基本・単一!$F$8,基本・単一!$L$8,IF(D39=基本・単一!$F$9,基本・単一!$L$9,IF(D39=基本・単一!$F$10,基本・単一!$L$10)))))))</f>
        <v>921</v>
      </c>
      <c r="I39" s="243"/>
      <c r="J39" s="71">
        <f t="shared" si="10"/>
        <v>415</v>
      </c>
      <c r="K39" s="243"/>
      <c r="L39" s="71">
        <f t="shared" si="11"/>
        <v>1901</v>
      </c>
      <c r="M39" s="72">
        <f t="shared" si="9"/>
        <v>21291</v>
      </c>
      <c r="N39" s="72">
        <f t="shared" si="1"/>
        <v>20834</v>
      </c>
      <c r="O39" s="72">
        <f t="shared" si="2"/>
        <v>20720</v>
      </c>
      <c r="P39" s="72">
        <f t="shared" si="3"/>
        <v>20378</v>
      </c>
      <c r="Q39" s="72">
        <f t="shared" si="4"/>
        <v>20150</v>
      </c>
      <c r="R39" s="72">
        <f t="shared" si="5"/>
        <v>19694</v>
      </c>
      <c r="S39" s="72">
        <f t="shared" si="6"/>
        <v>19352</v>
      </c>
      <c r="T39" s="72">
        <f t="shared" si="7"/>
        <v>19010</v>
      </c>
    </row>
    <row r="40" spans="1:20" ht="18" customHeight="1" x14ac:dyDescent="0.2">
      <c r="A40" s="56" t="s">
        <v>728</v>
      </c>
      <c r="B40" s="82" t="s">
        <v>649</v>
      </c>
      <c r="C40" s="66" t="s">
        <v>0</v>
      </c>
      <c r="D40" s="67">
        <v>4</v>
      </c>
      <c r="E40" s="68" t="s">
        <v>18</v>
      </c>
      <c r="F40" s="69">
        <v>0.5</v>
      </c>
      <c r="G40" s="70">
        <f t="shared" si="8"/>
        <v>4.5</v>
      </c>
      <c r="H40" s="71">
        <f>基本・単一!L11</f>
        <v>1004</v>
      </c>
      <c r="I40" s="243"/>
      <c r="J40" s="71">
        <f t="shared" si="10"/>
        <v>83</v>
      </c>
      <c r="K40" s="243"/>
      <c r="L40" s="71">
        <f t="shared" si="11"/>
        <v>1610</v>
      </c>
      <c r="M40" s="72">
        <f t="shared" si="9"/>
        <v>18032</v>
      </c>
      <c r="N40" s="72">
        <f t="shared" si="1"/>
        <v>17645</v>
      </c>
      <c r="O40" s="72">
        <f t="shared" si="2"/>
        <v>17549</v>
      </c>
      <c r="P40" s="72">
        <f t="shared" si="3"/>
        <v>17259</v>
      </c>
      <c r="Q40" s="72">
        <f t="shared" si="4"/>
        <v>17066</v>
      </c>
      <c r="R40" s="72">
        <f t="shared" si="5"/>
        <v>16679</v>
      </c>
      <c r="S40" s="72">
        <f t="shared" si="6"/>
        <v>16389</v>
      </c>
      <c r="T40" s="72">
        <f t="shared" si="7"/>
        <v>16100</v>
      </c>
    </row>
    <row r="41" spans="1:20" ht="18" customHeight="1" x14ac:dyDescent="0.2">
      <c r="A41" s="56" t="s">
        <v>729</v>
      </c>
      <c r="B41" s="82" t="s">
        <v>649</v>
      </c>
      <c r="C41" s="66" t="s">
        <v>0</v>
      </c>
      <c r="D41" s="67">
        <v>4</v>
      </c>
      <c r="E41" s="68" t="s">
        <v>18</v>
      </c>
      <c r="F41" s="69">
        <v>1</v>
      </c>
      <c r="G41" s="70">
        <f t="shared" si="8"/>
        <v>5</v>
      </c>
      <c r="H41" s="71">
        <f>H40</f>
        <v>1004</v>
      </c>
      <c r="I41" s="243"/>
      <c r="J41" s="71">
        <f t="shared" si="10"/>
        <v>166</v>
      </c>
      <c r="K41" s="243"/>
      <c r="L41" s="71">
        <f t="shared" si="11"/>
        <v>1714</v>
      </c>
      <c r="M41" s="72">
        <f t="shared" si="9"/>
        <v>19196</v>
      </c>
      <c r="N41" s="72">
        <f t="shared" si="1"/>
        <v>18785</v>
      </c>
      <c r="O41" s="72">
        <f t="shared" si="2"/>
        <v>18682</v>
      </c>
      <c r="P41" s="72">
        <f t="shared" si="3"/>
        <v>18374</v>
      </c>
      <c r="Q41" s="72">
        <f t="shared" si="4"/>
        <v>18168</v>
      </c>
      <c r="R41" s="72">
        <f t="shared" si="5"/>
        <v>17757</v>
      </c>
      <c r="S41" s="72">
        <f t="shared" si="6"/>
        <v>17448</v>
      </c>
      <c r="T41" s="72">
        <f t="shared" si="7"/>
        <v>17140</v>
      </c>
    </row>
    <row r="42" spans="1:20" ht="18" customHeight="1" x14ac:dyDescent="0.2">
      <c r="A42" s="56" t="s">
        <v>730</v>
      </c>
      <c r="B42" s="82" t="s">
        <v>649</v>
      </c>
      <c r="C42" s="66" t="s">
        <v>0</v>
      </c>
      <c r="D42" s="67">
        <v>4</v>
      </c>
      <c r="E42" s="68" t="s">
        <v>18</v>
      </c>
      <c r="F42" s="69">
        <v>1.5</v>
      </c>
      <c r="G42" s="70">
        <f t="shared" si="8"/>
        <v>5.5</v>
      </c>
      <c r="H42" s="71">
        <f>H41</f>
        <v>1004</v>
      </c>
      <c r="I42" s="243"/>
      <c r="J42" s="71">
        <f t="shared" si="10"/>
        <v>249</v>
      </c>
      <c r="K42" s="243"/>
      <c r="L42" s="71">
        <f t="shared" si="11"/>
        <v>1817</v>
      </c>
      <c r="M42" s="72">
        <f t="shared" si="9"/>
        <v>20350</v>
      </c>
      <c r="N42" s="72">
        <f t="shared" si="1"/>
        <v>19914</v>
      </c>
      <c r="O42" s="72">
        <f t="shared" si="2"/>
        <v>19805</v>
      </c>
      <c r="P42" s="72">
        <f t="shared" si="3"/>
        <v>19478</v>
      </c>
      <c r="Q42" s="72">
        <f t="shared" si="4"/>
        <v>19260</v>
      </c>
      <c r="R42" s="72">
        <f t="shared" si="5"/>
        <v>18824</v>
      </c>
      <c r="S42" s="72">
        <f t="shared" si="6"/>
        <v>18497</v>
      </c>
      <c r="T42" s="72">
        <f t="shared" si="7"/>
        <v>18170</v>
      </c>
    </row>
    <row r="43" spans="1:20" ht="18" customHeight="1" x14ac:dyDescent="0.2">
      <c r="A43" s="56" t="s">
        <v>731</v>
      </c>
      <c r="B43" s="82" t="s">
        <v>649</v>
      </c>
      <c r="C43" s="66" t="s">
        <v>0</v>
      </c>
      <c r="D43" s="67">
        <v>4</v>
      </c>
      <c r="E43" s="68" t="s">
        <v>18</v>
      </c>
      <c r="F43" s="69">
        <v>2</v>
      </c>
      <c r="G43" s="70">
        <f t="shared" si="8"/>
        <v>6</v>
      </c>
      <c r="H43" s="71">
        <f>H42</f>
        <v>1004</v>
      </c>
      <c r="I43" s="243"/>
      <c r="J43" s="71">
        <f t="shared" si="10"/>
        <v>332</v>
      </c>
      <c r="K43" s="243"/>
      <c r="L43" s="71">
        <f t="shared" si="11"/>
        <v>1921</v>
      </c>
      <c r="M43" s="72">
        <f t="shared" si="9"/>
        <v>21515</v>
      </c>
      <c r="N43" s="72">
        <f t="shared" si="1"/>
        <v>21054</v>
      </c>
      <c r="O43" s="72">
        <f t="shared" si="2"/>
        <v>20938</v>
      </c>
      <c r="P43" s="72">
        <f t="shared" si="3"/>
        <v>20593</v>
      </c>
      <c r="Q43" s="72">
        <f t="shared" si="4"/>
        <v>20362</v>
      </c>
      <c r="R43" s="72">
        <f t="shared" si="5"/>
        <v>19901</v>
      </c>
      <c r="S43" s="72">
        <f t="shared" si="6"/>
        <v>19555</v>
      </c>
      <c r="T43" s="72">
        <f t="shared" si="7"/>
        <v>19210</v>
      </c>
    </row>
    <row r="44" spans="1:20" ht="18" customHeight="1" x14ac:dyDescent="0.2">
      <c r="A44" s="56" t="s">
        <v>732</v>
      </c>
      <c r="B44" s="82" t="s">
        <v>649</v>
      </c>
      <c r="C44" s="66" t="s">
        <v>0</v>
      </c>
      <c r="D44" s="67">
        <v>4</v>
      </c>
      <c r="E44" s="68" t="s">
        <v>18</v>
      </c>
      <c r="F44" s="69">
        <v>2.5</v>
      </c>
      <c r="G44" s="70">
        <f t="shared" si="8"/>
        <v>6.5</v>
      </c>
      <c r="H44" s="71">
        <f>H43</f>
        <v>1004</v>
      </c>
      <c r="I44" s="243"/>
      <c r="J44" s="71">
        <f t="shared" si="10"/>
        <v>415</v>
      </c>
      <c r="K44" s="243"/>
      <c r="L44" s="71">
        <f t="shared" si="11"/>
        <v>2025</v>
      </c>
      <c r="M44" s="72">
        <f t="shared" si="9"/>
        <v>22680</v>
      </c>
      <c r="N44" s="72">
        <f t="shared" si="1"/>
        <v>22194</v>
      </c>
      <c r="O44" s="72">
        <f t="shared" si="2"/>
        <v>22072</v>
      </c>
      <c r="P44" s="72">
        <f t="shared" si="3"/>
        <v>21708</v>
      </c>
      <c r="Q44" s="72">
        <f t="shared" si="4"/>
        <v>21465</v>
      </c>
      <c r="R44" s="72">
        <f t="shared" si="5"/>
        <v>20979</v>
      </c>
      <c r="S44" s="72">
        <f t="shared" si="6"/>
        <v>20614</v>
      </c>
      <c r="T44" s="72">
        <f t="shared" si="7"/>
        <v>20250</v>
      </c>
    </row>
    <row r="45" spans="1:20" ht="18" customHeight="1" x14ac:dyDescent="0.2">
      <c r="A45" s="56" t="s">
        <v>733</v>
      </c>
      <c r="B45" s="82" t="s">
        <v>649</v>
      </c>
      <c r="C45" s="66" t="s">
        <v>0</v>
      </c>
      <c r="D45" s="67">
        <v>4.5</v>
      </c>
      <c r="E45" s="68" t="s">
        <v>18</v>
      </c>
      <c r="F45" s="69">
        <v>0.5</v>
      </c>
      <c r="G45" s="70">
        <f t="shared" si="8"/>
        <v>5</v>
      </c>
      <c r="H45" s="71">
        <f>基本・単一!L12</f>
        <v>1087</v>
      </c>
      <c r="I45" s="243"/>
      <c r="J45" s="71">
        <f t="shared" si="10"/>
        <v>83</v>
      </c>
      <c r="K45" s="243"/>
      <c r="L45" s="71">
        <f t="shared" si="11"/>
        <v>1735</v>
      </c>
      <c r="M45" s="72">
        <f t="shared" si="9"/>
        <v>19432</v>
      </c>
      <c r="N45" s="72">
        <f t="shared" si="1"/>
        <v>19015</v>
      </c>
      <c r="O45" s="72">
        <f t="shared" si="2"/>
        <v>18911</v>
      </c>
      <c r="P45" s="72">
        <f t="shared" si="3"/>
        <v>18599</v>
      </c>
      <c r="Q45" s="72">
        <f t="shared" si="4"/>
        <v>18391</v>
      </c>
      <c r="R45" s="72">
        <f t="shared" si="5"/>
        <v>17974</v>
      </c>
      <c r="S45" s="72">
        <f t="shared" si="6"/>
        <v>17662</v>
      </c>
      <c r="T45" s="72">
        <f t="shared" si="7"/>
        <v>17350</v>
      </c>
    </row>
    <row r="46" spans="1:20" ht="18" customHeight="1" x14ac:dyDescent="0.2">
      <c r="A46" s="56" t="s">
        <v>734</v>
      </c>
      <c r="B46" s="82" t="s">
        <v>649</v>
      </c>
      <c r="C46" s="66" t="s">
        <v>0</v>
      </c>
      <c r="D46" s="67">
        <v>4.5</v>
      </c>
      <c r="E46" s="68" t="s">
        <v>18</v>
      </c>
      <c r="F46" s="69">
        <v>1</v>
      </c>
      <c r="G46" s="70">
        <f t="shared" si="8"/>
        <v>5.5</v>
      </c>
      <c r="H46" s="71">
        <f>H45</f>
        <v>1087</v>
      </c>
      <c r="I46" s="243"/>
      <c r="J46" s="71">
        <f t="shared" si="10"/>
        <v>166</v>
      </c>
      <c r="K46" s="243"/>
      <c r="L46" s="71">
        <f t="shared" si="11"/>
        <v>1839</v>
      </c>
      <c r="M46" s="72">
        <f t="shared" si="9"/>
        <v>20596</v>
      </c>
      <c r="N46" s="72">
        <f t="shared" si="1"/>
        <v>20155</v>
      </c>
      <c r="O46" s="72">
        <f t="shared" si="2"/>
        <v>20045</v>
      </c>
      <c r="P46" s="72">
        <f t="shared" si="3"/>
        <v>19714</v>
      </c>
      <c r="Q46" s="72">
        <f t="shared" si="4"/>
        <v>19493</v>
      </c>
      <c r="R46" s="72">
        <f t="shared" si="5"/>
        <v>19052</v>
      </c>
      <c r="S46" s="72">
        <f t="shared" si="6"/>
        <v>18721</v>
      </c>
      <c r="T46" s="72">
        <f t="shared" si="7"/>
        <v>18390</v>
      </c>
    </row>
    <row r="47" spans="1:20" ht="18" customHeight="1" x14ac:dyDescent="0.2">
      <c r="A47" s="56" t="s">
        <v>735</v>
      </c>
      <c r="B47" s="82" t="s">
        <v>649</v>
      </c>
      <c r="C47" s="66" t="s">
        <v>0</v>
      </c>
      <c r="D47" s="67">
        <v>4.5</v>
      </c>
      <c r="E47" s="68" t="s">
        <v>18</v>
      </c>
      <c r="F47" s="69">
        <v>1.5</v>
      </c>
      <c r="G47" s="70">
        <f t="shared" si="8"/>
        <v>6</v>
      </c>
      <c r="H47" s="71">
        <f>H46</f>
        <v>1087</v>
      </c>
      <c r="I47" s="243"/>
      <c r="J47" s="71">
        <f t="shared" si="10"/>
        <v>249</v>
      </c>
      <c r="K47" s="243"/>
      <c r="L47" s="71">
        <f t="shared" si="11"/>
        <v>1942</v>
      </c>
      <c r="M47" s="72">
        <f t="shared" si="9"/>
        <v>21750</v>
      </c>
      <c r="N47" s="72">
        <f t="shared" si="1"/>
        <v>21284</v>
      </c>
      <c r="O47" s="72">
        <f t="shared" si="2"/>
        <v>21167</v>
      </c>
      <c r="P47" s="72">
        <f t="shared" si="3"/>
        <v>20818</v>
      </c>
      <c r="Q47" s="72">
        <f t="shared" si="4"/>
        <v>20585</v>
      </c>
      <c r="R47" s="72">
        <f t="shared" si="5"/>
        <v>20119</v>
      </c>
      <c r="S47" s="72">
        <f t="shared" si="6"/>
        <v>19769</v>
      </c>
      <c r="T47" s="72">
        <f t="shared" si="7"/>
        <v>19420</v>
      </c>
    </row>
    <row r="48" spans="1:20" ht="18" customHeight="1" x14ac:dyDescent="0.2">
      <c r="A48" s="56" t="s">
        <v>736</v>
      </c>
      <c r="B48" s="82" t="s">
        <v>649</v>
      </c>
      <c r="C48" s="66" t="s">
        <v>0</v>
      </c>
      <c r="D48" s="67">
        <v>4.5</v>
      </c>
      <c r="E48" s="68" t="s">
        <v>18</v>
      </c>
      <c r="F48" s="69">
        <v>2</v>
      </c>
      <c r="G48" s="70">
        <f t="shared" si="8"/>
        <v>6.5</v>
      </c>
      <c r="H48" s="71">
        <f>H47</f>
        <v>1087</v>
      </c>
      <c r="I48" s="243"/>
      <c r="J48" s="71">
        <f t="shared" si="10"/>
        <v>332</v>
      </c>
      <c r="K48" s="243"/>
      <c r="L48" s="71">
        <f t="shared" si="11"/>
        <v>2046</v>
      </c>
      <c r="M48" s="72">
        <f t="shared" si="9"/>
        <v>22915</v>
      </c>
      <c r="N48" s="72">
        <f t="shared" si="1"/>
        <v>22424</v>
      </c>
      <c r="O48" s="72">
        <f t="shared" si="2"/>
        <v>22301</v>
      </c>
      <c r="P48" s="72">
        <f t="shared" si="3"/>
        <v>21933</v>
      </c>
      <c r="Q48" s="72">
        <f t="shared" si="4"/>
        <v>21687</v>
      </c>
      <c r="R48" s="72">
        <f t="shared" si="5"/>
        <v>21196</v>
      </c>
      <c r="S48" s="72">
        <f t="shared" si="6"/>
        <v>20828</v>
      </c>
      <c r="T48" s="72">
        <f t="shared" si="7"/>
        <v>20460</v>
      </c>
    </row>
    <row r="49" spans="1:20" ht="18" customHeight="1" x14ac:dyDescent="0.2">
      <c r="A49" s="56" t="s">
        <v>737</v>
      </c>
      <c r="B49" s="82" t="s">
        <v>649</v>
      </c>
      <c r="C49" s="66" t="s">
        <v>0</v>
      </c>
      <c r="D49" s="67">
        <v>4.5</v>
      </c>
      <c r="E49" s="68" t="s">
        <v>18</v>
      </c>
      <c r="F49" s="69">
        <v>2.5</v>
      </c>
      <c r="G49" s="70">
        <f t="shared" si="8"/>
        <v>7</v>
      </c>
      <c r="H49" s="71">
        <f>H48</f>
        <v>1087</v>
      </c>
      <c r="I49" s="243"/>
      <c r="J49" s="71">
        <f t="shared" si="10"/>
        <v>415</v>
      </c>
      <c r="K49" s="243"/>
      <c r="L49" s="71">
        <f t="shared" si="11"/>
        <v>2150</v>
      </c>
      <c r="M49" s="72">
        <f t="shared" si="9"/>
        <v>24080</v>
      </c>
      <c r="N49" s="72">
        <f t="shared" si="1"/>
        <v>23564</v>
      </c>
      <c r="O49" s="72">
        <f t="shared" si="2"/>
        <v>23435</v>
      </c>
      <c r="P49" s="72">
        <f t="shared" si="3"/>
        <v>23048</v>
      </c>
      <c r="Q49" s="72">
        <f t="shared" si="4"/>
        <v>22790</v>
      </c>
      <c r="R49" s="72">
        <f t="shared" si="5"/>
        <v>22274</v>
      </c>
      <c r="S49" s="72">
        <f t="shared" si="6"/>
        <v>21887</v>
      </c>
      <c r="T49" s="72">
        <f t="shared" si="7"/>
        <v>21500</v>
      </c>
    </row>
    <row r="50" spans="1:20" ht="18" customHeight="1" x14ac:dyDescent="0.2">
      <c r="A50" s="56" t="s">
        <v>738</v>
      </c>
      <c r="B50" s="82" t="s">
        <v>649</v>
      </c>
      <c r="C50" s="66" t="s">
        <v>0</v>
      </c>
      <c r="D50" s="67">
        <v>5</v>
      </c>
      <c r="E50" s="68" t="s">
        <v>18</v>
      </c>
      <c r="F50" s="69">
        <v>0.5</v>
      </c>
      <c r="G50" s="70">
        <f>D50+F50</f>
        <v>5.5</v>
      </c>
      <c r="H50" s="71">
        <f>基本・単一!L13</f>
        <v>1170</v>
      </c>
      <c r="I50" s="243"/>
      <c r="J50" s="71">
        <f t="shared" si="10"/>
        <v>83</v>
      </c>
      <c r="K50" s="243"/>
      <c r="L50" s="71">
        <f t="shared" si="11"/>
        <v>1859</v>
      </c>
      <c r="M50" s="72">
        <f t="shared" si="9"/>
        <v>20820</v>
      </c>
      <c r="N50" s="72">
        <f t="shared" si="1"/>
        <v>20374</v>
      </c>
      <c r="O50" s="72">
        <f t="shared" si="2"/>
        <v>20263</v>
      </c>
      <c r="P50" s="72">
        <f t="shared" si="3"/>
        <v>19928</v>
      </c>
      <c r="Q50" s="72">
        <f t="shared" si="4"/>
        <v>19705</v>
      </c>
      <c r="R50" s="72">
        <f t="shared" si="5"/>
        <v>19259</v>
      </c>
      <c r="S50" s="72">
        <f t="shared" si="6"/>
        <v>18924</v>
      </c>
      <c r="T50" s="72">
        <f t="shared" si="7"/>
        <v>18590</v>
      </c>
    </row>
    <row r="51" spans="1:20" ht="18" customHeight="1" x14ac:dyDescent="0.2">
      <c r="A51" s="56" t="s">
        <v>739</v>
      </c>
      <c r="B51" s="82" t="s">
        <v>649</v>
      </c>
      <c r="C51" s="66" t="s">
        <v>0</v>
      </c>
      <c r="D51" s="67">
        <v>5</v>
      </c>
      <c r="E51" s="68" t="s">
        <v>18</v>
      </c>
      <c r="F51" s="69">
        <v>1</v>
      </c>
      <c r="G51" s="70">
        <f t="shared" si="8"/>
        <v>6</v>
      </c>
      <c r="H51" s="71">
        <f>H50</f>
        <v>1170</v>
      </c>
      <c r="I51" s="243"/>
      <c r="J51" s="71">
        <f t="shared" si="10"/>
        <v>166</v>
      </c>
      <c r="K51" s="243"/>
      <c r="L51" s="71">
        <f t="shared" si="11"/>
        <v>1963</v>
      </c>
      <c r="M51" s="72">
        <f t="shared" si="9"/>
        <v>21985</v>
      </c>
      <c r="N51" s="72">
        <f t="shared" si="1"/>
        <v>21514</v>
      </c>
      <c r="O51" s="72">
        <f t="shared" si="2"/>
        <v>21396</v>
      </c>
      <c r="P51" s="72">
        <f t="shared" si="3"/>
        <v>21043</v>
      </c>
      <c r="Q51" s="72">
        <f t="shared" si="4"/>
        <v>20807</v>
      </c>
      <c r="R51" s="72">
        <f t="shared" si="5"/>
        <v>20336</v>
      </c>
      <c r="S51" s="72">
        <f t="shared" si="6"/>
        <v>19983</v>
      </c>
      <c r="T51" s="72">
        <f t="shared" si="7"/>
        <v>19630</v>
      </c>
    </row>
    <row r="52" spans="1:20" ht="18" customHeight="1" x14ac:dyDescent="0.2">
      <c r="A52" s="56" t="s">
        <v>740</v>
      </c>
      <c r="B52" s="82" t="s">
        <v>649</v>
      </c>
      <c r="C52" s="66" t="s">
        <v>0</v>
      </c>
      <c r="D52" s="67">
        <v>5</v>
      </c>
      <c r="E52" s="68" t="s">
        <v>18</v>
      </c>
      <c r="F52" s="69">
        <v>1.5</v>
      </c>
      <c r="G52" s="70">
        <f t="shared" si="8"/>
        <v>6.5</v>
      </c>
      <c r="H52" s="71">
        <f>H51</f>
        <v>1170</v>
      </c>
      <c r="I52" s="243"/>
      <c r="J52" s="71">
        <f t="shared" si="10"/>
        <v>249</v>
      </c>
      <c r="K52" s="243"/>
      <c r="L52" s="71">
        <f t="shared" si="11"/>
        <v>2066</v>
      </c>
      <c r="M52" s="72">
        <f t="shared" si="9"/>
        <v>23139</v>
      </c>
      <c r="N52" s="72">
        <f t="shared" si="1"/>
        <v>22643</v>
      </c>
      <c r="O52" s="72">
        <f t="shared" si="2"/>
        <v>22519</v>
      </c>
      <c r="P52" s="72">
        <f t="shared" si="3"/>
        <v>22147</v>
      </c>
      <c r="Q52" s="72">
        <f t="shared" si="4"/>
        <v>21899</v>
      </c>
      <c r="R52" s="72">
        <f t="shared" si="5"/>
        <v>21403</v>
      </c>
      <c r="S52" s="72">
        <f t="shared" si="6"/>
        <v>21031</v>
      </c>
      <c r="T52" s="72">
        <f t="shared" si="7"/>
        <v>20660</v>
      </c>
    </row>
    <row r="53" spans="1:20" ht="18" customHeight="1" x14ac:dyDescent="0.2">
      <c r="A53" s="56" t="s">
        <v>741</v>
      </c>
      <c r="B53" s="82" t="s">
        <v>649</v>
      </c>
      <c r="C53" s="66" t="s">
        <v>0</v>
      </c>
      <c r="D53" s="67">
        <v>5</v>
      </c>
      <c r="E53" s="68" t="s">
        <v>18</v>
      </c>
      <c r="F53" s="69">
        <v>2</v>
      </c>
      <c r="G53" s="70">
        <f>D53+F53</f>
        <v>7</v>
      </c>
      <c r="H53" s="71">
        <f>H52</f>
        <v>1170</v>
      </c>
      <c r="I53" s="243"/>
      <c r="J53" s="71">
        <f t="shared" si="10"/>
        <v>332</v>
      </c>
      <c r="K53" s="243"/>
      <c r="L53" s="71">
        <f t="shared" si="11"/>
        <v>2170</v>
      </c>
      <c r="M53" s="72">
        <f t="shared" si="9"/>
        <v>24304</v>
      </c>
      <c r="N53" s="72">
        <f t="shared" si="1"/>
        <v>23783</v>
      </c>
      <c r="O53" s="72">
        <f t="shared" si="2"/>
        <v>23653</v>
      </c>
      <c r="P53" s="72">
        <f t="shared" si="3"/>
        <v>23262</v>
      </c>
      <c r="Q53" s="72">
        <f t="shared" si="4"/>
        <v>23002</v>
      </c>
      <c r="R53" s="72">
        <f t="shared" si="5"/>
        <v>22481</v>
      </c>
      <c r="S53" s="72">
        <f t="shared" si="6"/>
        <v>22090</v>
      </c>
      <c r="T53" s="72">
        <f t="shared" si="7"/>
        <v>21700</v>
      </c>
    </row>
    <row r="54" spans="1:20" ht="18" customHeight="1" x14ac:dyDescent="0.2">
      <c r="A54" s="56" t="s">
        <v>742</v>
      </c>
      <c r="B54" s="82" t="s">
        <v>649</v>
      </c>
      <c r="C54" s="66" t="s">
        <v>0</v>
      </c>
      <c r="D54" s="67">
        <v>5</v>
      </c>
      <c r="E54" s="68" t="s">
        <v>18</v>
      </c>
      <c r="F54" s="69">
        <v>2.5</v>
      </c>
      <c r="G54" s="70">
        <f>D54+F54</f>
        <v>7.5</v>
      </c>
      <c r="H54" s="71">
        <f>H53</f>
        <v>1170</v>
      </c>
      <c r="I54" s="243"/>
      <c r="J54" s="71">
        <f t="shared" si="10"/>
        <v>415</v>
      </c>
      <c r="K54" s="243"/>
      <c r="L54" s="71">
        <f t="shared" si="11"/>
        <v>2274</v>
      </c>
      <c r="M54" s="72">
        <f t="shared" si="9"/>
        <v>25468</v>
      </c>
      <c r="N54" s="72">
        <f t="shared" si="1"/>
        <v>24923</v>
      </c>
      <c r="O54" s="72">
        <f t="shared" si="2"/>
        <v>24786</v>
      </c>
      <c r="P54" s="72">
        <f t="shared" si="3"/>
        <v>24377</v>
      </c>
      <c r="Q54" s="72">
        <f t="shared" si="4"/>
        <v>24104</v>
      </c>
      <c r="R54" s="72">
        <f t="shared" si="5"/>
        <v>23558</v>
      </c>
      <c r="S54" s="72">
        <f t="shared" si="6"/>
        <v>23149</v>
      </c>
      <c r="T54" s="72">
        <f t="shared" si="7"/>
        <v>22740</v>
      </c>
    </row>
    <row r="55" spans="1:20" ht="18" customHeight="1" x14ac:dyDescent="0.2">
      <c r="A55" s="56" t="s">
        <v>743</v>
      </c>
      <c r="B55" s="82" t="s">
        <v>649</v>
      </c>
      <c r="C55" s="66" t="s">
        <v>0</v>
      </c>
      <c r="D55" s="67">
        <v>5.5</v>
      </c>
      <c r="E55" s="68" t="s">
        <v>18</v>
      </c>
      <c r="F55" s="69">
        <v>0.5</v>
      </c>
      <c r="G55" s="70">
        <f>D55+F55</f>
        <v>6</v>
      </c>
      <c r="H55" s="71">
        <f>基本・単一!L14</f>
        <v>1253</v>
      </c>
      <c r="I55" s="243"/>
      <c r="J55" s="71">
        <f t="shared" si="10"/>
        <v>83</v>
      </c>
      <c r="K55" s="243"/>
      <c r="L55" s="71">
        <f t="shared" si="11"/>
        <v>1984</v>
      </c>
      <c r="M55" s="72">
        <f t="shared" si="9"/>
        <v>22220</v>
      </c>
      <c r="N55" s="72">
        <f t="shared" si="1"/>
        <v>21744</v>
      </c>
      <c r="O55" s="72">
        <f t="shared" si="2"/>
        <v>21625</v>
      </c>
      <c r="P55" s="72">
        <f t="shared" si="3"/>
        <v>21268</v>
      </c>
      <c r="Q55" s="72">
        <f t="shared" si="4"/>
        <v>21030</v>
      </c>
      <c r="R55" s="72">
        <f t="shared" si="5"/>
        <v>20554</v>
      </c>
      <c r="S55" s="72">
        <f t="shared" si="6"/>
        <v>20197</v>
      </c>
      <c r="T55" s="72">
        <f t="shared" si="7"/>
        <v>19840</v>
      </c>
    </row>
    <row r="56" spans="1:20" ht="18" customHeight="1" x14ac:dyDescent="0.2">
      <c r="A56" s="56" t="s">
        <v>744</v>
      </c>
      <c r="B56" s="82" t="s">
        <v>649</v>
      </c>
      <c r="C56" s="66" t="s">
        <v>0</v>
      </c>
      <c r="D56" s="67">
        <v>5.5</v>
      </c>
      <c r="E56" s="68" t="s">
        <v>18</v>
      </c>
      <c r="F56" s="69">
        <v>1</v>
      </c>
      <c r="G56" s="70">
        <f>D56+F56</f>
        <v>6.5</v>
      </c>
      <c r="H56" s="71">
        <f>H55</f>
        <v>1253</v>
      </c>
      <c r="I56" s="243"/>
      <c r="J56" s="71">
        <f t="shared" si="10"/>
        <v>166</v>
      </c>
      <c r="K56" s="243"/>
      <c r="L56" s="71">
        <f t="shared" si="11"/>
        <v>2088</v>
      </c>
      <c r="M56" s="72">
        <f t="shared" si="9"/>
        <v>23385</v>
      </c>
      <c r="N56" s="72">
        <f t="shared" si="1"/>
        <v>22884</v>
      </c>
      <c r="O56" s="72">
        <f t="shared" si="2"/>
        <v>22759</v>
      </c>
      <c r="P56" s="72">
        <f t="shared" si="3"/>
        <v>22383</v>
      </c>
      <c r="Q56" s="72">
        <f t="shared" si="4"/>
        <v>22132</v>
      </c>
      <c r="R56" s="72">
        <f t="shared" si="5"/>
        <v>21631</v>
      </c>
      <c r="S56" s="72">
        <f t="shared" si="6"/>
        <v>21255</v>
      </c>
      <c r="T56" s="72">
        <f t="shared" si="7"/>
        <v>20880</v>
      </c>
    </row>
    <row r="57" spans="1:20" ht="18" customHeight="1" x14ac:dyDescent="0.2">
      <c r="A57" s="56" t="s">
        <v>745</v>
      </c>
      <c r="B57" s="82" t="s">
        <v>649</v>
      </c>
      <c r="C57" s="66" t="s">
        <v>0</v>
      </c>
      <c r="D57" s="67">
        <v>5.5</v>
      </c>
      <c r="E57" s="68" t="s">
        <v>18</v>
      </c>
      <c r="F57" s="69">
        <v>1.5</v>
      </c>
      <c r="G57" s="70">
        <f t="shared" si="8"/>
        <v>7</v>
      </c>
      <c r="H57" s="71">
        <f>H56</f>
        <v>1253</v>
      </c>
      <c r="I57" s="243"/>
      <c r="J57" s="71">
        <f t="shared" si="10"/>
        <v>249</v>
      </c>
      <c r="K57" s="243"/>
      <c r="L57" s="71">
        <f t="shared" si="11"/>
        <v>2191</v>
      </c>
      <c r="M57" s="72">
        <f t="shared" si="9"/>
        <v>24539</v>
      </c>
      <c r="N57" s="72">
        <f t="shared" si="1"/>
        <v>24013</v>
      </c>
      <c r="O57" s="72">
        <f t="shared" si="2"/>
        <v>23881</v>
      </c>
      <c r="P57" s="72">
        <f t="shared" si="3"/>
        <v>23487</v>
      </c>
      <c r="Q57" s="72">
        <f t="shared" si="4"/>
        <v>23224</v>
      </c>
      <c r="R57" s="72">
        <f t="shared" si="5"/>
        <v>22698</v>
      </c>
      <c r="S57" s="72">
        <f t="shared" si="6"/>
        <v>22304</v>
      </c>
      <c r="T57" s="72">
        <f t="shared" si="7"/>
        <v>21910</v>
      </c>
    </row>
    <row r="58" spans="1:20" ht="18" customHeight="1" x14ac:dyDescent="0.2">
      <c r="A58" s="56" t="s">
        <v>746</v>
      </c>
      <c r="B58" s="82" t="s">
        <v>649</v>
      </c>
      <c r="C58" s="66" t="s">
        <v>0</v>
      </c>
      <c r="D58" s="67">
        <v>5.5</v>
      </c>
      <c r="E58" s="68" t="s">
        <v>18</v>
      </c>
      <c r="F58" s="69">
        <v>2</v>
      </c>
      <c r="G58" s="70">
        <f t="shared" si="8"/>
        <v>7.5</v>
      </c>
      <c r="H58" s="71">
        <f>H57</f>
        <v>1253</v>
      </c>
      <c r="I58" s="243"/>
      <c r="J58" s="71">
        <f t="shared" si="10"/>
        <v>332</v>
      </c>
      <c r="K58" s="243"/>
      <c r="L58" s="71">
        <f t="shared" si="11"/>
        <v>2295</v>
      </c>
      <c r="M58" s="72">
        <f t="shared" si="9"/>
        <v>25704</v>
      </c>
      <c r="N58" s="72">
        <f t="shared" si="1"/>
        <v>25153</v>
      </c>
      <c r="O58" s="72">
        <f t="shared" si="2"/>
        <v>25015</v>
      </c>
      <c r="P58" s="72">
        <f t="shared" si="3"/>
        <v>24602</v>
      </c>
      <c r="Q58" s="72">
        <f t="shared" si="4"/>
        <v>24327</v>
      </c>
      <c r="R58" s="72">
        <f t="shared" si="5"/>
        <v>23776</v>
      </c>
      <c r="S58" s="72">
        <f t="shared" si="6"/>
        <v>23363</v>
      </c>
      <c r="T58" s="72">
        <f t="shared" si="7"/>
        <v>22950</v>
      </c>
    </row>
    <row r="59" spans="1:20" ht="18" customHeight="1" x14ac:dyDescent="0.2">
      <c r="A59" s="56" t="s">
        <v>747</v>
      </c>
      <c r="B59" s="82" t="s">
        <v>649</v>
      </c>
      <c r="C59" s="66" t="s">
        <v>0</v>
      </c>
      <c r="D59" s="67">
        <v>5.5</v>
      </c>
      <c r="E59" s="68" t="s">
        <v>18</v>
      </c>
      <c r="F59" s="69">
        <v>2.5</v>
      </c>
      <c r="G59" s="70">
        <f t="shared" si="8"/>
        <v>8</v>
      </c>
      <c r="H59" s="71">
        <f>H58</f>
        <v>1253</v>
      </c>
      <c r="I59" s="243"/>
      <c r="J59" s="71">
        <f t="shared" si="10"/>
        <v>415</v>
      </c>
      <c r="K59" s="243"/>
      <c r="L59" s="71">
        <f t="shared" si="11"/>
        <v>2399</v>
      </c>
      <c r="M59" s="72">
        <f t="shared" si="9"/>
        <v>26868</v>
      </c>
      <c r="N59" s="72">
        <f t="shared" si="1"/>
        <v>26293</v>
      </c>
      <c r="O59" s="72">
        <f t="shared" si="2"/>
        <v>26149</v>
      </c>
      <c r="P59" s="72">
        <f t="shared" si="3"/>
        <v>25717</v>
      </c>
      <c r="Q59" s="72">
        <f t="shared" si="4"/>
        <v>25429</v>
      </c>
      <c r="R59" s="72">
        <f t="shared" si="5"/>
        <v>24853</v>
      </c>
      <c r="S59" s="72">
        <f t="shared" si="6"/>
        <v>24421</v>
      </c>
      <c r="T59" s="72">
        <f t="shared" si="7"/>
        <v>23990</v>
      </c>
    </row>
    <row r="60" spans="1:20" ht="18" customHeight="1" x14ac:dyDescent="0.2">
      <c r="A60" s="56" t="s">
        <v>748</v>
      </c>
      <c r="B60" s="82" t="s">
        <v>649</v>
      </c>
      <c r="C60" s="66" t="s">
        <v>0</v>
      </c>
      <c r="D60" s="67">
        <v>6</v>
      </c>
      <c r="E60" s="68" t="s">
        <v>18</v>
      </c>
      <c r="F60" s="69">
        <v>0.5</v>
      </c>
      <c r="G60" s="70">
        <f t="shared" si="8"/>
        <v>6.5</v>
      </c>
      <c r="H60" s="71">
        <f>基本・単一!L15</f>
        <v>1336</v>
      </c>
      <c r="I60" s="243"/>
      <c r="J60" s="71">
        <f t="shared" si="10"/>
        <v>83</v>
      </c>
      <c r="K60" s="243"/>
      <c r="L60" s="71">
        <f t="shared" si="11"/>
        <v>2108</v>
      </c>
      <c r="M60" s="72">
        <f t="shared" si="9"/>
        <v>23609</v>
      </c>
      <c r="N60" s="72">
        <f t="shared" si="1"/>
        <v>23103</v>
      </c>
      <c r="O60" s="72">
        <f t="shared" si="2"/>
        <v>22977</v>
      </c>
      <c r="P60" s="72">
        <f t="shared" si="3"/>
        <v>22597</v>
      </c>
      <c r="Q60" s="72">
        <f t="shared" si="4"/>
        <v>22344</v>
      </c>
      <c r="R60" s="72">
        <f t="shared" si="5"/>
        <v>21838</v>
      </c>
      <c r="S60" s="72">
        <f t="shared" si="6"/>
        <v>21459</v>
      </c>
      <c r="T60" s="72">
        <f t="shared" si="7"/>
        <v>21080</v>
      </c>
    </row>
    <row r="61" spans="1:20" ht="18" customHeight="1" x14ac:dyDescent="0.2">
      <c r="A61" s="56" t="s">
        <v>749</v>
      </c>
      <c r="B61" s="82" t="s">
        <v>649</v>
      </c>
      <c r="C61" s="66" t="s">
        <v>0</v>
      </c>
      <c r="D61" s="67">
        <v>6</v>
      </c>
      <c r="E61" s="68" t="s">
        <v>18</v>
      </c>
      <c r="F61" s="69">
        <v>1</v>
      </c>
      <c r="G61" s="70">
        <f t="shared" si="8"/>
        <v>7</v>
      </c>
      <c r="H61" s="71">
        <f>H60</f>
        <v>1336</v>
      </c>
      <c r="I61" s="243"/>
      <c r="J61" s="71">
        <f t="shared" si="10"/>
        <v>166</v>
      </c>
      <c r="K61" s="243"/>
      <c r="L61" s="71">
        <f t="shared" si="11"/>
        <v>2212</v>
      </c>
      <c r="M61" s="72">
        <f t="shared" si="9"/>
        <v>24774</v>
      </c>
      <c r="N61" s="72">
        <f t="shared" si="1"/>
        <v>24243</v>
      </c>
      <c r="O61" s="72">
        <f t="shared" si="2"/>
        <v>24110</v>
      </c>
      <c r="P61" s="72">
        <f t="shared" si="3"/>
        <v>23712</v>
      </c>
      <c r="Q61" s="72">
        <f t="shared" si="4"/>
        <v>23447</v>
      </c>
      <c r="R61" s="72">
        <f t="shared" si="5"/>
        <v>22916</v>
      </c>
      <c r="S61" s="72">
        <f t="shared" si="6"/>
        <v>22518</v>
      </c>
      <c r="T61" s="72">
        <f t="shared" si="7"/>
        <v>22120</v>
      </c>
    </row>
    <row r="62" spans="1:20" ht="18" customHeight="1" x14ac:dyDescent="0.2">
      <c r="A62" s="56" t="s">
        <v>750</v>
      </c>
      <c r="B62" s="82" t="s">
        <v>649</v>
      </c>
      <c r="C62" s="66" t="s">
        <v>0</v>
      </c>
      <c r="D62" s="67">
        <v>6</v>
      </c>
      <c r="E62" s="68" t="s">
        <v>18</v>
      </c>
      <c r="F62" s="69">
        <v>1.5</v>
      </c>
      <c r="G62" s="70">
        <f t="shared" si="8"/>
        <v>7.5</v>
      </c>
      <c r="H62" s="71">
        <f>H61</f>
        <v>1336</v>
      </c>
      <c r="I62" s="243"/>
      <c r="J62" s="71">
        <f t="shared" si="10"/>
        <v>249</v>
      </c>
      <c r="K62" s="243"/>
      <c r="L62" s="71">
        <f t="shared" si="11"/>
        <v>2315</v>
      </c>
      <c r="M62" s="72">
        <f t="shared" si="9"/>
        <v>25928</v>
      </c>
      <c r="N62" s="72">
        <f t="shared" si="1"/>
        <v>25372</v>
      </c>
      <c r="O62" s="72">
        <f t="shared" si="2"/>
        <v>25233</v>
      </c>
      <c r="P62" s="72">
        <f t="shared" si="3"/>
        <v>24816</v>
      </c>
      <c r="Q62" s="72">
        <f t="shared" si="4"/>
        <v>24539</v>
      </c>
      <c r="R62" s="72">
        <f t="shared" si="5"/>
        <v>23983</v>
      </c>
      <c r="S62" s="72">
        <f t="shared" si="6"/>
        <v>23566</v>
      </c>
      <c r="T62" s="72">
        <f t="shared" si="7"/>
        <v>23150</v>
      </c>
    </row>
    <row r="63" spans="1:20" ht="18" customHeight="1" x14ac:dyDescent="0.2">
      <c r="A63" s="56" t="s">
        <v>751</v>
      </c>
      <c r="B63" s="82" t="s">
        <v>649</v>
      </c>
      <c r="C63" s="66" t="s">
        <v>0</v>
      </c>
      <c r="D63" s="67">
        <v>6</v>
      </c>
      <c r="E63" s="68" t="s">
        <v>18</v>
      </c>
      <c r="F63" s="69">
        <v>2</v>
      </c>
      <c r="G63" s="70">
        <f t="shared" si="8"/>
        <v>8</v>
      </c>
      <c r="H63" s="71">
        <f>H62</f>
        <v>1336</v>
      </c>
      <c r="I63" s="243"/>
      <c r="J63" s="71">
        <f t="shared" si="10"/>
        <v>332</v>
      </c>
      <c r="K63" s="243"/>
      <c r="L63" s="71">
        <f t="shared" si="11"/>
        <v>2419</v>
      </c>
      <c r="M63" s="72">
        <f t="shared" si="9"/>
        <v>27092</v>
      </c>
      <c r="N63" s="72">
        <f t="shared" si="1"/>
        <v>26512</v>
      </c>
      <c r="O63" s="72">
        <f t="shared" si="2"/>
        <v>26367</v>
      </c>
      <c r="P63" s="72">
        <f t="shared" si="3"/>
        <v>25931</v>
      </c>
      <c r="Q63" s="72">
        <f t="shared" si="4"/>
        <v>25641</v>
      </c>
      <c r="R63" s="72">
        <f t="shared" si="5"/>
        <v>25060</v>
      </c>
      <c r="S63" s="72">
        <f t="shared" si="6"/>
        <v>24625</v>
      </c>
      <c r="T63" s="72">
        <f t="shared" si="7"/>
        <v>24190</v>
      </c>
    </row>
    <row r="64" spans="1:20" ht="18" customHeight="1" x14ac:dyDescent="0.2">
      <c r="A64" s="56" t="s">
        <v>752</v>
      </c>
      <c r="B64" s="82" t="s">
        <v>649</v>
      </c>
      <c r="C64" s="66" t="s">
        <v>0</v>
      </c>
      <c r="D64" s="67">
        <v>6</v>
      </c>
      <c r="E64" s="68" t="s">
        <v>18</v>
      </c>
      <c r="F64" s="69">
        <v>2.5</v>
      </c>
      <c r="G64" s="70">
        <f t="shared" si="8"/>
        <v>8.5</v>
      </c>
      <c r="H64" s="71">
        <f>H63</f>
        <v>1336</v>
      </c>
      <c r="I64" s="243"/>
      <c r="J64" s="71">
        <f t="shared" si="10"/>
        <v>415</v>
      </c>
      <c r="K64" s="243"/>
      <c r="L64" s="71">
        <f t="shared" si="11"/>
        <v>2523</v>
      </c>
      <c r="M64" s="72">
        <f t="shared" si="9"/>
        <v>28257</v>
      </c>
      <c r="N64" s="72">
        <f t="shared" si="1"/>
        <v>27652</v>
      </c>
      <c r="O64" s="72">
        <f t="shared" si="2"/>
        <v>27500</v>
      </c>
      <c r="P64" s="72">
        <f t="shared" si="3"/>
        <v>27046</v>
      </c>
      <c r="Q64" s="72">
        <f t="shared" si="4"/>
        <v>26743</v>
      </c>
      <c r="R64" s="72">
        <f t="shared" si="5"/>
        <v>26138</v>
      </c>
      <c r="S64" s="72">
        <f t="shared" si="6"/>
        <v>25684</v>
      </c>
      <c r="T64" s="72">
        <f t="shared" si="7"/>
        <v>25230</v>
      </c>
    </row>
    <row r="65" spans="1:20" ht="18" customHeight="1" x14ac:dyDescent="0.2">
      <c r="A65" s="56" t="s">
        <v>753</v>
      </c>
      <c r="B65" s="82" t="s">
        <v>649</v>
      </c>
      <c r="C65" s="66" t="s">
        <v>0</v>
      </c>
      <c r="D65" s="67">
        <v>6.5</v>
      </c>
      <c r="E65" s="68" t="s">
        <v>18</v>
      </c>
      <c r="F65" s="69">
        <v>0.5</v>
      </c>
      <c r="G65" s="70">
        <f t="shared" si="8"/>
        <v>7</v>
      </c>
      <c r="H65" s="71">
        <f>基本・単一!L16</f>
        <v>1419</v>
      </c>
      <c r="I65" s="243"/>
      <c r="J65" s="71">
        <f t="shared" si="10"/>
        <v>83</v>
      </c>
      <c r="K65" s="243"/>
      <c r="L65" s="71">
        <f t="shared" si="11"/>
        <v>2233</v>
      </c>
      <c r="M65" s="72">
        <f t="shared" si="9"/>
        <v>25009</v>
      </c>
      <c r="N65" s="72">
        <f t="shared" si="1"/>
        <v>24473</v>
      </c>
      <c r="O65" s="72">
        <f t="shared" si="2"/>
        <v>24339</v>
      </c>
      <c r="P65" s="72">
        <f t="shared" si="3"/>
        <v>23937</v>
      </c>
      <c r="Q65" s="72">
        <f t="shared" si="4"/>
        <v>23669</v>
      </c>
      <c r="R65" s="72">
        <f t="shared" si="5"/>
        <v>23133</v>
      </c>
      <c r="S65" s="72">
        <f t="shared" si="6"/>
        <v>22731</v>
      </c>
      <c r="T65" s="72">
        <f t="shared" si="7"/>
        <v>22330</v>
      </c>
    </row>
    <row r="66" spans="1:20" ht="18" customHeight="1" x14ac:dyDescent="0.2">
      <c r="A66" s="56" t="s">
        <v>754</v>
      </c>
      <c r="B66" s="82" t="s">
        <v>649</v>
      </c>
      <c r="C66" s="66" t="s">
        <v>0</v>
      </c>
      <c r="D66" s="67">
        <v>6.5</v>
      </c>
      <c r="E66" s="68" t="s">
        <v>18</v>
      </c>
      <c r="F66" s="69">
        <v>1</v>
      </c>
      <c r="G66" s="70">
        <f t="shared" si="8"/>
        <v>7.5</v>
      </c>
      <c r="H66" s="71">
        <f>H65</f>
        <v>1419</v>
      </c>
      <c r="I66" s="243"/>
      <c r="J66" s="71">
        <f>J61</f>
        <v>166</v>
      </c>
      <c r="K66" s="243"/>
      <c r="L66" s="71">
        <f t="shared" si="11"/>
        <v>2337</v>
      </c>
      <c r="M66" s="72">
        <f t="shared" si="9"/>
        <v>26174</v>
      </c>
      <c r="N66" s="72">
        <f t="shared" si="1"/>
        <v>25613</v>
      </c>
      <c r="O66" s="72">
        <f t="shared" si="2"/>
        <v>25473</v>
      </c>
      <c r="P66" s="72">
        <f t="shared" si="3"/>
        <v>25052</v>
      </c>
      <c r="Q66" s="72">
        <f t="shared" si="4"/>
        <v>24772</v>
      </c>
      <c r="R66" s="72">
        <f t="shared" si="5"/>
        <v>24211</v>
      </c>
      <c r="S66" s="72">
        <f t="shared" si="6"/>
        <v>23790</v>
      </c>
      <c r="T66" s="72">
        <f t="shared" si="7"/>
        <v>23370</v>
      </c>
    </row>
    <row r="67" spans="1:20" ht="18" customHeight="1" x14ac:dyDescent="0.2">
      <c r="A67" s="56" t="s">
        <v>755</v>
      </c>
      <c r="B67" s="82" t="s">
        <v>649</v>
      </c>
      <c r="C67" s="66" t="s">
        <v>0</v>
      </c>
      <c r="D67" s="67">
        <v>6.5</v>
      </c>
      <c r="E67" s="68" t="s">
        <v>18</v>
      </c>
      <c r="F67" s="69">
        <v>1.5</v>
      </c>
      <c r="G67" s="70">
        <f t="shared" si="8"/>
        <v>8</v>
      </c>
      <c r="H67" s="71">
        <f>H66</f>
        <v>1419</v>
      </c>
      <c r="I67" s="243"/>
      <c r="J67" s="71">
        <f t="shared" si="10"/>
        <v>249</v>
      </c>
      <c r="K67" s="243"/>
      <c r="L67" s="71">
        <f t="shared" si="11"/>
        <v>2440</v>
      </c>
      <c r="M67" s="72">
        <f t="shared" si="9"/>
        <v>27328</v>
      </c>
      <c r="N67" s="72">
        <f t="shared" si="1"/>
        <v>26742</v>
      </c>
      <c r="O67" s="72">
        <f t="shared" si="2"/>
        <v>26596</v>
      </c>
      <c r="P67" s="72">
        <f t="shared" si="3"/>
        <v>26156</v>
      </c>
      <c r="Q67" s="72">
        <f t="shared" si="4"/>
        <v>25864</v>
      </c>
      <c r="R67" s="72">
        <f t="shared" si="5"/>
        <v>25278</v>
      </c>
      <c r="S67" s="72">
        <f t="shared" si="6"/>
        <v>24839</v>
      </c>
      <c r="T67" s="72">
        <f t="shared" si="7"/>
        <v>24400</v>
      </c>
    </row>
    <row r="68" spans="1:20" ht="18" customHeight="1" x14ac:dyDescent="0.2">
      <c r="A68" s="56" t="s">
        <v>756</v>
      </c>
      <c r="B68" s="82" t="s">
        <v>649</v>
      </c>
      <c r="C68" s="66" t="s">
        <v>0</v>
      </c>
      <c r="D68" s="67">
        <v>6.5</v>
      </c>
      <c r="E68" s="68" t="s">
        <v>18</v>
      </c>
      <c r="F68" s="69">
        <v>2</v>
      </c>
      <c r="G68" s="70">
        <f t="shared" si="8"/>
        <v>8.5</v>
      </c>
      <c r="H68" s="71">
        <f>H67</f>
        <v>1419</v>
      </c>
      <c r="I68" s="243"/>
      <c r="J68" s="71">
        <f t="shared" si="10"/>
        <v>332</v>
      </c>
      <c r="K68" s="243"/>
      <c r="L68" s="71">
        <f t="shared" si="11"/>
        <v>2544</v>
      </c>
      <c r="M68" s="72">
        <f t="shared" si="9"/>
        <v>28492</v>
      </c>
      <c r="N68" s="72">
        <f t="shared" si="1"/>
        <v>27882</v>
      </c>
      <c r="O68" s="72">
        <f t="shared" si="2"/>
        <v>27729</v>
      </c>
      <c r="P68" s="72">
        <f t="shared" si="3"/>
        <v>27271</v>
      </c>
      <c r="Q68" s="72">
        <f t="shared" si="4"/>
        <v>26966</v>
      </c>
      <c r="R68" s="72">
        <f t="shared" si="5"/>
        <v>26355</v>
      </c>
      <c r="S68" s="72">
        <f t="shared" si="6"/>
        <v>25897</v>
      </c>
      <c r="T68" s="72">
        <f t="shared" si="7"/>
        <v>25440</v>
      </c>
    </row>
    <row r="69" spans="1:20" ht="18" customHeight="1" x14ac:dyDescent="0.2">
      <c r="A69" s="56" t="s">
        <v>757</v>
      </c>
      <c r="B69" s="82" t="s">
        <v>649</v>
      </c>
      <c r="C69" s="66" t="s">
        <v>0</v>
      </c>
      <c r="D69" s="67">
        <v>6.5</v>
      </c>
      <c r="E69" s="68" t="s">
        <v>18</v>
      </c>
      <c r="F69" s="69">
        <v>2.5</v>
      </c>
      <c r="G69" s="73">
        <f t="shared" si="8"/>
        <v>9</v>
      </c>
      <c r="H69" s="71">
        <f>H68</f>
        <v>1419</v>
      </c>
      <c r="I69" s="243"/>
      <c r="J69" s="71">
        <f t="shared" si="10"/>
        <v>415</v>
      </c>
      <c r="K69" s="243"/>
      <c r="L69" s="71">
        <f t="shared" si="11"/>
        <v>2648</v>
      </c>
      <c r="M69" s="72">
        <f t="shared" si="9"/>
        <v>29657</v>
      </c>
      <c r="N69" s="72">
        <f t="shared" si="1"/>
        <v>29022</v>
      </c>
      <c r="O69" s="72">
        <f t="shared" si="2"/>
        <v>28863</v>
      </c>
      <c r="P69" s="72">
        <f t="shared" si="3"/>
        <v>28386</v>
      </c>
      <c r="Q69" s="72">
        <f t="shared" si="4"/>
        <v>28068</v>
      </c>
      <c r="R69" s="72">
        <f t="shared" si="5"/>
        <v>27433</v>
      </c>
      <c r="S69" s="72">
        <f t="shared" si="6"/>
        <v>26956</v>
      </c>
      <c r="T69" s="72">
        <f t="shared" si="7"/>
        <v>26480</v>
      </c>
    </row>
    <row r="70" spans="1:20" ht="18" customHeight="1" x14ac:dyDescent="0.2">
      <c r="A70" s="56" t="s">
        <v>116</v>
      </c>
      <c r="B70" s="82" t="s">
        <v>287</v>
      </c>
      <c r="C70" s="66" t="s">
        <v>0</v>
      </c>
      <c r="D70" s="67">
        <v>0.5</v>
      </c>
      <c r="E70" s="68" t="s">
        <v>18</v>
      </c>
      <c r="F70" s="69">
        <v>0.5</v>
      </c>
      <c r="G70" s="70">
        <f>D70+F70</f>
        <v>1</v>
      </c>
      <c r="H70" s="71">
        <f>IF(D70=基本・単一!$F$4,基本・単一!$L$4,IF(D70=基本・単一!$F$5,基本・単一!$L$5,IF(D70=基本・単一!$F$6,基本・単一!$L$6,IF(D70=基本・単一!$F$7,基本・単一!$L$7,IF(D70=基本・単一!$F$8,基本・単一!$L$8,IF(D70=基本・単一!$F$9,基本・単一!$L$9,IF(D70=基本・単一!$F$10,基本・単一!$L$10)))))))</f>
        <v>256</v>
      </c>
      <c r="I70" s="243"/>
      <c r="J70" s="71">
        <f>基本・複合!M4</f>
        <v>148</v>
      </c>
      <c r="K70" s="243"/>
      <c r="L70" s="71">
        <f>ROUND((ROUND(H70*(1+$I$4),0)+ROUND(J70*(1+$K$4),0))*0.75,0)</f>
        <v>427</v>
      </c>
      <c r="M70" s="72">
        <f>ROUNDDOWN($L70*M$3,0)</f>
        <v>4782</v>
      </c>
      <c r="N70" s="72">
        <f t="shared" ref="N70:T85" si="12">ROUNDDOWN($L70*N$3,0)</f>
        <v>4679</v>
      </c>
      <c r="O70" s="72">
        <f t="shared" si="12"/>
        <v>4654</v>
      </c>
      <c r="P70" s="72">
        <f t="shared" si="12"/>
        <v>4577</v>
      </c>
      <c r="Q70" s="72">
        <f t="shared" si="12"/>
        <v>4526</v>
      </c>
      <c r="R70" s="72">
        <f t="shared" si="12"/>
        <v>4423</v>
      </c>
      <c r="S70" s="72">
        <f t="shared" si="12"/>
        <v>4346</v>
      </c>
      <c r="T70" s="72">
        <f t="shared" si="12"/>
        <v>4270</v>
      </c>
    </row>
    <row r="71" spans="1:20" ht="18" customHeight="1" x14ac:dyDescent="0.2">
      <c r="A71" s="56" t="s">
        <v>117</v>
      </c>
      <c r="B71" s="82" t="s">
        <v>287</v>
      </c>
      <c r="C71" s="66" t="s">
        <v>0</v>
      </c>
      <c r="D71" s="67">
        <v>0.5</v>
      </c>
      <c r="E71" s="68" t="s">
        <v>18</v>
      </c>
      <c r="F71" s="69">
        <v>1</v>
      </c>
      <c r="G71" s="70">
        <f t="shared" ref="G71:G115" si="13">D71+F71</f>
        <v>1.5</v>
      </c>
      <c r="H71" s="71">
        <f>IF(D71=基本・単一!$F$4,基本・単一!$L$4,IF(D71=基本・単一!$F$5,基本・単一!$L$5,IF(D71=基本・単一!$F$6,基本・単一!$L$6,IF(D71=基本・単一!$F$7,基本・単一!$L$7,IF(D71=基本・単一!$F$8,基本・単一!$L$8,IF(D71=基本・単一!$F$9,基本・単一!$L$9,IF(D71=基本・単一!$F$10,基本・単一!$L$10)))))))</f>
        <v>256</v>
      </c>
      <c r="I71" s="243"/>
      <c r="J71" s="71">
        <f>基本・複合!M5</f>
        <v>331</v>
      </c>
      <c r="K71" s="243"/>
      <c r="L71" s="71">
        <f t="shared" ref="L71:L134" si="14">ROUND((ROUND(H71*(1+$I$4),0)+ROUND(J71*(1+$K$4),0))*0.75,0)</f>
        <v>599</v>
      </c>
      <c r="M71" s="72">
        <f t="shared" ref="M71:T102" si="15">ROUNDDOWN($L71*M$3,0)</f>
        <v>6708</v>
      </c>
      <c r="N71" s="72">
        <f t="shared" si="12"/>
        <v>6565</v>
      </c>
      <c r="O71" s="72">
        <f t="shared" si="12"/>
        <v>6529</v>
      </c>
      <c r="P71" s="72">
        <f t="shared" si="12"/>
        <v>6421</v>
      </c>
      <c r="Q71" s="72">
        <f t="shared" si="12"/>
        <v>6349</v>
      </c>
      <c r="R71" s="72">
        <f t="shared" si="12"/>
        <v>6205</v>
      </c>
      <c r="S71" s="72">
        <f t="shared" si="12"/>
        <v>6097</v>
      </c>
      <c r="T71" s="72">
        <f t="shared" si="12"/>
        <v>5990</v>
      </c>
    </row>
    <row r="72" spans="1:20" ht="18" customHeight="1" x14ac:dyDescent="0.2">
      <c r="A72" s="56" t="s">
        <v>118</v>
      </c>
      <c r="B72" s="82" t="s">
        <v>287</v>
      </c>
      <c r="C72" s="66" t="s">
        <v>0</v>
      </c>
      <c r="D72" s="67">
        <v>0.5</v>
      </c>
      <c r="E72" s="68" t="s">
        <v>18</v>
      </c>
      <c r="F72" s="69">
        <v>1.5</v>
      </c>
      <c r="G72" s="70">
        <f t="shared" si="13"/>
        <v>2</v>
      </c>
      <c r="H72" s="71">
        <f>IF(D72=基本・単一!$F$4,基本・単一!$L$4,IF(D72=基本・単一!$F$5,基本・単一!$L$5,IF(D72=基本・単一!$F$6,基本・単一!$L$6,IF(D72=基本・単一!$F$7,基本・単一!$L$7,IF(D72=基本・単一!$F$8,基本・単一!$L$8,IF(D72=基本・単一!$F$9,基本・単一!$L$9,IF(D72=基本・単一!$F$10,基本・単一!$L$10)))))))</f>
        <v>256</v>
      </c>
      <c r="I72" s="243"/>
      <c r="J72" s="71">
        <f>基本・複合!M6</f>
        <v>413</v>
      </c>
      <c r="K72" s="243"/>
      <c r="L72" s="71">
        <f t="shared" si="14"/>
        <v>675</v>
      </c>
      <c r="M72" s="72">
        <f t="shared" si="15"/>
        <v>7560</v>
      </c>
      <c r="N72" s="72">
        <f t="shared" si="12"/>
        <v>7398</v>
      </c>
      <c r="O72" s="72">
        <f t="shared" si="12"/>
        <v>7357</v>
      </c>
      <c r="P72" s="72">
        <f t="shared" si="12"/>
        <v>7236</v>
      </c>
      <c r="Q72" s="72">
        <f t="shared" si="12"/>
        <v>7155</v>
      </c>
      <c r="R72" s="72">
        <f t="shared" si="12"/>
        <v>6993</v>
      </c>
      <c r="S72" s="72">
        <f t="shared" si="12"/>
        <v>6871</v>
      </c>
      <c r="T72" s="72">
        <f t="shared" si="12"/>
        <v>6750</v>
      </c>
    </row>
    <row r="73" spans="1:20" ht="18" customHeight="1" x14ac:dyDescent="0.2">
      <c r="A73" s="56" t="s">
        <v>119</v>
      </c>
      <c r="B73" s="82" t="s">
        <v>287</v>
      </c>
      <c r="C73" s="66" t="s">
        <v>0</v>
      </c>
      <c r="D73" s="67">
        <v>0.5</v>
      </c>
      <c r="E73" s="68" t="s">
        <v>18</v>
      </c>
      <c r="F73" s="69">
        <v>2</v>
      </c>
      <c r="G73" s="70">
        <f t="shared" si="13"/>
        <v>2.5</v>
      </c>
      <c r="H73" s="71">
        <f>IF(D73=基本・単一!$F$4,基本・単一!$L$4,IF(D73=基本・単一!$F$5,基本・単一!$L$5,IF(D73=基本・単一!$F$6,基本・単一!$L$6,IF(D73=基本・単一!$F$7,基本・単一!$L$7,IF(D73=基本・単一!$F$8,基本・単一!$L$8,IF(D73=基本・単一!$F$9,基本・単一!$L$9,IF(D73=基本・単一!$F$10,基本・単一!$L$10)))))))</f>
        <v>256</v>
      </c>
      <c r="I73" s="243"/>
      <c r="J73" s="71">
        <f>基本・複合!M7</f>
        <v>498</v>
      </c>
      <c r="K73" s="243"/>
      <c r="L73" s="71">
        <f t="shared" si="14"/>
        <v>755</v>
      </c>
      <c r="M73" s="72">
        <f t="shared" si="15"/>
        <v>8456</v>
      </c>
      <c r="N73" s="72">
        <f t="shared" si="12"/>
        <v>8274</v>
      </c>
      <c r="O73" s="72">
        <f t="shared" si="12"/>
        <v>8229</v>
      </c>
      <c r="P73" s="72">
        <f t="shared" si="12"/>
        <v>8093</v>
      </c>
      <c r="Q73" s="72">
        <f t="shared" si="12"/>
        <v>8003</v>
      </c>
      <c r="R73" s="72">
        <f t="shared" si="12"/>
        <v>7821</v>
      </c>
      <c r="S73" s="72">
        <f t="shared" si="12"/>
        <v>7685</v>
      </c>
      <c r="T73" s="72">
        <f t="shared" si="12"/>
        <v>7550</v>
      </c>
    </row>
    <row r="74" spans="1:20" ht="18" customHeight="1" x14ac:dyDescent="0.2">
      <c r="A74" s="56" t="s">
        <v>120</v>
      </c>
      <c r="B74" s="82" t="s">
        <v>287</v>
      </c>
      <c r="C74" s="66" t="s">
        <v>0</v>
      </c>
      <c r="D74" s="67">
        <v>0.5</v>
      </c>
      <c r="E74" s="68" t="s">
        <v>18</v>
      </c>
      <c r="F74" s="69">
        <v>2.5</v>
      </c>
      <c r="G74" s="70">
        <f t="shared" si="13"/>
        <v>3</v>
      </c>
      <c r="H74" s="71">
        <f>IF(D74=基本・単一!$F$4,基本・単一!$L$4,IF(D74=基本・単一!$F$5,基本・単一!$L$5,IF(D74=基本・単一!$F$6,基本・単一!$L$6,IF(D74=基本・単一!$F$7,基本・単一!$L$7,IF(D74=基本・単一!$F$8,基本・単一!$L$8,IF(D74=基本・単一!$F$9,基本・単一!$L$9,IF(D74=基本・単一!$F$10,基本・単一!$L$10)))))))</f>
        <v>256</v>
      </c>
      <c r="I74" s="243"/>
      <c r="J74" s="71">
        <f>基本・複合!M8</f>
        <v>581</v>
      </c>
      <c r="K74" s="243"/>
      <c r="L74" s="71">
        <f t="shared" si="14"/>
        <v>833</v>
      </c>
      <c r="M74" s="72">
        <f t="shared" si="15"/>
        <v>9329</v>
      </c>
      <c r="N74" s="72">
        <f t="shared" si="12"/>
        <v>9129</v>
      </c>
      <c r="O74" s="72">
        <f t="shared" si="12"/>
        <v>9079</v>
      </c>
      <c r="P74" s="72">
        <f t="shared" si="12"/>
        <v>8929</v>
      </c>
      <c r="Q74" s="72">
        <f t="shared" si="12"/>
        <v>8829</v>
      </c>
      <c r="R74" s="72">
        <f t="shared" si="12"/>
        <v>8629</v>
      </c>
      <c r="S74" s="72">
        <f t="shared" si="12"/>
        <v>8479</v>
      </c>
      <c r="T74" s="72">
        <f t="shared" si="12"/>
        <v>8330</v>
      </c>
    </row>
    <row r="75" spans="1:20" ht="18" customHeight="1" x14ac:dyDescent="0.2">
      <c r="A75" s="56" t="s">
        <v>121</v>
      </c>
      <c r="B75" s="82" t="s">
        <v>287</v>
      </c>
      <c r="C75" s="66" t="s">
        <v>0</v>
      </c>
      <c r="D75" s="67">
        <v>0.5</v>
      </c>
      <c r="E75" s="68" t="s">
        <v>18</v>
      </c>
      <c r="F75" s="69">
        <v>3</v>
      </c>
      <c r="G75" s="70">
        <f t="shared" si="13"/>
        <v>3.5</v>
      </c>
      <c r="H75" s="71">
        <f>IF(D75=基本・単一!$F$4,基本・単一!$L$4,IF(D75=基本・単一!$F$5,基本・単一!$L$5,IF(D75=基本・単一!$F$6,基本・単一!$L$6,IF(D75=基本・単一!$F$7,基本・単一!$L$7,IF(D75=基本・単一!$F$8,基本・単一!$L$8,IF(D75=基本・単一!$F$9,基本・単一!$L$9,IF(D75=基本・単一!$F$10,基本・単一!$L$10)))))))</f>
        <v>256</v>
      </c>
      <c r="I75" s="243"/>
      <c r="J75" s="71">
        <f>基本・複合!M9</f>
        <v>664</v>
      </c>
      <c r="K75" s="243"/>
      <c r="L75" s="71">
        <f t="shared" si="14"/>
        <v>911</v>
      </c>
      <c r="M75" s="72">
        <f t="shared" si="15"/>
        <v>10203</v>
      </c>
      <c r="N75" s="72">
        <f t="shared" si="12"/>
        <v>9984</v>
      </c>
      <c r="O75" s="72">
        <f t="shared" si="12"/>
        <v>9929</v>
      </c>
      <c r="P75" s="72">
        <f t="shared" si="12"/>
        <v>9765</v>
      </c>
      <c r="Q75" s="72">
        <f t="shared" si="12"/>
        <v>9656</v>
      </c>
      <c r="R75" s="72">
        <f t="shared" si="12"/>
        <v>9437</v>
      </c>
      <c r="S75" s="72">
        <f t="shared" si="12"/>
        <v>9273</v>
      </c>
      <c r="T75" s="72">
        <f t="shared" si="12"/>
        <v>9110</v>
      </c>
    </row>
    <row r="76" spans="1:20" ht="18" customHeight="1" x14ac:dyDescent="0.2">
      <c r="A76" s="56" t="s">
        <v>122</v>
      </c>
      <c r="B76" s="82" t="s">
        <v>287</v>
      </c>
      <c r="C76" s="66" t="s">
        <v>0</v>
      </c>
      <c r="D76" s="67">
        <v>1</v>
      </c>
      <c r="E76" s="68" t="s">
        <v>18</v>
      </c>
      <c r="F76" s="69">
        <v>0.5</v>
      </c>
      <c r="G76" s="70">
        <f t="shared" si="13"/>
        <v>1.5</v>
      </c>
      <c r="H76" s="71">
        <f>IF(D76=基本・単一!$F$4,基本・単一!$L$4,IF(D76=基本・単一!$F$5,基本・単一!$L$5,IF(D76=基本・単一!$F$6,基本・単一!$L$6,IF(D76=基本・単一!$F$7,基本・単一!$L$7,IF(D76=基本・単一!$F$8,基本・単一!$L$8,IF(D76=基本・単一!$F$9,基本・単一!$L$9,IF(D76=基本・単一!$F$10,基本・単一!$L$10)))))))</f>
        <v>404</v>
      </c>
      <c r="I76" s="243"/>
      <c r="J76" s="71">
        <f>基本・複合!M10</f>
        <v>183</v>
      </c>
      <c r="K76" s="243"/>
      <c r="L76" s="71">
        <f t="shared" si="14"/>
        <v>626</v>
      </c>
      <c r="M76" s="72">
        <f t="shared" si="15"/>
        <v>7011</v>
      </c>
      <c r="N76" s="72">
        <f t="shared" si="12"/>
        <v>6860</v>
      </c>
      <c r="O76" s="72">
        <f t="shared" si="12"/>
        <v>6823</v>
      </c>
      <c r="P76" s="72">
        <f t="shared" si="12"/>
        <v>6710</v>
      </c>
      <c r="Q76" s="72">
        <f t="shared" si="12"/>
        <v>6635</v>
      </c>
      <c r="R76" s="72">
        <f t="shared" si="12"/>
        <v>6485</v>
      </c>
      <c r="S76" s="72">
        <f t="shared" si="12"/>
        <v>6372</v>
      </c>
      <c r="T76" s="72">
        <f t="shared" si="12"/>
        <v>6260</v>
      </c>
    </row>
    <row r="77" spans="1:20" ht="18" customHeight="1" x14ac:dyDescent="0.2">
      <c r="A77" s="56" t="s">
        <v>123</v>
      </c>
      <c r="B77" s="82" t="s">
        <v>287</v>
      </c>
      <c r="C77" s="66" t="s">
        <v>0</v>
      </c>
      <c r="D77" s="67">
        <v>1</v>
      </c>
      <c r="E77" s="68" t="s">
        <v>18</v>
      </c>
      <c r="F77" s="69">
        <v>1</v>
      </c>
      <c r="G77" s="70">
        <f t="shared" si="13"/>
        <v>2</v>
      </c>
      <c r="H77" s="71">
        <f>IF(D77=基本・単一!$F$4,基本・単一!$L$4,IF(D77=基本・単一!$F$5,基本・単一!$L$5,IF(D77=基本・単一!$F$6,基本・単一!$L$6,IF(D77=基本・単一!$F$7,基本・単一!$L$7,IF(D77=基本・単一!$F$8,基本・単一!$L$8,IF(D77=基本・単一!$F$9,基本・単一!$L$9,IF(D77=基本・単一!$F$10,基本・単一!$L$10)))))))</f>
        <v>404</v>
      </c>
      <c r="I77" s="243"/>
      <c r="J77" s="71">
        <f>基本・複合!M11</f>
        <v>265</v>
      </c>
      <c r="K77" s="243"/>
      <c r="L77" s="71">
        <f t="shared" si="14"/>
        <v>703</v>
      </c>
      <c r="M77" s="72">
        <f t="shared" si="15"/>
        <v>7873</v>
      </c>
      <c r="N77" s="72">
        <f t="shared" si="12"/>
        <v>7704</v>
      </c>
      <c r="O77" s="72">
        <f t="shared" si="12"/>
        <v>7662</v>
      </c>
      <c r="P77" s="72">
        <f t="shared" si="12"/>
        <v>7536</v>
      </c>
      <c r="Q77" s="72">
        <f t="shared" si="12"/>
        <v>7451</v>
      </c>
      <c r="R77" s="72">
        <f t="shared" si="12"/>
        <v>7283</v>
      </c>
      <c r="S77" s="72">
        <f t="shared" si="12"/>
        <v>7156</v>
      </c>
      <c r="T77" s="72">
        <f t="shared" si="12"/>
        <v>7030</v>
      </c>
    </row>
    <row r="78" spans="1:20" ht="18" customHeight="1" x14ac:dyDescent="0.2">
      <c r="A78" s="56" t="s">
        <v>124</v>
      </c>
      <c r="B78" s="82" t="s">
        <v>287</v>
      </c>
      <c r="C78" s="66" t="s">
        <v>0</v>
      </c>
      <c r="D78" s="67">
        <v>1</v>
      </c>
      <c r="E78" s="68" t="s">
        <v>18</v>
      </c>
      <c r="F78" s="69">
        <v>1.5</v>
      </c>
      <c r="G78" s="70">
        <f t="shared" si="13"/>
        <v>2.5</v>
      </c>
      <c r="H78" s="71">
        <f>IF(D78=基本・単一!$F$4,基本・単一!$L$4,IF(D78=基本・単一!$F$5,基本・単一!$L$5,IF(D78=基本・単一!$F$6,基本・単一!$L$6,IF(D78=基本・単一!$F$7,基本・単一!$L$7,IF(D78=基本・単一!$F$8,基本・単一!$L$8,IF(D78=基本・単一!$F$9,基本・単一!$L$9,IF(D78=基本・単一!$F$10,基本・単一!$L$10)))))))</f>
        <v>404</v>
      </c>
      <c r="I78" s="243"/>
      <c r="J78" s="71">
        <f>基本・複合!M12</f>
        <v>350</v>
      </c>
      <c r="K78" s="243"/>
      <c r="L78" s="71">
        <f t="shared" si="14"/>
        <v>783</v>
      </c>
      <c r="M78" s="72">
        <f t="shared" si="15"/>
        <v>8769</v>
      </c>
      <c r="N78" s="72">
        <f t="shared" si="12"/>
        <v>8581</v>
      </c>
      <c r="O78" s="72">
        <f t="shared" si="12"/>
        <v>8534</v>
      </c>
      <c r="P78" s="72">
        <f t="shared" si="12"/>
        <v>8393</v>
      </c>
      <c r="Q78" s="72">
        <f t="shared" si="12"/>
        <v>8299</v>
      </c>
      <c r="R78" s="72">
        <f t="shared" si="12"/>
        <v>8111</v>
      </c>
      <c r="S78" s="72">
        <f t="shared" si="12"/>
        <v>7970</v>
      </c>
      <c r="T78" s="72">
        <f t="shared" si="12"/>
        <v>7830</v>
      </c>
    </row>
    <row r="79" spans="1:20" ht="18" customHeight="1" x14ac:dyDescent="0.2">
      <c r="A79" s="56" t="s">
        <v>125</v>
      </c>
      <c r="B79" s="82" t="s">
        <v>287</v>
      </c>
      <c r="C79" s="66" t="s">
        <v>0</v>
      </c>
      <c r="D79" s="67">
        <v>1</v>
      </c>
      <c r="E79" s="68" t="s">
        <v>18</v>
      </c>
      <c r="F79" s="69">
        <v>2</v>
      </c>
      <c r="G79" s="70">
        <f t="shared" si="13"/>
        <v>3</v>
      </c>
      <c r="H79" s="71">
        <f>IF(D79=基本・単一!$F$4,基本・単一!$L$4,IF(D79=基本・単一!$F$5,基本・単一!$L$5,IF(D79=基本・単一!$F$6,基本・単一!$L$6,IF(D79=基本・単一!$F$7,基本・単一!$L$7,IF(D79=基本・単一!$F$8,基本・単一!$L$8,IF(D79=基本・単一!$F$9,基本・単一!$L$9,IF(D79=基本・単一!$F$10,基本・単一!$L$10)))))))</f>
        <v>404</v>
      </c>
      <c r="I79" s="243"/>
      <c r="J79" s="71">
        <f>基本・複合!M13</f>
        <v>433</v>
      </c>
      <c r="K79" s="243"/>
      <c r="L79" s="71">
        <f t="shared" si="14"/>
        <v>860</v>
      </c>
      <c r="M79" s="72">
        <f t="shared" si="15"/>
        <v>9632</v>
      </c>
      <c r="N79" s="72">
        <f t="shared" si="12"/>
        <v>9425</v>
      </c>
      <c r="O79" s="72">
        <f t="shared" si="12"/>
        <v>9374</v>
      </c>
      <c r="P79" s="72">
        <f t="shared" si="12"/>
        <v>9219</v>
      </c>
      <c r="Q79" s="72">
        <f t="shared" si="12"/>
        <v>9116</v>
      </c>
      <c r="R79" s="72">
        <f t="shared" si="12"/>
        <v>8909</v>
      </c>
      <c r="S79" s="72">
        <f t="shared" si="12"/>
        <v>8754</v>
      </c>
      <c r="T79" s="72">
        <f t="shared" si="12"/>
        <v>8600</v>
      </c>
    </row>
    <row r="80" spans="1:20" ht="18" customHeight="1" x14ac:dyDescent="0.2">
      <c r="A80" s="56" t="s">
        <v>126</v>
      </c>
      <c r="B80" s="82" t="s">
        <v>287</v>
      </c>
      <c r="C80" s="66" t="s">
        <v>0</v>
      </c>
      <c r="D80" s="67">
        <v>1</v>
      </c>
      <c r="E80" s="68" t="s">
        <v>18</v>
      </c>
      <c r="F80" s="69">
        <v>2.5</v>
      </c>
      <c r="G80" s="70">
        <f t="shared" si="13"/>
        <v>3.5</v>
      </c>
      <c r="H80" s="71">
        <f>IF(D80=基本・単一!$F$4,基本・単一!$L$4,IF(D80=基本・単一!$F$5,基本・単一!$L$5,IF(D80=基本・単一!$F$6,基本・単一!$L$6,IF(D80=基本・単一!$F$7,基本・単一!$L$7,IF(D80=基本・単一!$F$8,基本・単一!$L$8,IF(D80=基本・単一!$F$9,基本・単一!$L$9,IF(D80=基本・単一!$F$10,基本・単一!$L$10)))))))</f>
        <v>404</v>
      </c>
      <c r="I80" s="243"/>
      <c r="J80" s="71">
        <f>基本・複合!M14</f>
        <v>516</v>
      </c>
      <c r="K80" s="243"/>
      <c r="L80" s="71">
        <f t="shared" si="14"/>
        <v>938</v>
      </c>
      <c r="M80" s="72">
        <f t="shared" si="15"/>
        <v>10505</v>
      </c>
      <c r="N80" s="72">
        <f t="shared" si="12"/>
        <v>10280</v>
      </c>
      <c r="O80" s="72">
        <f t="shared" si="12"/>
        <v>10224</v>
      </c>
      <c r="P80" s="72">
        <f t="shared" si="12"/>
        <v>10055</v>
      </c>
      <c r="Q80" s="72">
        <f t="shared" si="12"/>
        <v>9942</v>
      </c>
      <c r="R80" s="72">
        <f t="shared" si="12"/>
        <v>9717</v>
      </c>
      <c r="S80" s="72">
        <f t="shared" si="12"/>
        <v>9548</v>
      </c>
      <c r="T80" s="72">
        <f t="shared" si="12"/>
        <v>9380</v>
      </c>
    </row>
    <row r="81" spans="1:20" ht="18" customHeight="1" x14ac:dyDescent="0.2">
      <c r="A81" s="56" t="s">
        <v>127</v>
      </c>
      <c r="B81" s="82" t="s">
        <v>287</v>
      </c>
      <c r="C81" s="66" t="s">
        <v>0</v>
      </c>
      <c r="D81" s="67">
        <v>1.5</v>
      </c>
      <c r="E81" s="68" t="s">
        <v>18</v>
      </c>
      <c r="F81" s="69">
        <v>0.5</v>
      </c>
      <c r="G81" s="70">
        <f t="shared" si="13"/>
        <v>2</v>
      </c>
      <c r="H81" s="71">
        <f>IF(D81=基本・単一!$F$4,基本・単一!$L$4,IF(D81=基本・単一!$F$5,基本・単一!$L$5,IF(D81=基本・単一!$F$6,基本・単一!$L$6,IF(D81=基本・単一!$F$7,基本・単一!$L$7,IF(D81=基本・単一!$F$8,基本・単一!$L$8,IF(D81=基本・単一!$F$9,基本・単一!$L$9,IF(D81=基本・単一!$F$10,基本・単一!$L$10)))))))</f>
        <v>587</v>
      </c>
      <c r="I81" s="243"/>
      <c r="J81" s="71">
        <f>基本・複合!M15</f>
        <v>82</v>
      </c>
      <c r="K81" s="243"/>
      <c r="L81" s="71">
        <f t="shared" si="14"/>
        <v>738</v>
      </c>
      <c r="M81" s="72">
        <f t="shared" si="15"/>
        <v>8265</v>
      </c>
      <c r="N81" s="72">
        <f t="shared" si="12"/>
        <v>8088</v>
      </c>
      <c r="O81" s="72">
        <f t="shared" si="12"/>
        <v>8044</v>
      </c>
      <c r="P81" s="72">
        <f t="shared" si="12"/>
        <v>7911</v>
      </c>
      <c r="Q81" s="72">
        <f t="shared" si="12"/>
        <v>7822</v>
      </c>
      <c r="R81" s="72">
        <f t="shared" si="12"/>
        <v>7645</v>
      </c>
      <c r="S81" s="72">
        <f t="shared" si="12"/>
        <v>7512</v>
      </c>
      <c r="T81" s="72">
        <f t="shared" si="12"/>
        <v>7380</v>
      </c>
    </row>
    <row r="82" spans="1:20" ht="18" customHeight="1" x14ac:dyDescent="0.2">
      <c r="A82" s="56" t="s">
        <v>128</v>
      </c>
      <c r="B82" s="82" t="s">
        <v>287</v>
      </c>
      <c r="C82" s="66" t="s">
        <v>0</v>
      </c>
      <c r="D82" s="67">
        <v>1.5</v>
      </c>
      <c r="E82" s="68" t="s">
        <v>18</v>
      </c>
      <c r="F82" s="69">
        <v>1</v>
      </c>
      <c r="G82" s="70">
        <f t="shared" si="13"/>
        <v>2.5</v>
      </c>
      <c r="H82" s="71">
        <f>IF(D82=基本・単一!$F$4,基本・単一!$L$4,IF(D82=基本・単一!$F$5,基本・単一!$L$5,IF(D82=基本・単一!$F$6,基本・単一!$L$6,IF(D82=基本・単一!$F$7,基本・単一!$L$7,IF(D82=基本・単一!$F$8,基本・単一!$L$8,IF(D82=基本・単一!$F$9,基本・単一!$L$9,IF(D82=基本・単一!$F$10,基本・単一!$L$10)))))))</f>
        <v>587</v>
      </c>
      <c r="I82" s="243"/>
      <c r="J82" s="71">
        <f>基本・複合!M16</f>
        <v>167</v>
      </c>
      <c r="K82" s="243"/>
      <c r="L82" s="71">
        <f t="shared" si="14"/>
        <v>818</v>
      </c>
      <c r="M82" s="72">
        <f t="shared" si="15"/>
        <v>9161</v>
      </c>
      <c r="N82" s="72">
        <f t="shared" si="12"/>
        <v>8965</v>
      </c>
      <c r="O82" s="72">
        <f t="shared" si="12"/>
        <v>8916</v>
      </c>
      <c r="P82" s="72">
        <f t="shared" si="12"/>
        <v>8768</v>
      </c>
      <c r="Q82" s="72">
        <f t="shared" si="12"/>
        <v>8670</v>
      </c>
      <c r="R82" s="72">
        <f t="shared" si="12"/>
        <v>8474</v>
      </c>
      <c r="S82" s="72">
        <f t="shared" si="12"/>
        <v>8327</v>
      </c>
      <c r="T82" s="72">
        <f t="shared" si="12"/>
        <v>8180</v>
      </c>
    </row>
    <row r="83" spans="1:20" ht="18" customHeight="1" x14ac:dyDescent="0.2">
      <c r="A83" s="56" t="s">
        <v>129</v>
      </c>
      <c r="B83" s="82" t="s">
        <v>287</v>
      </c>
      <c r="C83" s="66" t="s">
        <v>0</v>
      </c>
      <c r="D83" s="67">
        <v>1.5</v>
      </c>
      <c r="E83" s="68" t="s">
        <v>18</v>
      </c>
      <c r="F83" s="69">
        <v>1.5</v>
      </c>
      <c r="G83" s="70">
        <f t="shared" si="13"/>
        <v>3</v>
      </c>
      <c r="H83" s="71">
        <f>IF(D83=基本・単一!$F$4,基本・単一!$L$4,IF(D83=基本・単一!$F$5,基本・単一!$L$5,IF(D83=基本・単一!$F$6,基本・単一!$L$6,IF(D83=基本・単一!$F$7,基本・単一!$L$7,IF(D83=基本・単一!$F$8,基本・単一!$L$8,IF(D83=基本・単一!$F$9,基本・単一!$L$9,IF(D83=基本・単一!$F$10,基本・単一!$L$10)))))))</f>
        <v>587</v>
      </c>
      <c r="I83" s="243"/>
      <c r="J83" s="71">
        <f>基本・複合!M17</f>
        <v>250</v>
      </c>
      <c r="K83" s="243"/>
      <c r="L83" s="71">
        <f t="shared" si="14"/>
        <v>896</v>
      </c>
      <c r="M83" s="72">
        <f t="shared" si="15"/>
        <v>10035</v>
      </c>
      <c r="N83" s="72">
        <f t="shared" si="12"/>
        <v>9820</v>
      </c>
      <c r="O83" s="72">
        <f t="shared" si="12"/>
        <v>9766</v>
      </c>
      <c r="P83" s="72">
        <f t="shared" si="12"/>
        <v>9605</v>
      </c>
      <c r="Q83" s="72">
        <f t="shared" si="12"/>
        <v>9497</v>
      </c>
      <c r="R83" s="72">
        <f t="shared" si="12"/>
        <v>9282</v>
      </c>
      <c r="S83" s="72">
        <f t="shared" si="12"/>
        <v>9121</v>
      </c>
      <c r="T83" s="72">
        <f t="shared" si="12"/>
        <v>8960</v>
      </c>
    </row>
    <row r="84" spans="1:20" ht="18" customHeight="1" x14ac:dyDescent="0.2">
      <c r="A84" s="56" t="s">
        <v>130</v>
      </c>
      <c r="B84" s="82" t="s">
        <v>287</v>
      </c>
      <c r="C84" s="66" t="s">
        <v>0</v>
      </c>
      <c r="D84" s="67">
        <v>1.5</v>
      </c>
      <c r="E84" s="68" t="s">
        <v>18</v>
      </c>
      <c r="F84" s="69">
        <v>2</v>
      </c>
      <c r="G84" s="70">
        <f t="shared" si="13"/>
        <v>3.5</v>
      </c>
      <c r="H84" s="71">
        <f>IF(D84=基本・単一!$F$4,基本・単一!$L$4,IF(D84=基本・単一!$F$5,基本・単一!$L$5,IF(D84=基本・単一!$F$6,基本・単一!$L$6,IF(D84=基本・単一!$F$7,基本・単一!$L$7,IF(D84=基本・単一!$F$8,基本・単一!$L$8,IF(D84=基本・単一!$F$9,基本・単一!$L$9,IF(D84=基本・単一!$F$10,基本・単一!$L$10)))))))</f>
        <v>587</v>
      </c>
      <c r="I84" s="243"/>
      <c r="J84" s="71">
        <f>基本・複合!M18</f>
        <v>333</v>
      </c>
      <c r="K84" s="243"/>
      <c r="L84" s="71">
        <f t="shared" si="14"/>
        <v>973</v>
      </c>
      <c r="M84" s="72">
        <f t="shared" si="15"/>
        <v>10897</v>
      </c>
      <c r="N84" s="72">
        <f t="shared" si="12"/>
        <v>10664</v>
      </c>
      <c r="O84" s="72">
        <f t="shared" si="12"/>
        <v>10605</v>
      </c>
      <c r="P84" s="72">
        <f t="shared" si="12"/>
        <v>10430</v>
      </c>
      <c r="Q84" s="72">
        <f t="shared" si="12"/>
        <v>10313</v>
      </c>
      <c r="R84" s="72">
        <f t="shared" si="12"/>
        <v>10080</v>
      </c>
      <c r="S84" s="72">
        <f t="shared" si="12"/>
        <v>9905</v>
      </c>
      <c r="T84" s="72">
        <f t="shared" si="12"/>
        <v>9730</v>
      </c>
    </row>
    <row r="85" spans="1:20" ht="18" customHeight="1" x14ac:dyDescent="0.2">
      <c r="A85" s="56" t="s">
        <v>131</v>
      </c>
      <c r="B85" s="82" t="s">
        <v>287</v>
      </c>
      <c r="C85" s="66" t="s">
        <v>0</v>
      </c>
      <c r="D85" s="67">
        <v>1.5</v>
      </c>
      <c r="E85" s="68" t="s">
        <v>18</v>
      </c>
      <c r="F85" s="69">
        <v>2.5</v>
      </c>
      <c r="G85" s="70">
        <f t="shared" si="13"/>
        <v>4</v>
      </c>
      <c r="H85" s="71">
        <f>IF(D85=基本・単一!$F$4,基本・単一!$L$4,IF(D85=基本・単一!$F$5,基本・単一!$L$5,IF(D85=基本・単一!$F$6,基本・単一!$L$6,IF(D85=基本・単一!$F$7,基本・単一!$L$7,IF(D85=基本・単一!$F$8,基本・単一!$L$8,IF(D85=基本・単一!$F$9,基本・単一!$L$9,IF(D85=基本・単一!$F$10,基本・単一!$L$10)))))))</f>
        <v>587</v>
      </c>
      <c r="I85" s="243"/>
      <c r="J85" s="71">
        <f>基本・複合!M19</f>
        <v>416</v>
      </c>
      <c r="K85" s="243"/>
      <c r="L85" s="71">
        <f t="shared" si="14"/>
        <v>1051</v>
      </c>
      <c r="M85" s="72">
        <f t="shared" si="15"/>
        <v>11771</v>
      </c>
      <c r="N85" s="72">
        <f t="shared" si="12"/>
        <v>11518</v>
      </c>
      <c r="O85" s="72">
        <f t="shared" si="12"/>
        <v>11455</v>
      </c>
      <c r="P85" s="72">
        <f t="shared" si="12"/>
        <v>11266</v>
      </c>
      <c r="Q85" s="72">
        <f t="shared" si="12"/>
        <v>11140</v>
      </c>
      <c r="R85" s="72">
        <f t="shared" si="12"/>
        <v>10888</v>
      </c>
      <c r="S85" s="72">
        <f t="shared" si="12"/>
        <v>10699</v>
      </c>
      <c r="T85" s="72">
        <f t="shared" si="12"/>
        <v>10510</v>
      </c>
    </row>
    <row r="86" spans="1:20" ht="18" customHeight="1" x14ac:dyDescent="0.2">
      <c r="A86" s="56" t="s">
        <v>132</v>
      </c>
      <c r="B86" s="82" t="s">
        <v>287</v>
      </c>
      <c r="C86" s="66" t="s">
        <v>0</v>
      </c>
      <c r="D86" s="67">
        <v>2</v>
      </c>
      <c r="E86" s="68" t="s">
        <v>18</v>
      </c>
      <c r="F86" s="69">
        <v>0.5</v>
      </c>
      <c r="G86" s="70">
        <f t="shared" si="13"/>
        <v>2.5</v>
      </c>
      <c r="H86" s="71">
        <f>IF(D86=基本・単一!$F$4,基本・単一!$L$4,IF(D86=基本・単一!$F$5,基本・単一!$L$5,IF(D86=基本・単一!$F$6,基本・単一!$L$6,IF(D86=基本・単一!$F$7,基本・単一!$L$7,IF(D86=基本・単一!$F$8,基本・単一!$L$8,IF(D86=基本・単一!$F$9,基本・単一!$L$9,IF(D86=基本・単一!$F$10,基本・単一!$L$10)))))))</f>
        <v>669</v>
      </c>
      <c r="I86" s="243"/>
      <c r="J86" s="71">
        <f>基本・複合!M20</f>
        <v>85</v>
      </c>
      <c r="K86" s="243"/>
      <c r="L86" s="71">
        <f t="shared" si="14"/>
        <v>833</v>
      </c>
      <c r="M86" s="72">
        <f t="shared" si="15"/>
        <v>9329</v>
      </c>
      <c r="N86" s="72">
        <f t="shared" si="15"/>
        <v>9129</v>
      </c>
      <c r="O86" s="72">
        <f t="shared" si="15"/>
        <v>9079</v>
      </c>
      <c r="P86" s="72">
        <f t="shared" si="15"/>
        <v>8929</v>
      </c>
      <c r="Q86" s="72">
        <f t="shared" si="15"/>
        <v>8829</v>
      </c>
      <c r="R86" s="72">
        <f t="shared" si="15"/>
        <v>8629</v>
      </c>
      <c r="S86" s="72">
        <f t="shared" si="15"/>
        <v>8479</v>
      </c>
      <c r="T86" s="72">
        <f t="shared" si="15"/>
        <v>8330</v>
      </c>
    </row>
    <row r="87" spans="1:20" ht="18" customHeight="1" x14ac:dyDescent="0.2">
      <c r="A87" s="56" t="s">
        <v>133</v>
      </c>
      <c r="B87" s="82" t="s">
        <v>287</v>
      </c>
      <c r="C87" s="66" t="s">
        <v>0</v>
      </c>
      <c r="D87" s="67">
        <v>2</v>
      </c>
      <c r="E87" s="68" t="s">
        <v>18</v>
      </c>
      <c r="F87" s="69">
        <v>1</v>
      </c>
      <c r="G87" s="70">
        <f t="shared" si="13"/>
        <v>3</v>
      </c>
      <c r="H87" s="71">
        <f>IF(D87=基本・単一!$F$4,基本・単一!$L$4,IF(D87=基本・単一!$F$5,基本・単一!$L$5,IF(D87=基本・単一!$F$6,基本・単一!$L$6,IF(D87=基本・単一!$F$7,基本・単一!$L$7,IF(D87=基本・単一!$F$8,基本・単一!$L$8,IF(D87=基本・単一!$F$9,基本・単一!$L$9,IF(D87=基本・単一!$F$10,基本・単一!$L$10)))))))</f>
        <v>669</v>
      </c>
      <c r="I87" s="243"/>
      <c r="J87" s="71">
        <f>基本・複合!M21</f>
        <v>168</v>
      </c>
      <c r="K87" s="243"/>
      <c r="L87" s="71">
        <f t="shared" si="14"/>
        <v>911</v>
      </c>
      <c r="M87" s="72">
        <f t="shared" si="15"/>
        <v>10203</v>
      </c>
      <c r="N87" s="72">
        <f t="shared" si="15"/>
        <v>9984</v>
      </c>
      <c r="O87" s="72">
        <f t="shared" si="15"/>
        <v>9929</v>
      </c>
      <c r="P87" s="72">
        <f t="shared" si="15"/>
        <v>9765</v>
      </c>
      <c r="Q87" s="72">
        <f t="shared" si="15"/>
        <v>9656</v>
      </c>
      <c r="R87" s="72">
        <f t="shared" si="15"/>
        <v>9437</v>
      </c>
      <c r="S87" s="72">
        <f t="shared" si="15"/>
        <v>9273</v>
      </c>
      <c r="T87" s="72">
        <f t="shared" si="15"/>
        <v>9110</v>
      </c>
    </row>
    <row r="88" spans="1:20" ht="18" customHeight="1" x14ac:dyDescent="0.2">
      <c r="A88" s="56" t="s">
        <v>134</v>
      </c>
      <c r="B88" s="82" t="s">
        <v>287</v>
      </c>
      <c r="C88" s="66" t="s">
        <v>0</v>
      </c>
      <c r="D88" s="67">
        <v>2</v>
      </c>
      <c r="E88" s="68" t="s">
        <v>18</v>
      </c>
      <c r="F88" s="69">
        <v>1.5</v>
      </c>
      <c r="G88" s="70">
        <f t="shared" si="13"/>
        <v>3.5</v>
      </c>
      <c r="H88" s="71">
        <f>IF(D88=基本・単一!$F$4,基本・単一!$L$4,IF(D88=基本・単一!$F$5,基本・単一!$L$5,IF(D88=基本・単一!$F$6,基本・単一!$L$6,IF(D88=基本・単一!$F$7,基本・単一!$L$7,IF(D88=基本・単一!$F$8,基本・単一!$L$8,IF(D88=基本・単一!$F$9,基本・単一!$L$9,IF(D88=基本・単一!$F$10,基本・単一!$L$10)))))))</f>
        <v>669</v>
      </c>
      <c r="I88" s="243"/>
      <c r="J88" s="71">
        <f>基本・複合!M22</f>
        <v>251</v>
      </c>
      <c r="K88" s="243"/>
      <c r="L88" s="71">
        <f t="shared" si="14"/>
        <v>989</v>
      </c>
      <c r="M88" s="72">
        <f t="shared" si="15"/>
        <v>11076</v>
      </c>
      <c r="N88" s="72">
        <f t="shared" si="15"/>
        <v>10839</v>
      </c>
      <c r="O88" s="72">
        <f t="shared" si="15"/>
        <v>10780</v>
      </c>
      <c r="P88" s="72">
        <f t="shared" si="15"/>
        <v>10602</v>
      </c>
      <c r="Q88" s="72">
        <f t="shared" si="15"/>
        <v>10483</v>
      </c>
      <c r="R88" s="72">
        <f t="shared" si="15"/>
        <v>10246</v>
      </c>
      <c r="S88" s="72">
        <f t="shared" si="15"/>
        <v>10068</v>
      </c>
      <c r="T88" s="72">
        <f t="shared" si="15"/>
        <v>9890</v>
      </c>
    </row>
    <row r="89" spans="1:20" ht="18" customHeight="1" x14ac:dyDescent="0.2">
      <c r="A89" s="56" t="s">
        <v>135</v>
      </c>
      <c r="B89" s="82" t="s">
        <v>287</v>
      </c>
      <c r="C89" s="66" t="s">
        <v>0</v>
      </c>
      <c r="D89" s="67">
        <v>2</v>
      </c>
      <c r="E89" s="68" t="s">
        <v>18</v>
      </c>
      <c r="F89" s="69">
        <v>2</v>
      </c>
      <c r="G89" s="70">
        <f t="shared" si="13"/>
        <v>4</v>
      </c>
      <c r="H89" s="71">
        <f>IF(D89=基本・単一!$F$4,基本・単一!$L$4,IF(D89=基本・単一!$F$5,基本・単一!$L$5,IF(D89=基本・単一!$F$6,基本・単一!$L$6,IF(D89=基本・単一!$F$7,基本・単一!$L$7,IF(D89=基本・単一!$F$8,基本・単一!$L$8,IF(D89=基本・単一!$F$9,基本・単一!$L$9,IF(D89=基本・単一!$F$10,基本・単一!$L$10)))))))</f>
        <v>669</v>
      </c>
      <c r="I89" s="243"/>
      <c r="J89" s="71">
        <f>基本・複合!M23</f>
        <v>334</v>
      </c>
      <c r="K89" s="243"/>
      <c r="L89" s="71">
        <f t="shared" si="14"/>
        <v>1067</v>
      </c>
      <c r="M89" s="72">
        <f t="shared" si="15"/>
        <v>11950</v>
      </c>
      <c r="N89" s="72">
        <f t="shared" si="15"/>
        <v>11694</v>
      </c>
      <c r="O89" s="72">
        <f t="shared" si="15"/>
        <v>11630</v>
      </c>
      <c r="P89" s="72">
        <f t="shared" si="15"/>
        <v>11438</v>
      </c>
      <c r="Q89" s="72">
        <f t="shared" si="15"/>
        <v>11310</v>
      </c>
      <c r="R89" s="72">
        <f t="shared" si="15"/>
        <v>11054</v>
      </c>
      <c r="S89" s="72">
        <f t="shared" si="15"/>
        <v>10862</v>
      </c>
      <c r="T89" s="72">
        <f t="shared" si="15"/>
        <v>10670</v>
      </c>
    </row>
    <row r="90" spans="1:20" ht="18" customHeight="1" x14ac:dyDescent="0.2">
      <c r="A90" s="56" t="s">
        <v>136</v>
      </c>
      <c r="B90" s="82" t="s">
        <v>287</v>
      </c>
      <c r="C90" s="66" t="s">
        <v>0</v>
      </c>
      <c r="D90" s="67">
        <v>2</v>
      </c>
      <c r="E90" s="68" t="s">
        <v>18</v>
      </c>
      <c r="F90" s="69">
        <v>2.5</v>
      </c>
      <c r="G90" s="70">
        <f t="shared" si="13"/>
        <v>4.5</v>
      </c>
      <c r="H90" s="71">
        <f>IF(D90=基本・単一!$F$4,基本・単一!$L$4,IF(D90=基本・単一!$F$5,基本・単一!$L$5,IF(D90=基本・単一!$F$6,基本・単一!$L$6,IF(D90=基本・単一!$F$7,基本・単一!$L$7,IF(D90=基本・単一!$F$8,基本・単一!$L$8,IF(D90=基本・単一!$F$9,基本・単一!$L$9,IF(D90=基本・単一!$F$10,基本・単一!$L$10)))))))</f>
        <v>669</v>
      </c>
      <c r="I90" s="243"/>
      <c r="J90" s="71">
        <f>基本・複合!M24</f>
        <v>417</v>
      </c>
      <c r="K90" s="243"/>
      <c r="L90" s="71">
        <f t="shared" si="14"/>
        <v>1144</v>
      </c>
      <c r="M90" s="72">
        <f t="shared" si="15"/>
        <v>12812</v>
      </c>
      <c r="N90" s="72">
        <f t="shared" si="15"/>
        <v>12538</v>
      </c>
      <c r="O90" s="72">
        <f t="shared" si="15"/>
        <v>12469</v>
      </c>
      <c r="P90" s="72">
        <f t="shared" si="15"/>
        <v>12263</v>
      </c>
      <c r="Q90" s="72">
        <f t="shared" si="15"/>
        <v>12126</v>
      </c>
      <c r="R90" s="72">
        <f t="shared" si="15"/>
        <v>11851</v>
      </c>
      <c r="S90" s="72">
        <f t="shared" si="15"/>
        <v>11645</v>
      </c>
      <c r="T90" s="72">
        <f t="shared" si="15"/>
        <v>11440</v>
      </c>
    </row>
    <row r="91" spans="1:20" ht="18" customHeight="1" x14ac:dyDescent="0.2">
      <c r="A91" s="56" t="s">
        <v>137</v>
      </c>
      <c r="B91" s="82" t="s">
        <v>287</v>
      </c>
      <c r="C91" s="66" t="s">
        <v>0</v>
      </c>
      <c r="D91" s="67">
        <v>2.5</v>
      </c>
      <c r="E91" s="68" t="s">
        <v>18</v>
      </c>
      <c r="F91" s="69">
        <v>0.5</v>
      </c>
      <c r="G91" s="70">
        <f t="shared" si="13"/>
        <v>3</v>
      </c>
      <c r="H91" s="71">
        <f>IF(D91=基本・単一!$F$4,基本・単一!$L$4,IF(D91=基本・単一!$F$5,基本・単一!$L$5,IF(D91=基本・単一!$F$6,基本・単一!$L$6,IF(D91=基本・単一!$F$7,基本・単一!$L$7,IF(D91=基本・単一!$F$8,基本・単一!$L$8,IF(D91=基本・単一!$F$9,基本・単一!$L$9,IF(D91=基本・単一!$F$10,基本・単一!$L$10)))))))</f>
        <v>754</v>
      </c>
      <c r="I91" s="243"/>
      <c r="J91" s="71">
        <f>基本・複合!M25</f>
        <v>83</v>
      </c>
      <c r="K91" s="243"/>
      <c r="L91" s="71">
        <f t="shared" si="14"/>
        <v>926</v>
      </c>
      <c r="M91" s="72">
        <f t="shared" si="15"/>
        <v>10371</v>
      </c>
      <c r="N91" s="72">
        <f t="shared" si="15"/>
        <v>10148</v>
      </c>
      <c r="O91" s="72">
        <f t="shared" si="15"/>
        <v>10093</v>
      </c>
      <c r="P91" s="72">
        <f t="shared" si="15"/>
        <v>9926</v>
      </c>
      <c r="Q91" s="72">
        <f t="shared" si="15"/>
        <v>9815</v>
      </c>
      <c r="R91" s="72">
        <f t="shared" si="15"/>
        <v>9593</v>
      </c>
      <c r="S91" s="72">
        <f t="shared" si="15"/>
        <v>9426</v>
      </c>
      <c r="T91" s="72">
        <f t="shared" si="15"/>
        <v>9260</v>
      </c>
    </row>
    <row r="92" spans="1:20" ht="18" customHeight="1" x14ac:dyDescent="0.2">
      <c r="A92" s="56" t="s">
        <v>138</v>
      </c>
      <c r="B92" s="82" t="s">
        <v>287</v>
      </c>
      <c r="C92" s="66" t="s">
        <v>0</v>
      </c>
      <c r="D92" s="67">
        <v>2.5</v>
      </c>
      <c r="E92" s="68" t="s">
        <v>18</v>
      </c>
      <c r="F92" s="69">
        <v>1</v>
      </c>
      <c r="G92" s="70">
        <f t="shared" si="13"/>
        <v>3.5</v>
      </c>
      <c r="H92" s="71">
        <f>IF(D92=基本・単一!$F$4,基本・単一!$L$4,IF(D92=基本・単一!$F$5,基本・単一!$L$5,IF(D92=基本・単一!$F$6,基本・単一!$L$6,IF(D92=基本・単一!$F$7,基本・単一!$L$7,IF(D92=基本・単一!$F$8,基本・単一!$L$8,IF(D92=基本・単一!$F$9,基本・単一!$L$9,IF(D92=基本・単一!$F$10,基本・単一!$L$10)))))))</f>
        <v>754</v>
      </c>
      <c r="I92" s="243"/>
      <c r="J92" s="71">
        <f>J91+基本・複合!$Q$2</f>
        <v>166</v>
      </c>
      <c r="K92" s="243"/>
      <c r="L92" s="71">
        <f t="shared" si="14"/>
        <v>1004</v>
      </c>
      <c r="M92" s="72">
        <f t="shared" si="15"/>
        <v>11244</v>
      </c>
      <c r="N92" s="72">
        <f t="shared" si="15"/>
        <v>11003</v>
      </c>
      <c r="O92" s="72">
        <f t="shared" si="15"/>
        <v>10943</v>
      </c>
      <c r="P92" s="72">
        <f t="shared" si="15"/>
        <v>10762</v>
      </c>
      <c r="Q92" s="72">
        <f t="shared" si="15"/>
        <v>10642</v>
      </c>
      <c r="R92" s="72">
        <f t="shared" si="15"/>
        <v>10401</v>
      </c>
      <c r="S92" s="72">
        <f t="shared" si="15"/>
        <v>10220</v>
      </c>
      <c r="T92" s="72">
        <f t="shared" si="15"/>
        <v>10040</v>
      </c>
    </row>
    <row r="93" spans="1:20" ht="18" customHeight="1" x14ac:dyDescent="0.2">
      <c r="A93" s="56" t="s">
        <v>139</v>
      </c>
      <c r="B93" s="82" t="s">
        <v>287</v>
      </c>
      <c r="C93" s="66" t="s">
        <v>0</v>
      </c>
      <c r="D93" s="67">
        <v>2.5</v>
      </c>
      <c r="E93" s="68" t="s">
        <v>18</v>
      </c>
      <c r="F93" s="69">
        <v>1.5</v>
      </c>
      <c r="G93" s="70">
        <f t="shared" si="13"/>
        <v>4</v>
      </c>
      <c r="H93" s="71">
        <f>IF(D93=基本・単一!$F$4,基本・単一!$L$4,IF(D93=基本・単一!$F$5,基本・単一!$L$5,IF(D93=基本・単一!$F$6,基本・単一!$L$6,IF(D93=基本・単一!$F$7,基本・単一!$L$7,IF(D93=基本・単一!$F$8,基本・単一!$L$8,IF(D93=基本・単一!$F$9,基本・単一!$L$9,IF(D93=基本・単一!$F$10,基本・単一!$L$10)))))))</f>
        <v>754</v>
      </c>
      <c r="I93" s="243"/>
      <c r="J93" s="71">
        <f>J92+基本・複合!$Q$2</f>
        <v>249</v>
      </c>
      <c r="K93" s="243"/>
      <c r="L93" s="71">
        <f t="shared" si="14"/>
        <v>1082</v>
      </c>
      <c r="M93" s="72">
        <f t="shared" si="15"/>
        <v>12118</v>
      </c>
      <c r="N93" s="72">
        <f t="shared" si="15"/>
        <v>11858</v>
      </c>
      <c r="O93" s="72">
        <f t="shared" si="15"/>
        <v>11793</v>
      </c>
      <c r="P93" s="72">
        <f t="shared" si="15"/>
        <v>11599</v>
      </c>
      <c r="Q93" s="72">
        <f t="shared" si="15"/>
        <v>11469</v>
      </c>
      <c r="R93" s="72">
        <f t="shared" si="15"/>
        <v>11209</v>
      </c>
      <c r="S93" s="72">
        <f t="shared" si="15"/>
        <v>11014</v>
      </c>
      <c r="T93" s="72">
        <f t="shared" si="15"/>
        <v>10820</v>
      </c>
    </row>
    <row r="94" spans="1:20" ht="18" customHeight="1" x14ac:dyDescent="0.2">
      <c r="A94" s="56" t="s">
        <v>140</v>
      </c>
      <c r="B94" s="82" t="s">
        <v>287</v>
      </c>
      <c r="C94" s="66" t="s">
        <v>0</v>
      </c>
      <c r="D94" s="67">
        <v>2.5</v>
      </c>
      <c r="E94" s="68" t="s">
        <v>18</v>
      </c>
      <c r="F94" s="69">
        <v>2</v>
      </c>
      <c r="G94" s="70">
        <f t="shared" si="13"/>
        <v>4.5</v>
      </c>
      <c r="H94" s="71">
        <f>IF(D94=基本・単一!$F$4,基本・単一!$L$4,IF(D94=基本・単一!$F$5,基本・単一!$L$5,IF(D94=基本・単一!$F$6,基本・単一!$L$6,IF(D94=基本・単一!$F$7,基本・単一!$L$7,IF(D94=基本・単一!$F$8,基本・単一!$L$8,IF(D94=基本・単一!$F$9,基本・単一!$L$9,IF(D94=基本・単一!$F$10,基本・単一!$L$10)))))))</f>
        <v>754</v>
      </c>
      <c r="I94" s="243"/>
      <c r="J94" s="71">
        <f>J93+基本・複合!$Q$2</f>
        <v>332</v>
      </c>
      <c r="K94" s="243"/>
      <c r="L94" s="71">
        <f t="shared" si="14"/>
        <v>1160</v>
      </c>
      <c r="M94" s="72">
        <f t="shared" si="15"/>
        <v>12992</v>
      </c>
      <c r="N94" s="72">
        <f t="shared" si="15"/>
        <v>12713</v>
      </c>
      <c r="O94" s="72">
        <f t="shared" si="15"/>
        <v>12644</v>
      </c>
      <c r="P94" s="72">
        <f t="shared" si="15"/>
        <v>12435</v>
      </c>
      <c r="Q94" s="72">
        <f t="shared" si="15"/>
        <v>12296</v>
      </c>
      <c r="R94" s="72">
        <f t="shared" si="15"/>
        <v>12017</v>
      </c>
      <c r="S94" s="72">
        <f t="shared" si="15"/>
        <v>11808</v>
      </c>
      <c r="T94" s="72">
        <f t="shared" si="15"/>
        <v>11600</v>
      </c>
    </row>
    <row r="95" spans="1:20" ht="18" customHeight="1" x14ac:dyDescent="0.2">
      <c r="A95" s="56" t="s">
        <v>141</v>
      </c>
      <c r="B95" s="82" t="s">
        <v>287</v>
      </c>
      <c r="C95" s="66" t="s">
        <v>0</v>
      </c>
      <c r="D95" s="67">
        <v>2.5</v>
      </c>
      <c r="E95" s="68" t="s">
        <v>18</v>
      </c>
      <c r="F95" s="69">
        <v>2.5</v>
      </c>
      <c r="G95" s="70">
        <f t="shared" si="13"/>
        <v>5</v>
      </c>
      <c r="H95" s="71">
        <f>IF(D95=基本・単一!$F$4,基本・単一!$L$4,IF(D95=基本・単一!$F$5,基本・単一!$L$5,IF(D95=基本・単一!$F$6,基本・単一!$L$6,IF(D95=基本・単一!$F$7,基本・単一!$L$7,IF(D95=基本・単一!$F$8,基本・単一!$L$8,IF(D95=基本・単一!$F$9,基本・単一!$L$9,IF(D95=基本・単一!$F$10,基本・単一!$L$10)))))))</f>
        <v>754</v>
      </c>
      <c r="I95" s="243"/>
      <c r="J95" s="71">
        <f>J94+基本・複合!$Q$2</f>
        <v>415</v>
      </c>
      <c r="K95" s="243"/>
      <c r="L95" s="71">
        <f t="shared" si="14"/>
        <v>1238</v>
      </c>
      <c r="M95" s="72">
        <f t="shared" si="15"/>
        <v>13865</v>
      </c>
      <c r="N95" s="72">
        <f t="shared" si="15"/>
        <v>13568</v>
      </c>
      <c r="O95" s="72">
        <f t="shared" si="15"/>
        <v>13494</v>
      </c>
      <c r="P95" s="72">
        <f t="shared" si="15"/>
        <v>13271</v>
      </c>
      <c r="Q95" s="72">
        <f t="shared" si="15"/>
        <v>13122</v>
      </c>
      <c r="R95" s="72">
        <f t="shared" si="15"/>
        <v>12825</v>
      </c>
      <c r="S95" s="72">
        <f t="shared" si="15"/>
        <v>12602</v>
      </c>
      <c r="T95" s="72">
        <f t="shared" si="15"/>
        <v>12380</v>
      </c>
    </row>
    <row r="96" spans="1:20" ht="18" customHeight="1" x14ac:dyDescent="0.2">
      <c r="A96" s="56" t="s">
        <v>142</v>
      </c>
      <c r="B96" s="82" t="s">
        <v>287</v>
      </c>
      <c r="C96" s="66" t="s">
        <v>0</v>
      </c>
      <c r="D96" s="67">
        <v>3</v>
      </c>
      <c r="E96" s="68" t="s">
        <v>18</v>
      </c>
      <c r="F96" s="69">
        <v>0.5</v>
      </c>
      <c r="G96" s="70">
        <f t="shared" si="13"/>
        <v>3.5</v>
      </c>
      <c r="H96" s="71">
        <f>IF(D96=基本・単一!$F$4,基本・単一!$L$4,IF(D96=基本・単一!$F$5,基本・単一!$L$5,IF(D96=基本・単一!$F$6,基本・単一!$L$6,IF(D96=基本・単一!$F$7,基本・単一!$L$7,IF(D96=基本・単一!$F$8,基本・単一!$L$8,IF(D96=基本・単一!$F$9,基本・単一!$L$9,IF(D96=基本・単一!$F$10,基本・単一!$L$10)))))))</f>
        <v>837</v>
      </c>
      <c r="I96" s="243"/>
      <c r="J96" s="71">
        <f t="shared" ref="J96:J135" si="16">J91</f>
        <v>83</v>
      </c>
      <c r="K96" s="243"/>
      <c r="L96" s="71">
        <f t="shared" si="14"/>
        <v>1020</v>
      </c>
      <c r="M96" s="72">
        <f t="shared" si="15"/>
        <v>11424</v>
      </c>
      <c r="N96" s="72">
        <f t="shared" si="15"/>
        <v>11179</v>
      </c>
      <c r="O96" s="72">
        <f t="shared" si="15"/>
        <v>11118</v>
      </c>
      <c r="P96" s="72">
        <f t="shared" si="15"/>
        <v>10934</v>
      </c>
      <c r="Q96" s="72">
        <f t="shared" si="15"/>
        <v>10812</v>
      </c>
      <c r="R96" s="72">
        <f t="shared" si="15"/>
        <v>10567</v>
      </c>
      <c r="S96" s="72">
        <f t="shared" si="15"/>
        <v>10383</v>
      </c>
      <c r="T96" s="72">
        <f t="shared" si="15"/>
        <v>10200</v>
      </c>
    </row>
    <row r="97" spans="1:20" ht="18" customHeight="1" x14ac:dyDescent="0.2">
      <c r="A97" s="56" t="s">
        <v>143</v>
      </c>
      <c r="B97" s="82" t="s">
        <v>287</v>
      </c>
      <c r="C97" s="66" t="s">
        <v>0</v>
      </c>
      <c r="D97" s="67">
        <v>3</v>
      </c>
      <c r="E97" s="68" t="s">
        <v>18</v>
      </c>
      <c r="F97" s="69">
        <v>1</v>
      </c>
      <c r="G97" s="70">
        <f t="shared" si="13"/>
        <v>4</v>
      </c>
      <c r="H97" s="71">
        <f>IF(D97=基本・単一!$F$4,基本・単一!$L$4,IF(D97=基本・単一!$F$5,基本・単一!$L$5,IF(D97=基本・単一!$F$6,基本・単一!$L$6,IF(D97=基本・単一!$F$7,基本・単一!$L$7,IF(D97=基本・単一!$F$8,基本・単一!$L$8,IF(D97=基本・単一!$F$9,基本・単一!$L$9,IF(D97=基本・単一!$F$10,基本・単一!$L$10)))))))</f>
        <v>837</v>
      </c>
      <c r="I97" s="243"/>
      <c r="J97" s="71">
        <f t="shared" si="16"/>
        <v>166</v>
      </c>
      <c r="K97" s="243"/>
      <c r="L97" s="71">
        <f t="shared" si="14"/>
        <v>1098</v>
      </c>
      <c r="M97" s="72">
        <f t="shared" si="15"/>
        <v>12297</v>
      </c>
      <c r="N97" s="72">
        <f t="shared" si="15"/>
        <v>12034</v>
      </c>
      <c r="O97" s="72">
        <f t="shared" si="15"/>
        <v>11968</v>
      </c>
      <c r="P97" s="72">
        <f t="shared" si="15"/>
        <v>11770</v>
      </c>
      <c r="Q97" s="72">
        <f t="shared" si="15"/>
        <v>11638</v>
      </c>
      <c r="R97" s="72">
        <f t="shared" si="15"/>
        <v>11375</v>
      </c>
      <c r="S97" s="72">
        <f t="shared" si="15"/>
        <v>11177</v>
      </c>
      <c r="T97" s="72">
        <f t="shared" si="15"/>
        <v>10980</v>
      </c>
    </row>
    <row r="98" spans="1:20" ht="18" customHeight="1" x14ac:dyDescent="0.2">
      <c r="A98" s="56" t="s">
        <v>144</v>
      </c>
      <c r="B98" s="82" t="s">
        <v>287</v>
      </c>
      <c r="C98" s="66" t="s">
        <v>0</v>
      </c>
      <c r="D98" s="67">
        <v>3</v>
      </c>
      <c r="E98" s="68" t="s">
        <v>18</v>
      </c>
      <c r="F98" s="69">
        <v>1.5</v>
      </c>
      <c r="G98" s="70">
        <f t="shared" si="13"/>
        <v>4.5</v>
      </c>
      <c r="H98" s="71">
        <f>IF(D98=基本・単一!$F$4,基本・単一!$L$4,IF(D98=基本・単一!$F$5,基本・単一!$L$5,IF(D98=基本・単一!$F$6,基本・単一!$L$6,IF(D98=基本・単一!$F$7,基本・単一!$L$7,IF(D98=基本・単一!$F$8,基本・単一!$L$8,IF(D98=基本・単一!$F$9,基本・単一!$L$9,IF(D98=基本・単一!$F$10,基本・単一!$L$10)))))))</f>
        <v>837</v>
      </c>
      <c r="I98" s="243"/>
      <c r="J98" s="71">
        <f t="shared" si="16"/>
        <v>249</v>
      </c>
      <c r="K98" s="243"/>
      <c r="L98" s="71">
        <f t="shared" si="14"/>
        <v>1175</v>
      </c>
      <c r="M98" s="72">
        <f t="shared" si="15"/>
        <v>13160</v>
      </c>
      <c r="N98" s="72">
        <f t="shared" si="15"/>
        <v>12878</v>
      </c>
      <c r="O98" s="72">
        <f t="shared" si="15"/>
        <v>12807</v>
      </c>
      <c r="P98" s="72">
        <f t="shared" si="15"/>
        <v>12596</v>
      </c>
      <c r="Q98" s="72">
        <f t="shared" si="15"/>
        <v>12455</v>
      </c>
      <c r="R98" s="72">
        <f t="shared" si="15"/>
        <v>12173</v>
      </c>
      <c r="S98" s="72">
        <f t="shared" si="15"/>
        <v>11961</v>
      </c>
      <c r="T98" s="72">
        <f t="shared" si="15"/>
        <v>11750</v>
      </c>
    </row>
    <row r="99" spans="1:20" ht="18" customHeight="1" x14ac:dyDescent="0.2">
      <c r="A99" s="56" t="s">
        <v>145</v>
      </c>
      <c r="B99" s="82" t="s">
        <v>287</v>
      </c>
      <c r="C99" s="66" t="s">
        <v>0</v>
      </c>
      <c r="D99" s="67">
        <v>3</v>
      </c>
      <c r="E99" s="68" t="s">
        <v>18</v>
      </c>
      <c r="F99" s="69">
        <v>2</v>
      </c>
      <c r="G99" s="70">
        <f t="shared" si="13"/>
        <v>5</v>
      </c>
      <c r="H99" s="71">
        <f>IF(D99=基本・単一!$F$4,基本・単一!$L$4,IF(D99=基本・単一!$F$5,基本・単一!$L$5,IF(D99=基本・単一!$F$6,基本・単一!$L$6,IF(D99=基本・単一!$F$7,基本・単一!$L$7,IF(D99=基本・単一!$F$8,基本・単一!$L$8,IF(D99=基本・単一!$F$9,基本・単一!$L$9,IF(D99=基本・単一!$F$10,基本・単一!$L$10)))))))</f>
        <v>837</v>
      </c>
      <c r="I99" s="243"/>
      <c r="J99" s="71">
        <f t="shared" si="16"/>
        <v>332</v>
      </c>
      <c r="K99" s="243"/>
      <c r="L99" s="71">
        <f t="shared" si="14"/>
        <v>1253</v>
      </c>
      <c r="M99" s="72">
        <f t="shared" si="15"/>
        <v>14033</v>
      </c>
      <c r="N99" s="72">
        <f t="shared" si="15"/>
        <v>13732</v>
      </c>
      <c r="O99" s="72">
        <f t="shared" si="15"/>
        <v>13657</v>
      </c>
      <c r="P99" s="72">
        <f t="shared" si="15"/>
        <v>13432</v>
      </c>
      <c r="Q99" s="72">
        <f t="shared" si="15"/>
        <v>13281</v>
      </c>
      <c r="R99" s="72">
        <f t="shared" si="15"/>
        <v>12981</v>
      </c>
      <c r="S99" s="72">
        <f t="shared" si="15"/>
        <v>12755</v>
      </c>
      <c r="T99" s="72">
        <f t="shared" si="15"/>
        <v>12530</v>
      </c>
    </row>
    <row r="100" spans="1:20" ht="18" customHeight="1" x14ac:dyDescent="0.2">
      <c r="A100" s="56" t="s">
        <v>178</v>
      </c>
      <c r="B100" s="82" t="s">
        <v>287</v>
      </c>
      <c r="C100" s="66" t="s">
        <v>0</v>
      </c>
      <c r="D100" s="67">
        <v>3</v>
      </c>
      <c r="E100" s="68" t="s">
        <v>18</v>
      </c>
      <c r="F100" s="69">
        <v>2.5</v>
      </c>
      <c r="G100" s="70">
        <f t="shared" si="13"/>
        <v>5.5</v>
      </c>
      <c r="H100" s="71">
        <f>IF(D100=基本・単一!$F$4,基本・単一!$L$4,IF(D100=基本・単一!$F$5,基本・単一!$L$5,IF(D100=基本・単一!$F$6,基本・単一!$L$6,IF(D100=基本・単一!$F$7,基本・単一!$L$7,IF(D100=基本・単一!$F$8,基本・単一!$L$8,IF(D100=基本・単一!$F$9,基本・単一!$L$9,IF(D100=基本・単一!$F$10,基本・単一!$L$10)))))))</f>
        <v>837</v>
      </c>
      <c r="I100" s="243"/>
      <c r="J100" s="71">
        <f t="shared" si="16"/>
        <v>415</v>
      </c>
      <c r="K100" s="243"/>
      <c r="L100" s="71">
        <f t="shared" si="14"/>
        <v>1331</v>
      </c>
      <c r="M100" s="72">
        <f t="shared" si="15"/>
        <v>14907</v>
      </c>
      <c r="N100" s="72">
        <f t="shared" si="15"/>
        <v>14587</v>
      </c>
      <c r="O100" s="72">
        <f t="shared" si="15"/>
        <v>14507</v>
      </c>
      <c r="P100" s="72">
        <f t="shared" si="15"/>
        <v>14268</v>
      </c>
      <c r="Q100" s="72">
        <f t="shared" si="15"/>
        <v>14108</v>
      </c>
      <c r="R100" s="72">
        <f t="shared" si="15"/>
        <v>13789</v>
      </c>
      <c r="S100" s="72">
        <f t="shared" si="15"/>
        <v>13549</v>
      </c>
      <c r="T100" s="72">
        <f t="shared" si="15"/>
        <v>13310</v>
      </c>
    </row>
    <row r="101" spans="1:20" ht="18" customHeight="1" x14ac:dyDescent="0.2">
      <c r="A101" s="56" t="s">
        <v>179</v>
      </c>
      <c r="B101" s="82" t="s">
        <v>287</v>
      </c>
      <c r="C101" s="66" t="s">
        <v>0</v>
      </c>
      <c r="D101" s="67">
        <v>3.5</v>
      </c>
      <c r="E101" s="68" t="s">
        <v>18</v>
      </c>
      <c r="F101" s="69">
        <v>0.5</v>
      </c>
      <c r="G101" s="70">
        <f t="shared" si="13"/>
        <v>4</v>
      </c>
      <c r="H101" s="71">
        <f>IF(D101=基本・単一!$F$4,基本・単一!$L$4,IF(D101=基本・単一!$F$5,基本・単一!$L$5,IF(D101=基本・単一!$F$6,基本・単一!$L$6,IF(D101=基本・単一!$F$7,基本・単一!$L$7,IF(D101=基本・単一!$F$8,基本・単一!$L$8,IF(D101=基本・単一!$F$9,基本・単一!$L$9,IF(D101=基本・単一!$F$10,基本・単一!$L$10)))))))</f>
        <v>921</v>
      </c>
      <c r="I101" s="243"/>
      <c r="J101" s="71">
        <f t="shared" si="16"/>
        <v>83</v>
      </c>
      <c r="K101" s="243"/>
      <c r="L101" s="71">
        <f t="shared" si="14"/>
        <v>1115</v>
      </c>
      <c r="M101" s="72">
        <f t="shared" si="15"/>
        <v>12488</v>
      </c>
      <c r="N101" s="72">
        <f t="shared" si="15"/>
        <v>12220</v>
      </c>
      <c r="O101" s="72">
        <f t="shared" si="15"/>
        <v>12153</v>
      </c>
      <c r="P101" s="72">
        <f t="shared" si="15"/>
        <v>11952</v>
      </c>
      <c r="Q101" s="72">
        <f t="shared" si="15"/>
        <v>11819</v>
      </c>
      <c r="R101" s="72">
        <f t="shared" si="15"/>
        <v>11551</v>
      </c>
      <c r="S101" s="72">
        <f t="shared" si="15"/>
        <v>11350</v>
      </c>
      <c r="T101" s="72">
        <f t="shared" si="15"/>
        <v>11150</v>
      </c>
    </row>
    <row r="102" spans="1:20" ht="18" customHeight="1" x14ac:dyDescent="0.2">
      <c r="A102" s="56" t="s">
        <v>180</v>
      </c>
      <c r="B102" s="82" t="s">
        <v>287</v>
      </c>
      <c r="C102" s="66" t="s">
        <v>0</v>
      </c>
      <c r="D102" s="67">
        <v>3.5</v>
      </c>
      <c r="E102" s="68" t="s">
        <v>18</v>
      </c>
      <c r="F102" s="69">
        <v>1</v>
      </c>
      <c r="G102" s="70">
        <f t="shared" si="13"/>
        <v>4.5</v>
      </c>
      <c r="H102" s="71">
        <f>IF(D102=基本・単一!$F$4,基本・単一!$L$4,IF(D102=基本・単一!$F$5,基本・単一!$L$5,IF(D102=基本・単一!$F$6,基本・単一!$L$6,IF(D102=基本・単一!$F$7,基本・単一!$L$7,IF(D102=基本・単一!$F$8,基本・単一!$L$8,IF(D102=基本・単一!$F$9,基本・単一!$L$9,IF(D102=基本・単一!$F$10,基本・単一!$L$10)))))))</f>
        <v>921</v>
      </c>
      <c r="I102" s="243"/>
      <c r="J102" s="71">
        <f t="shared" si="16"/>
        <v>166</v>
      </c>
      <c r="K102" s="243"/>
      <c r="L102" s="71">
        <f t="shared" si="14"/>
        <v>1193</v>
      </c>
      <c r="M102" s="72">
        <f t="shared" si="15"/>
        <v>13361</v>
      </c>
      <c r="N102" s="72">
        <f t="shared" si="15"/>
        <v>13075</v>
      </c>
      <c r="O102" s="72">
        <f t="shared" si="15"/>
        <v>13003</v>
      </c>
      <c r="P102" s="72">
        <f t="shared" si="15"/>
        <v>12788</v>
      </c>
      <c r="Q102" s="72">
        <f t="shared" si="15"/>
        <v>12645</v>
      </c>
      <c r="R102" s="72">
        <f t="shared" si="15"/>
        <v>12359</v>
      </c>
      <c r="S102" s="72">
        <f t="shared" si="15"/>
        <v>12144</v>
      </c>
      <c r="T102" s="72">
        <f t="shared" si="15"/>
        <v>11930</v>
      </c>
    </row>
    <row r="103" spans="1:20" ht="18" customHeight="1" x14ac:dyDescent="0.2">
      <c r="A103" s="56" t="s">
        <v>181</v>
      </c>
      <c r="B103" s="82" t="s">
        <v>287</v>
      </c>
      <c r="C103" s="66" t="s">
        <v>0</v>
      </c>
      <c r="D103" s="67">
        <v>3.5</v>
      </c>
      <c r="E103" s="68" t="s">
        <v>18</v>
      </c>
      <c r="F103" s="69">
        <v>1.5</v>
      </c>
      <c r="G103" s="70">
        <f t="shared" si="13"/>
        <v>5</v>
      </c>
      <c r="H103" s="71">
        <f>IF(D103=基本・単一!$F$4,基本・単一!$L$4,IF(D103=基本・単一!$F$5,基本・単一!$L$5,IF(D103=基本・単一!$F$6,基本・単一!$L$6,IF(D103=基本・単一!$F$7,基本・単一!$L$7,IF(D103=基本・単一!$F$8,基本・単一!$L$8,IF(D103=基本・単一!$F$9,基本・単一!$L$9,IF(D103=基本・単一!$F$10,基本・単一!$L$10)))))))</f>
        <v>921</v>
      </c>
      <c r="I103" s="243"/>
      <c r="J103" s="71">
        <f t="shared" si="16"/>
        <v>249</v>
      </c>
      <c r="K103" s="243"/>
      <c r="L103" s="71">
        <f t="shared" si="14"/>
        <v>1270</v>
      </c>
      <c r="M103" s="72">
        <f t="shared" ref="M103:T134" si="17">ROUNDDOWN($L103*M$3,0)</f>
        <v>14224</v>
      </c>
      <c r="N103" s="72">
        <f t="shared" si="17"/>
        <v>13919</v>
      </c>
      <c r="O103" s="72">
        <f t="shared" si="17"/>
        <v>13843</v>
      </c>
      <c r="P103" s="72">
        <f t="shared" si="17"/>
        <v>13614</v>
      </c>
      <c r="Q103" s="72">
        <f t="shared" si="17"/>
        <v>13462</v>
      </c>
      <c r="R103" s="72">
        <f t="shared" si="17"/>
        <v>13157</v>
      </c>
      <c r="S103" s="72">
        <f t="shared" si="17"/>
        <v>12928</v>
      </c>
      <c r="T103" s="72">
        <f t="shared" si="17"/>
        <v>12700</v>
      </c>
    </row>
    <row r="104" spans="1:20" ht="18" customHeight="1" x14ac:dyDescent="0.2">
      <c r="A104" s="56" t="s">
        <v>146</v>
      </c>
      <c r="B104" s="82" t="s">
        <v>287</v>
      </c>
      <c r="C104" s="66" t="s">
        <v>0</v>
      </c>
      <c r="D104" s="67">
        <v>3.5</v>
      </c>
      <c r="E104" s="68" t="s">
        <v>18</v>
      </c>
      <c r="F104" s="69">
        <v>2</v>
      </c>
      <c r="G104" s="70">
        <f t="shared" si="13"/>
        <v>5.5</v>
      </c>
      <c r="H104" s="71">
        <f>IF(D104=基本・単一!$F$4,基本・単一!$L$4,IF(D104=基本・単一!$F$5,基本・単一!$L$5,IF(D104=基本・単一!$F$6,基本・単一!$L$6,IF(D104=基本・単一!$F$7,基本・単一!$L$7,IF(D104=基本・単一!$F$8,基本・単一!$L$8,IF(D104=基本・単一!$F$9,基本・単一!$L$9,IF(D104=基本・単一!$F$10,基本・単一!$L$10)))))))</f>
        <v>921</v>
      </c>
      <c r="I104" s="243"/>
      <c r="J104" s="71">
        <f t="shared" si="16"/>
        <v>332</v>
      </c>
      <c r="K104" s="243"/>
      <c r="L104" s="71">
        <f t="shared" si="14"/>
        <v>1348</v>
      </c>
      <c r="M104" s="72">
        <f t="shared" si="17"/>
        <v>15097</v>
      </c>
      <c r="N104" s="72">
        <f t="shared" si="17"/>
        <v>14774</v>
      </c>
      <c r="O104" s="72">
        <f t="shared" si="17"/>
        <v>14693</v>
      </c>
      <c r="P104" s="72">
        <f t="shared" si="17"/>
        <v>14450</v>
      </c>
      <c r="Q104" s="72">
        <f t="shared" si="17"/>
        <v>14288</v>
      </c>
      <c r="R104" s="72">
        <f t="shared" si="17"/>
        <v>13965</v>
      </c>
      <c r="S104" s="72">
        <f t="shared" si="17"/>
        <v>13722</v>
      </c>
      <c r="T104" s="72">
        <f t="shared" si="17"/>
        <v>13480</v>
      </c>
    </row>
    <row r="105" spans="1:20" ht="18" customHeight="1" x14ac:dyDescent="0.2">
      <c r="A105" s="56" t="s">
        <v>147</v>
      </c>
      <c r="B105" s="82" t="s">
        <v>287</v>
      </c>
      <c r="C105" s="66" t="s">
        <v>0</v>
      </c>
      <c r="D105" s="67">
        <v>3.5</v>
      </c>
      <c r="E105" s="68" t="s">
        <v>18</v>
      </c>
      <c r="F105" s="69">
        <v>2.5</v>
      </c>
      <c r="G105" s="70">
        <f t="shared" si="13"/>
        <v>6</v>
      </c>
      <c r="H105" s="71">
        <f>IF(D105=基本・単一!$F$4,基本・単一!$L$4,IF(D105=基本・単一!$F$5,基本・単一!$L$5,IF(D105=基本・単一!$F$6,基本・単一!$L$6,IF(D105=基本・単一!$F$7,基本・単一!$L$7,IF(D105=基本・単一!$F$8,基本・単一!$L$8,IF(D105=基本・単一!$F$9,基本・単一!$L$9,IF(D105=基本・単一!$F$10,基本・単一!$L$10)))))))</f>
        <v>921</v>
      </c>
      <c r="I105" s="243"/>
      <c r="J105" s="71">
        <f t="shared" si="16"/>
        <v>415</v>
      </c>
      <c r="K105" s="243"/>
      <c r="L105" s="71">
        <f t="shared" si="14"/>
        <v>1426</v>
      </c>
      <c r="M105" s="72">
        <f t="shared" si="17"/>
        <v>15971</v>
      </c>
      <c r="N105" s="72">
        <f t="shared" si="17"/>
        <v>15628</v>
      </c>
      <c r="O105" s="72">
        <f t="shared" si="17"/>
        <v>15543</v>
      </c>
      <c r="P105" s="72">
        <f t="shared" si="17"/>
        <v>15286</v>
      </c>
      <c r="Q105" s="72">
        <f t="shared" si="17"/>
        <v>15115</v>
      </c>
      <c r="R105" s="72">
        <f t="shared" si="17"/>
        <v>14773</v>
      </c>
      <c r="S105" s="72">
        <f t="shared" si="17"/>
        <v>14516</v>
      </c>
      <c r="T105" s="72">
        <f t="shared" si="17"/>
        <v>14260</v>
      </c>
    </row>
    <row r="106" spans="1:20" ht="18" customHeight="1" x14ac:dyDescent="0.2">
      <c r="A106" s="56" t="s">
        <v>148</v>
      </c>
      <c r="B106" s="82" t="s">
        <v>287</v>
      </c>
      <c r="C106" s="66" t="s">
        <v>0</v>
      </c>
      <c r="D106" s="67">
        <v>4</v>
      </c>
      <c r="E106" s="68" t="s">
        <v>18</v>
      </c>
      <c r="F106" s="69">
        <v>0.5</v>
      </c>
      <c r="G106" s="70">
        <f t="shared" si="13"/>
        <v>4.5</v>
      </c>
      <c r="H106" s="71">
        <f>基本・単一!L11</f>
        <v>1004</v>
      </c>
      <c r="I106" s="243"/>
      <c r="J106" s="71">
        <f t="shared" si="16"/>
        <v>83</v>
      </c>
      <c r="K106" s="243"/>
      <c r="L106" s="71">
        <f t="shared" si="14"/>
        <v>1208</v>
      </c>
      <c r="M106" s="72">
        <f t="shared" si="17"/>
        <v>13529</v>
      </c>
      <c r="N106" s="72">
        <f t="shared" si="17"/>
        <v>13239</v>
      </c>
      <c r="O106" s="72">
        <f t="shared" si="17"/>
        <v>13167</v>
      </c>
      <c r="P106" s="72">
        <f t="shared" si="17"/>
        <v>12949</v>
      </c>
      <c r="Q106" s="72">
        <f t="shared" si="17"/>
        <v>12804</v>
      </c>
      <c r="R106" s="72">
        <f t="shared" si="17"/>
        <v>12514</v>
      </c>
      <c r="S106" s="72">
        <f t="shared" si="17"/>
        <v>12297</v>
      </c>
      <c r="T106" s="72">
        <f t="shared" si="17"/>
        <v>12080</v>
      </c>
    </row>
    <row r="107" spans="1:20" ht="18" customHeight="1" x14ac:dyDescent="0.2">
      <c r="A107" s="56" t="s">
        <v>149</v>
      </c>
      <c r="B107" s="82" t="s">
        <v>287</v>
      </c>
      <c r="C107" s="66" t="s">
        <v>0</v>
      </c>
      <c r="D107" s="67">
        <v>4</v>
      </c>
      <c r="E107" s="68" t="s">
        <v>18</v>
      </c>
      <c r="F107" s="69">
        <v>1</v>
      </c>
      <c r="G107" s="70">
        <f t="shared" si="13"/>
        <v>5</v>
      </c>
      <c r="H107" s="71">
        <f>H106</f>
        <v>1004</v>
      </c>
      <c r="I107" s="243"/>
      <c r="J107" s="71">
        <f t="shared" si="16"/>
        <v>166</v>
      </c>
      <c r="K107" s="243"/>
      <c r="L107" s="71">
        <f t="shared" si="14"/>
        <v>1286</v>
      </c>
      <c r="M107" s="72">
        <f t="shared" si="17"/>
        <v>14403</v>
      </c>
      <c r="N107" s="72">
        <f t="shared" si="17"/>
        <v>14094</v>
      </c>
      <c r="O107" s="72">
        <f t="shared" si="17"/>
        <v>14017</v>
      </c>
      <c r="P107" s="72">
        <f t="shared" si="17"/>
        <v>13785</v>
      </c>
      <c r="Q107" s="72">
        <f t="shared" si="17"/>
        <v>13631</v>
      </c>
      <c r="R107" s="72">
        <f t="shared" si="17"/>
        <v>13322</v>
      </c>
      <c r="S107" s="72">
        <f t="shared" si="17"/>
        <v>13091</v>
      </c>
      <c r="T107" s="72">
        <f t="shared" si="17"/>
        <v>12860</v>
      </c>
    </row>
    <row r="108" spans="1:20" ht="18" customHeight="1" x14ac:dyDescent="0.2">
      <c r="A108" s="56" t="s">
        <v>150</v>
      </c>
      <c r="B108" s="82" t="s">
        <v>287</v>
      </c>
      <c r="C108" s="66" t="s">
        <v>0</v>
      </c>
      <c r="D108" s="67">
        <v>4</v>
      </c>
      <c r="E108" s="68" t="s">
        <v>18</v>
      </c>
      <c r="F108" s="69">
        <v>1.5</v>
      </c>
      <c r="G108" s="70">
        <f t="shared" si="13"/>
        <v>5.5</v>
      </c>
      <c r="H108" s="71">
        <f>H107</f>
        <v>1004</v>
      </c>
      <c r="I108" s="243"/>
      <c r="J108" s="71">
        <f t="shared" si="16"/>
        <v>249</v>
      </c>
      <c r="K108" s="243"/>
      <c r="L108" s="71">
        <f t="shared" si="14"/>
        <v>1363</v>
      </c>
      <c r="M108" s="72">
        <f t="shared" si="17"/>
        <v>15265</v>
      </c>
      <c r="N108" s="72">
        <f t="shared" si="17"/>
        <v>14938</v>
      </c>
      <c r="O108" s="72">
        <f t="shared" si="17"/>
        <v>14856</v>
      </c>
      <c r="P108" s="72">
        <f t="shared" si="17"/>
        <v>14611</v>
      </c>
      <c r="Q108" s="72">
        <f t="shared" si="17"/>
        <v>14447</v>
      </c>
      <c r="R108" s="72">
        <f t="shared" si="17"/>
        <v>14120</v>
      </c>
      <c r="S108" s="72">
        <f t="shared" si="17"/>
        <v>13875</v>
      </c>
      <c r="T108" s="72">
        <f t="shared" si="17"/>
        <v>13630</v>
      </c>
    </row>
    <row r="109" spans="1:20" ht="18" customHeight="1" x14ac:dyDescent="0.2">
      <c r="A109" s="56" t="s">
        <v>151</v>
      </c>
      <c r="B109" s="82" t="s">
        <v>287</v>
      </c>
      <c r="C109" s="66" t="s">
        <v>0</v>
      </c>
      <c r="D109" s="67">
        <v>4</v>
      </c>
      <c r="E109" s="68" t="s">
        <v>18</v>
      </c>
      <c r="F109" s="69">
        <v>2</v>
      </c>
      <c r="G109" s="70">
        <f t="shared" si="13"/>
        <v>6</v>
      </c>
      <c r="H109" s="71">
        <f>H108</f>
        <v>1004</v>
      </c>
      <c r="I109" s="243"/>
      <c r="J109" s="71">
        <f t="shared" si="16"/>
        <v>332</v>
      </c>
      <c r="K109" s="243"/>
      <c r="L109" s="71">
        <f t="shared" si="14"/>
        <v>1441</v>
      </c>
      <c r="M109" s="72">
        <f t="shared" si="17"/>
        <v>16139</v>
      </c>
      <c r="N109" s="72">
        <f t="shared" si="17"/>
        <v>15793</v>
      </c>
      <c r="O109" s="72">
        <f t="shared" si="17"/>
        <v>15706</v>
      </c>
      <c r="P109" s="72">
        <f t="shared" si="17"/>
        <v>15447</v>
      </c>
      <c r="Q109" s="72">
        <f t="shared" si="17"/>
        <v>15274</v>
      </c>
      <c r="R109" s="72">
        <f t="shared" si="17"/>
        <v>14928</v>
      </c>
      <c r="S109" s="72">
        <f t="shared" si="17"/>
        <v>14669</v>
      </c>
      <c r="T109" s="72">
        <f t="shared" si="17"/>
        <v>14410</v>
      </c>
    </row>
    <row r="110" spans="1:20" ht="18" customHeight="1" x14ac:dyDescent="0.2">
      <c r="A110" s="56" t="s">
        <v>152</v>
      </c>
      <c r="B110" s="82" t="s">
        <v>287</v>
      </c>
      <c r="C110" s="66" t="s">
        <v>0</v>
      </c>
      <c r="D110" s="67">
        <v>4</v>
      </c>
      <c r="E110" s="68" t="s">
        <v>18</v>
      </c>
      <c r="F110" s="69">
        <v>2.5</v>
      </c>
      <c r="G110" s="70">
        <f t="shared" si="13"/>
        <v>6.5</v>
      </c>
      <c r="H110" s="71">
        <f>H109</f>
        <v>1004</v>
      </c>
      <c r="I110" s="243"/>
      <c r="J110" s="71">
        <f t="shared" si="16"/>
        <v>415</v>
      </c>
      <c r="K110" s="243"/>
      <c r="L110" s="71">
        <f t="shared" si="14"/>
        <v>1519</v>
      </c>
      <c r="M110" s="72">
        <f t="shared" si="17"/>
        <v>17012</v>
      </c>
      <c r="N110" s="72">
        <f t="shared" si="17"/>
        <v>16648</v>
      </c>
      <c r="O110" s="72">
        <f t="shared" si="17"/>
        <v>16557</v>
      </c>
      <c r="P110" s="72">
        <f t="shared" si="17"/>
        <v>16283</v>
      </c>
      <c r="Q110" s="72">
        <f t="shared" si="17"/>
        <v>16101</v>
      </c>
      <c r="R110" s="72">
        <f t="shared" si="17"/>
        <v>15736</v>
      </c>
      <c r="S110" s="72">
        <f t="shared" si="17"/>
        <v>15463</v>
      </c>
      <c r="T110" s="72">
        <f t="shared" si="17"/>
        <v>15190</v>
      </c>
    </row>
    <row r="111" spans="1:20" ht="18" customHeight="1" x14ac:dyDescent="0.2">
      <c r="A111" s="56" t="s">
        <v>153</v>
      </c>
      <c r="B111" s="82" t="s">
        <v>287</v>
      </c>
      <c r="C111" s="66" t="s">
        <v>0</v>
      </c>
      <c r="D111" s="67">
        <v>4.5</v>
      </c>
      <c r="E111" s="68" t="s">
        <v>18</v>
      </c>
      <c r="F111" s="69">
        <v>0.5</v>
      </c>
      <c r="G111" s="70">
        <f t="shared" si="13"/>
        <v>5</v>
      </c>
      <c r="H111" s="71">
        <f>基本・単一!L12</f>
        <v>1087</v>
      </c>
      <c r="I111" s="243"/>
      <c r="J111" s="71">
        <f t="shared" si="16"/>
        <v>83</v>
      </c>
      <c r="K111" s="243"/>
      <c r="L111" s="71">
        <f t="shared" si="14"/>
        <v>1301</v>
      </c>
      <c r="M111" s="72">
        <f t="shared" si="17"/>
        <v>14571</v>
      </c>
      <c r="N111" s="72">
        <f t="shared" si="17"/>
        <v>14258</v>
      </c>
      <c r="O111" s="72">
        <f t="shared" si="17"/>
        <v>14180</v>
      </c>
      <c r="P111" s="72">
        <f t="shared" si="17"/>
        <v>13946</v>
      </c>
      <c r="Q111" s="72">
        <f t="shared" si="17"/>
        <v>13790</v>
      </c>
      <c r="R111" s="72">
        <f t="shared" si="17"/>
        <v>13478</v>
      </c>
      <c r="S111" s="72">
        <f t="shared" si="17"/>
        <v>13244</v>
      </c>
      <c r="T111" s="72">
        <f t="shared" si="17"/>
        <v>13010</v>
      </c>
    </row>
    <row r="112" spans="1:20" ht="18" customHeight="1" x14ac:dyDescent="0.2">
      <c r="A112" s="56" t="s">
        <v>154</v>
      </c>
      <c r="B112" s="82" t="s">
        <v>287</v>
      </c>
      <c r="C112" s="66" t="s">
        <v>0</v>
      </c>
      <c r="D112" s="67">
        <v>4.5</v>
      </c>
      <c r="E112" s="68" t="s">
        <v>18</v>
      </c>
      <c r="F112" s="69">
        <v>1</v>
      </c>
      <c r="G112" s="70">
        <f t="shared" si="13"/>
        <v>5.5</v>
      </c>
      <c r="H112" s="71">
        <f>H111</f>
        <v>1087</v>
      </c>
      <c r="I112" s="243"/>
      <c r="J112" s="71">
        <f t="shared" si="16"/>
        <v>166</v>
      </c>
      <c r="K112" s="243"/>
      <c r="L112" s="71">
        <f t="shared" si="14"/>
        <v>1379</v>
      </c>
      <c r="M112" s="72">
        <f t="shared" si="17"/>
        <v>15444</v>
      </c>
      <c r="N112" s="72">
        <f t="shared" si="17"/>
        <v>15113</v>
      </c>
      <c r="O112" s="72">
        <f t="shared" si="17"/>
        <v>15031</v>
      </c>
      <c r="P112" s="72">
        <f t="shared" si="17"/>
        <v>14782</v>
      </c>
      <c r="Q112" s="72">
        <f t="shared" si="17"/>
        <v>14617</v>
      </c>
      <c r="R112" s="72">
        <f t="shared" si="17"/>
        <v>14286</v>
      </c>
      <c r="S112" s="72">
        <f t="shared" si="17"/>
        <v>14038</v>
      </c>
      <c r="T112" s="72">
        <f t="shared" si="17"/>
        <v>13790</v>
      </c>
    </row>
    <row r="113" spans="1:20" ht="18" customHeight="1" x14ac:dyDescent="0.2">
      <c r="A113" s="56" t="s">
        <v>155</v>
      </c>
      <c r="B113" s="82" t="s">
        <v>287</v>
      </c>
      <c r="C113" s="66" t="s">
        <v>0</v>
      </c>
      <c r="D113" s="67">
        <v>4.5</v>
      </c>
      <c r="E113" s="68" t="s">
        <v>18</v>
      </c>
      <c r="F113" s="69">
        <v>1.5</v>
      </c>
      <c r="G113" s="70">
        <f t="shared" si="13"/>
        <v>6</v>
      </c>
      <c r="H113" s="71">
        <f>H112</f>
        <v>1087</v>
      </c>
      <c r="I113" s="243"/>
      <c r="J113" s="71">
        <f t="shared" si="16"/>
        <v>249</v>
      </c>
      <c r="K113" s="243"/>
      <c r="L113" s="71">
        <f t="shared" si="14"/>
        <v>1457</v>
      </c>
      <c r="M113" s="72">
        <f t="shared" si="17"/>
        <v>16318</v>
      </c>
      <c r="N113" s="72">
        <f t="shared" si="17"/>
        <v>15968</v>
      </c>
      <c r="O113" s="72">
        <f t="shared" si="17"/>
        <v>15881</v>
      </c>
      <c r="P113" s="72">
        <f t="shared" si="17"/>
        <v>15619</v>
      </c>
      <c r="Q113" s="72">
        <f t="shared" si="17"/>
        <v>15444</v>
      </c>
      <c r="R113" s="72">
        <f t="shared" si="17"/>
        <v>15094</v>
      </c>
      <c r="S113" s="72">
        <f t="shared" si="17"/>
        <v>14832</v>
      </c>
      <c r="T113" s="72">
        <f t="shared" si="17"/>
        <v>14570</v>
      </c>
    </row>
    <row r="114" spans="1:20" ht="18" customHeight="1" x14ac:dyDescent="0.2">
      <c r="A114" s="56" t="s">
        <v>156</v>
      </c>
      <c r="B114" s="82" t="s">
        <v>287</v>
      </c>
      <c r="C114" s="66" t="s">
        <v>0</v>
      </c>
      <c r="D114" s="67">
        <v>4.5</v>
      </c>
      <c r="E114" s="68" t="s">
        <v>18</v>
      </c>
      <c r="F114" s="69">
        <v>2</v>
      </c>
      <c r="G114" s="70">
        <f t="shared" si="13"/>
        <v>6.5</v>
      </c>
      <c r="H114" s="71">
        <f>H113</f>
        <v>1087</v>
      </c>
      <c r="I114" s="243"/>
      <c r="J114" s="71">
        <f t="shared" si="16"/>
        <v>332</v>
      </c>
      <c r="K114" s="243"/>
      <c r="L114" s="71">
        <f t="shared" si="14"/>
        <v>1535</v>
      </c>
      <c r="M114" s="72">
        <f t="shared" si="17"/>
        <v>17192</v>
      </c>
      <c r="N114" s="72">
        <f t="shared" si="17"/>
        <v>16823</v>
      </c>
      <c r="O114" s="72">
        <f t="shared" si="17"/>
        <v>16731</v>
      </c>
      <c r="P114" s="72">
        <f t="shared" si="17"/>
        <v>16455</v>
      </c>
      <c r="Q114" s="72">
        <f t="shared" si="17"/>
        <v>16271</v>
      </c>
      <c r="R114" s="72">
        <f t="shared" si="17"/>
        <v>15902</v>
      </c>
      <c r="S114" s="72">
        <f t="shared" si="17"/>
        <v>15626</v>
      </c>
      <c r="T114" s="72">
        <f t="shared" si="17"/>
        <v>15350</v>
      </c>
    </row>
    <row r="115" spans="1:20" ht="18" customHeight="1" x14ac:dyDescent="0.2">
      <c r="A115" s="56" t="s">
        <v>157</v>
      </c>
      <c r="B115" s="82" t="s">
        <v>287</v>
      </c>
      <c r="C115" s="66" t="s">
        <v>0</v>
      </c>
      <c r="D115" s="67">
        <v>4.5</v>
      </c>
      <c r="E115" s="68" t="s">
        <v>18</v>
      </c>
      <c r="F115" s="69">
        <v>2.5</v>
      </c>
      <c r="G115" s="70">
        <f t="shared" si="13"/>
        <v>7</v>
      </c>
      <c r="H115" s="71">
        <f>H114</f>
        <v>1087</v>
      </c>
      <c r="I115" s="243"/>
      <c r="J115" s="71">
        <f t="shared" si="16"/>
        <v>415</v>
      </c>
      <c r="K115" s="243"/>
      <c r="L115" s="71">
        <f t="shared" si="14"/>
        <v>1613</v>
      </c>
      <c r="M115" s="72">
        <f t="shared" si="17"/>
        <v>18065</v>
      </c>
      <c r="N115" s="72">
        <f t="shared" si="17"/>
        <v>17678</v>
      </c>
      <c r="O115" s="72">
        <f t="shared" si="17"/>
        <v>17581</v>
      </c>
      <c r="P115" s="72">
        <f t="shared" si="17"/>
        <v>17291</v>
      </c>
      <c r="Q115" s="72">
        <f t="shared" si="17"/>
        <v>17097</v>
      </c>
      <c r="R115" s="72">
        <f t="shared" si="17"/>
        <v>16710</v>
      </c>
      <c r="S115" s="72">
        <f t="shared" si="17"/>
        <v>16420</v>
      </c>
      <c r="T115" s="72">
        <f t="shared" si="17"/>
        <v>16130</v>
      </c>
    </row>
    <row r="116" spans="1:20" ht="18" customHeight="1" x14ac:dyDescent="0.2">
      <c r="A116" s="56" t="s">
        <v>158</v>
      </c>
      <c r="B116" s="82" t="s">
        <v>287</v>
      </c>
      <c r="C116" s="66" t="s">
        <v>0</v>
      </c>
      <c r="D116" s="67">
        <v>5</v>
      </c>
      <c r="E116" s="68" t="s">
        <v>18</v>
      </c>
      <c r="F116" s="69">
        <v>0.5</v>
      </c>
      <c r="G116" s="70">
        <f>D116+F116</f>
        <v>5.5</v>
      </c>
      <c r="H116" s="71">
        <f>基本・単一!L13</f>
        <v>1170</v>
      </c>
      <c r="I116" s="243"/>
      <c r="J116" s="71">
        <f t="shared" si="16"/>
        <v>83</v>
      </c>
      <c r="K116" s="243"/>
      <c r="L116" s="71">
        <f t="shared" si="14"/>
        <v>1394</v>
      </c>
      <c r="M116" s="72">
        <f t="shared" si="17"/>
        <v>15612</v>
      </c>
      <c r="N116" s="72">
        <f t="shared" si="17"/>
        <v>15278</v>
      </c>
      <c r="O116" s="72">
        <f t="shared" si="17"/>
        <v>15194</v>
      </c>
      <c r="P116" s="72">
        <f t="shared" si="17"/>
        <v>14943</v>
      </c>
      <c r="Q116" s="72">
        <f t="shared" si="17"/>
        <v>14776</v>
      </c>
      <c r="R116" s="72">
        <f t="shared" si="17"/>
        <v>14441</v>
      </c>
      <c r="S116" s="72">
        <f t="shared" si="17"/>
        <v>14190</v>
      </c>
      <c r="T116" s="72">
        <f t="shared" si="17"/>
        <v>13940</v>
      </c>
    </row>
    <row r="117" spans="1:20" ht="18" customHeight="1" x14ac:dyDescent="0.2">
      <c r="A117" s="56" t="s">
        <v>159</v>
      </c>
      <c r="B117" s="82" t="s">
        <v>287</v>
      </c>
      <c r="C117" s="66" t="s">
        <v>0</v>
      </c>
      <c r="D117" s="67">
        <v>5</v>
      </c>
      <c r="E117" s="68" t="s">
        <v>18</v>
      </c>
      <c r="F117" s="69">
        <v>1</v>
      </c>
      <c r="G117" s="70">
        <f t="shared" ref="G117:G118" si="18">D117+F117</f>
        <v>6</v>
      </c>
      <c r="H117" s="71">
        <f>H116</f>
        <v>1170</v>
      </c>
      <c r="I117" s="243"/>
      <c r="J117" s="71">
        <f t="shared" si="16"/>
        <v>166</v>
      </c>
      <c r="K117" s="243"/>
      <c r="L117" s="71">
        <f t="shared" si="14"/>
        <v>1472</v>
      </c>
      <c r="M117" s="72">
        <f t="shared" si="17"/>
        <v>16486</v>
      </c>
      <c r="N117" s="72">
        <f t="shared" si="17"/>
        <v>16133</v>
      </c>
      <c r="O117" s="72">
        <f t="shared" si="17"/>
        <v>16044</v>
      </c>
      <c r="P117" s="72">
        <f t="shared" si="17"/>
        <v>15779</v>
      </c>
      <c r="Q117" s="72">
        <f t="shared" si="17"/>
        <v>15603</v>
      </c>
      <c r="R117" s="72">
        <f t="shared" si="17"/>
        <v>15249</v>
      </c>
      <c r="S117" s="72">
        <f t="shared" si="17"/>
        <v>14984</v>
      </c>
      <c r="T117" s="72">
        <f t="shared" si="17"/>
        <v>14720</v>
      </c>
    </row>
    <row r="118" spans="1:20" ht="18" customHeight="1" x14ac:dyDescent="0.2">
      <c r="A118" s="56" t="s">
        <v>160</v>
      </c>
      <c r="B118" s="82" t="s">
        <v>287</v>
      </c>
      <c r="C118" s="66" t="s">
        <v>0</v>
      </c>
      <c r="D118" s="67">
        <v>5</v>
      </c>
      <c r="E118" s="68" t="s">
        <v>18</v>
      </c>
      <c r="F118" s="69">
        <v>1.5</v>
      </c>
      <c r="G118" s="70">
        <f t="shared" si="18"/>
        <v>6.5</v>
      </c>
      <c r="H118" s="71">
        <f>H117</f>
        <v>1170</v>
      </c>
      <c r="I118" s="243"/>
      <c r="J118" s="71">
        <f t="shared" si="16"/>
        <v>249</v>
      </c>
      <c r="K118" s="243"/>
      <c r="L118" s="71">
        <f t="shared" si="14"/>
        <v>1550</v>
      </c>
      <c r="M118" s="72">
        <f t="shared" si="17"/>
        <v>17360</v>
      </c>
      <c r="N118" s="72">
        <f t="shared" si="17"/>
        <v>16988</v>
      </c>
      <c r="O118" s="72">
        <f t="shared" si="17"/>
        <v>16895</v>
      </c>
      <c r="P118" s="72">
        <f t="shared" si="17"/>
        <v>16616</v>
      </c>
      <c r="Q118" s="72">
        <f t="shared" si="17"/>
        <v>16430</v>
      </c>
      <c r="R118" s="72">
        <f t="shared" si="17"/>
        <v>16058</v>
      </c>
      <c r="S118" s="72">
        <f t="shared" si="17"/>
        <v>15779</v>
      </c>
      <c r="T118" s="72">
        <f t="shared" si="17"/>
        <v>15500</v>
      </c>
    </row>
    <row r="119" spans="1:20" ht="18" customHeight="1" x14ac:dyDescent="0.2">
      <c r="A119" s="56" t="s">
        <v>161</v>
      </c>
      <c r="B119" s="82" t="s">
        <v>287</v>
      </c>
      <c r="C119" s="66" t="s">
        <v>0</v>
      </c>
      <c r="D119" s="67">
        <v>5</v>
      </c>
      <c r="E119" s="68" t="s">
        <v>18</v>
      </c>
      <c r="F119" s="69">
        <v>2</v>
      </c>
      <c r="G119" s="70">
        <f>D119+F119</f>
        <v>7</v>
      </c>
      <c r="H119" s="71">
        <f>H118</f>
        <v>1170</v>
      </c>
      <c r="I119" s="243"/>
      <c r="J119" s="71">
        <f t="shared" si="16"/>
        <v>332</v>
      </c>
      <c r="K119" s="243"/>
      <c r="L119" s="71">
        <f t="shared" si="14"/>
        <v>1628</v>
      </c>
      <c r="M119" s="72">
        <f t="shared" si="17"/>
        <v>18233</v>
      </c>
      <c r="N119" s="72">
        <f t="shared" si="17"/>
        <v>17842</v>
      </c>
      <c r="O119" s="72">
        <f t="shared" si="17"/>
        <v>17745</v>
      </c>
      <c r="P119" s="72">
        <f t="shared" si="17"/>
        <v>17452</v>
      </c>
      <c r="Q119" s="72">
        <f t="shared" si="17"/>
        <v>17256</v>
      </c>
      <c r="R119" s="72">
        <f t="shared" si="17"/>
        <v>16866</v>
      </c>
      <c r="S119" s="72">
        <f t="shared" si="17"/>
        <v>16573</v>
      </c>
      <c r="T119" s="72">
        <f t="shared" si="17"/>
        <v>16280</v>
      </c>
    </row>
    <row r="120" spans="1:20" ht="18" customHeight="1" x14ac:dyDescent="0.2">
      <c r="A120" s="56" t="s">
        <v>162</v>
      </c>
      <c r="B120" s="82" t="s">
        <v>287</v>
      </c>
      <c r="C120" s="66" t="s">
        <v>0</v>
      </c>
      <c r="D120" s="67">
        <v>5</v>
      </c>
      <c r="E120" s="68" t="s">
        <v>18</v>
      </c>
      <c r="F120" s="69">
        <v>2.5</v>
      </c>
      <c r="G120" s="70">
        <f>D120+F120</f>
        <v>7.5</v>
      </c>
      <c r="H120" s="71">
        <f>H119</f>
        <v>1170</v>
      </c>
      <c r="I120" s="243"/>
      <c r="J120" s="71">
        <f t="shared" si="16"/>
        <v>415</v>
      </c>
      <c r="K120" s="243"/>
      <c r="L120" s="71">
        <f t="shared" si="14"/>
        <v>1706</v>
      </c>
      <c r="M120" s="72">
        <f t="shared" si="17"/>
        <v>19107</v>
      </c>
      <c r="N120" s="72">
        <f t="shared" si="17"/>
        <v>18697</v>
      </c>
      <c r="O120" s="72">
        <f t="shared" si="17"/>
        <v>18595</v>
      </c>
      <c r="P120" s="72">
        <f t="shared" si="17"/>
        <v>18288</v>
      </c>
      <c r="Q120" s="72">
        <f t="shared" si="17"/>
        <v>18083</v>
      </c>
      <c r="R120" s="72">
        <f t="shared" si="17"/>
        <v>17674</v>
      </c>
      <c r="S120" s="72">
        <f t="shared" si="17"/>
        <v>17367</v>
      </c>
      <c r="T120" s="72">
        <f t="shared" si="17"/>
        <v>17060</v>
      </c>
    </row>
    <row r="121" spans="1:20" ht="18" customHeight="1" x14ac:dyDescent="0.2">
      <c r="A121" s="56" t="s">
        <v>163</v>
      </c>
      <c r="B121" s="82" t="s">
        <v>287</v>
      </c>
      <c r="C121" s="66" t="s">
        <v>0</v>
      </c>
      <c r="D121" s="67">
        <v>5.5</v>
      </c>
      <c r="E121" s="68" t="s">
        <v>18</v>
      </c>
      <c r="F121" s="69">
        <v>0.5</v>
      </c>
      <c r="G121" s="70">
        <f>D121+F121</f>
        <v>6</v>
      </c>
      <c r="H121" s="71">
        <f>基本・単一!L14</f>
        <v>1253</v>
      </c>
      <c r="I121" s="243"/>
      <c r="J121" s="71">
        <f t="shared" si="16"/>
        <v>83</v>
      </c>
      <c r="K121" s="243"/>
      <c r="L121" s="71">
        <f t="shared" si="14"/>
        <v>1488</v>
      </c>
      <c r="M121" s="72">
        <f t="shared" si="17"/>
        <v>16665</v>
      </c>
      <c r="N121" s="72">
        <f t="shared" si="17"/>
        <v>16308</v>
      </c>
      <c r="O121" s="72">
        <f t="shared" si="17"/>
        <v>16219</v>
      </c>
      <c r="P121" s="72">
        <f t="shared" si="17"/>
        <v>15951</v>
      </c>
      <c r="Q121" s="72">
        <f t="shared" si="17"/>
        <v>15772</v>
      </c>
      <c r="R121" s="72">
        <f t="shared" si="17"/>
        <v>15415</v>
      </c>
      <c r="S121" s="72">
        <f t="shared" si="17"/>
        <v>15147</v>
      </c>
      <c r="T121" s="72">
        <f t="shared" si="17"/>
        <v>14880</v>
      </c>
    </row>
    <row r="122" spans="1:20" ht="18" customHeight="1" x14ac:dyDescent="0.2">
      <c r="A122" s="56" t="s">
        <v>164</v>
      </c>
      <c r="B122" s="82" t="s">
        <v>287</v>
      </c>
      <c r="C122" s="66" t="s">
        <v>0</v>
      </c>
      <c r="D122" s="67">
        <v>5.5</v>
      </c>
      <c r="E122" s="68" t="s">
        <v>18</v>
      </c>
      <c r="F122" s="69">
        <v>1</v>
      </c>
      <c r="G122" s="70">
        <f>D122+F122</f>
        <v>6.5</v>
      </c>
      <c r="H122" s="71">
        <f>H121</f>
        <v>1253</v>
      </c>
      <c r="I122" s="243"/>
      <c r="J122" s="71">
        <f t="shared" si="16"/>
        <v>166</v>
      </c>
      <c r="K122" s="243"/>
      <c r="L122" s="71">
        <f t="shared" si="14"/>
        <v>1566</v>
      </c>
      <c r="M122" s="72">
        <f t="shared" si="17"/>
        <v>17539</v>
      </c>
      <c r="N122" s="72">
        <f t="shared" si="17"/>
        <v>17163</v>
      </c>
      <c r="O122" s="72">
        <f t="shared" si="17"/>
        <v>17069</v>
      </c>
      <c r="P122" s="72">
        <f t="shared" si="17"/>
        <v>16787</v>
      </c>
      <c r="Q122" s="72">
        <f t="shared" si="17"/>
        <v>16599</v>
      </c>
      <c r="R122" s="72">
        <f t="shared" si="17"/>
        <v>16223</v>
      </c>
      <c r="S122" s="72">
        <f t="shared" si="17"/>
        <v>15941</v>
      </c>
      <c r="T122" s="72">
        <f t="shared" si="17"/>
        <v>15660</v>
      </c>
    </row>
    <row r="123" spans="1:20" ht="18" customHeight="1" x14ac:dyDescent="0.2">
      <c r="A123" s="56" t="s">
        <v>165</v>
      </c>
      <c r="B123" s="82" t="s">
        <v>287</v>
      </c>
      <c r="C123" s="66" t="s">
        <v>0</v>
      </c>
      <c r="D123" s="67">
        <v>5.5</v>
      </c>
      <c r="E123" s="68" t="s">
        <v>18</v>
      </c>
      <c r="F123" s="69">
        <v>1.5</v>
      </c>
      <c r="G123" s="70">
        <f t="shared" ref="G123:G135" si="19">D123+F123</f>
        <v>7</v>
      </c>
      <c r="H123" s="71">
        <f>H122</f>
        <v>1253</v>
      </c>
      <c r="I123" s="243"/>
      <c r="J123" s="71">
        <f t="shared" si="16"/>
        <v>249</v>
      </c>
      <c r="K123" s="243"/>
      <c r="L123" s="71">
        <f t="shared" si="14"/>
        <v>1643</v>
      </c>
      <c r="M123" s="72">
        <f t="shared" si="17"/>
        <v>18401</v>
      </c>
      <c r="N123" s="72">
        <f t="shared" si="17"/>
        <v>18007</v>
      </c>
      <c r="O123" s="72">
        <f t="shared" si="17"/>
        <v>17908</v>
      </c>
      <c r="P123" s="72">
        <f t="shared" si="17"/>
        <v>17612</v>
      </c>
      <c r="Q123" s="72">
        <f t="shared" si="17"/>
        <v>17415</v>
      </c>
      <c r="R123" s="72">
        <f t="shared" si="17"/>
        <v>17021</v>
      </c>
      <c r="S123" s="72">
        <f t="shared" si="17"/>
        <v>16725</v>
      </c>
      <c r="T123" s="72">
        <f t="shared" si="17"/>
        <v>16430</v>
      </c>
    </row>
    <row r="124" spans="1:20" ht="18" customHeight="1" x14ac:dyDescent="0.2">
      <c r="A124" s="56" t="s">
        <v>166</v>
      </c>
      <c r="B124" s="82" t="s">
        <v>287</v>
      </c>
      <c r="C124" s="66" t="s">
        <v>0</v>
      </c>
      <c r="D124" s="67">
        <v>5.5</v>
      </c>
      <c r="E124" s="68" t="s">
        <v>18</v>
      </c>
      <c r="F124" s="69">
        <v>2</v>
      </c>
      <c r="G124" s="70">
        <f t="shared" si="19"/>
        <v>7.5</v>
      </c>
      <c r="H124" s="71">
        <f>H123</f>
        <v>1253</v>
      </c>
      <c r="I124" s="243"/>
      <c r="J124" s="71">
        <f t="shared" si="16"/>
        <v>332</v>
      </c>
      <c r="K124" s="243"/>
      <c r="L124" s="71">
        <f t="shared" si="14"/>
        <v>1721</v>
      </c>
      <c r="M124" s="72">
        <f t="shared" si="17"/>
        <v>19275</v>
      </c>
      <c r="N124" s="72">
        <f t="shared" si="17"/>
        <v>18862</v>
      </c>
      <c r="O124" s="72">
        <f t="shared" si="17"/>
        <v>18758</v>
      </c>
      <c r="P124" s="72">
        <f t="shared" si="17"/>
        <v>18449</v>
      </c>
      <c r="Q124" s="72">
        <f t="shared" si="17"/>
        <v>18242</v>
      </c>
      <c r="R124" s="72">
        <f t="shared" si="17"/>
        <v>17829</v>
      </c>
      <c r="S124" s="72">
        <f t="shared" si="17"/>
        <v>17519</v>
      </c>
      <c r="T124" s="72">
        <f t="shared" si="17"/>
        <v>17210</v>
      </c>
    </row>
    <row r="125" spans="1:20" ht="18" customHeight="1" x14ac:dyDescent="0.2">
      <c r="A125" s="56" t="s">
        <v>167</v>
      </c>
      <c r="B125" s="82" t="s">
        <v>287</v>
      </c>
      <c r="C125" s="66" t="s">
        <v>0</v>
      </c>
      <c r="D125" s="67">
        <v>5.5</v>
      </c>
      <c r="E125" s="68" t="s">
        <v>18</v>
      </c>
      <c r="F125" s="69">
        <v>2.5</v>
      </c>
      <c r="G125" s="70">
        <f t="shared" si="19"/>
        <v>8</v>
      </c>
      <c r="H125" s="71">
        <f>H124</f>
        <v>1253</v>
      </c>
      <c r="I125" s="243"/>
      <c r="J125" s="71">
        <f t="shared" si="16"/>
        <v>415</v>
      </c>
      <c r="K125" s="243"/>
      <c r="L125" s="71">
        <f t="shared" si="14"/>
        <v>1799</v>
      </c>
      <c r="M125" s="72">
        <f t="shared" si="17"/>
        <v>20148</v>
      </c>
      <c r="N125" s="72">
        <f t="shared" si="17"/>
        <v>19717</v>
      </c>
      <c r="O125" s="72">
        <f t="shared" si="17"/>
        <v>19609</v>
      </c>
      <c r="P125" s="72">
        <f t="shared" si="17"/>
        <v>19285</v>
      </c>
      <c r="Q125" s="72">
        <f t="shared" si="17"/>
        <v>19069</v>
      </c>
      <c r="R125" s="72">
        <f t="shared" si="17"/>
        <v>18637</v>
      </c>
      <c r="S125" s="72">
        <f t="shared" si="17"/>
        <v>18313</v>
      </c>
      <c r="T125" s="72">
        <f t="shared" si="17"/>
        <v>17990</v>
      </c>
    </row>
    <row r="126" spans="1:20" ht="18" customHeight="1" x14ac:dyDescent="0.2">
      <c r="A126" s="56" t="s">
        <v>168</v>
      </c>
      <c r="B126" s="82" t="s">
        <v>287</v>
      </c>
      <c r="C126" s="66" t="s">
        <v>0</v>
      </c>
      <c r="D126" s="67">
        <v>6</v>
      </c>
      <c r="E126" s="68" t="s">
        <v>18</v>
      </c>
      <c r="F126" s="69">
        <v>0.5</v>
      </c>
      <c r="G126" s="70">
        <f t="shared" si="19"/>
        <v>6.5</v>
      </c>
      <c r="H126" s="71">
        <f>基本・単一!L15</f>
        <v>1336</v>
      </c>
      <c r="I126" s="243"/>
      <c r="J126" s="71">
        <f t="shared" si="16"/>
        <v>83</v>
      </c>
      <c r="K126" s="243"/>
      <c r="L126" s="71">
        <f t="shared" si="14"/>
        <v>1581</v>
      </c>
      <c r="M126" s="72">
        <f t="shared" si="17"/>
        <v>17707</v>
      </c>
      <c r="N126" s="72">
        <f t="shared" si="17"/>
        <v>17327</v>
      </c>
      <c r="O126" s="72">
        <f t="shared" si="17"/>
        <v>17232</v>
      </c>
      <c r="P126" s="72">
        <f t="shared" si="17"/>
        <v>16948</v>
      </c>
      <c r="Q126" s="72">
        <f t="shared" si="17"/>
        <v>16758</v>
      </c>
      <c r="R126" s="72">
        <f t="shared" si="17"/>
        <v>16379</v>
      </c>
      <c r="S126" s="72">
        <f t="shared" si="17"/>
        <v>16094</v>
      </c>
      <c r="T126" s="72">
        <f t="shared" si="17"/>
        <v>15810</v>
      </c>
    </row>
    <row r="127" spans="1:20" ht="18" customHeight="1" x14ac:dyDescent="0.2">
      <c r="A127" s="56" t="s">
        <v>169</v>
      </c>
      <c r="B127" s="82" t="s">
        <v>287</v>
      </c>
      <c r="C127" s="66" t="s">
        <v>0</v>
      </c>
      <c r="D127" s="67">
        <v>6</v>
      </c>
      <c r="E127" s="68" t="s">
        <v>18</v>
      </c>
      <c r="F127" s="69">
        <v>1</v>
      </c>
      <c r="G127" s="70">
        <f t="shared" si="19"/>
        <v>7</v>
      </c>
      <c r="H127" s="71">
        <f>H126</f>
        <v>1336</v>
      </c>
      <c r="I127" s="243"/>
      <c r="J127" s="71">
        <f t="shared" si="16"/>
        <v>166</v>
      </c>
      <c r="K127" s="243"/>
      <c r="L127" s="71">
        <f t="shared" si="14"/>
        <v>1659</v>
      </c>
      <c r="M127" s="72">
        <f t="shared" si="17"/>
        <v>18580</v>
      </c>
      <c r="N127" s="72">
        <f t="shared" si="17"/>
        <v>18182</v>
      </c>
      <c r="O127" s="72">
        <f t="shared" si="17"/>
        <v>18083</v>
      </c>
      <c r="P127" s="72">
        <f t="shared" si="17"/>
        <v>17784</v>
      </c>
      <c r="Q127" s="72">
        <f t="shared" si="17"/>
        <v>17585</v>
      </c>
      <c r="R127" s="72">
        <f t="shared" si="17"/>
        <v>17187</v>
      </c>
      <c r="S127" s="72">
        <f t="shared" si="17"/>
        <v>16888</v>
      </c>
      <c r="T127" s="72">
        <f t="shared" si="17"/>
        <v>16590</v>
      </c>
    </row>
    <row r="128" spans="1:20" ht="18" customHeight="1" x14ac:dyDescent="0.2">
      <c r="A128" s="56" t="s">
        <v>170</v>
      </c>
      <c r="B128" s="82" t="s">
        <v>287</v>
      </c>
      <c r="C128" s="66" t="s">
        <v>0</v>
      </c>
      <c r="D128" s="67">
        <v>6</v>
      </c>
      <c r="E128" s="68" t="s">
        <v>18</v>
      </c>
      <c r="F128" s="69">
        <v>1.5</v>
      </c>
      <c r="G128" s="70">
        <f t="shared" si="19"/>
        <v>7.5</v>
      </c>
      <c r="H128" s="71">
        <f>H127</f>
        <v>1336</v>
      </c>
      <c r="I128" s="243"/>
      <c r="J128" s="71">
        <f t="shared" si="16"/>
        <v>249</v>
      </c>
      <c r="K128" s="243"/>
      <c r="L128" s="71">
        <f t="shared" si="14"/>
        <v>1736</v>
      </c>
      <c r="M128" s="72">
        <f t="shared" si="17"/>
        <v>19443</v>
      </c>
      <c r="N128" s="72">
        <f t="shared" si="17"/>
        <v>19026</v>
      </c>
      <c r="O128" s="72">
        <f t="shared" si="17"/>
        <v>18922</v>
      </c>
      <c r="P128" s="72">
        <f t="shared" si="17"/>
        <v>18609</v>
      </c>
      <c r="Q128" s="72">
        <f t="shared" si="17"/>
        <v>18401</v>
      </c>
      <c r="R128" s="72">
        <f t="shared" si="17"/>
        <v>17984</v>
      </c>
      <c r="S128" s="72">
        <f t="shared" si="17"/>
        <v>17672</v>
      </c>
      <c r="T128" s="72">
        <f t="shared" si="17"/>
        <v>17360</v>
      </c>
    </row>
    <row r="129" spans="1:20" ht="18" customHeight="1" x14ac:dyDescent="0.2">
      <c r="A129" s="56" t="s">
        <v>171</v>
      </c>
      <c r="B129" s="82" t="s">
        <v>287</v>
      </c>
      <c r="C129" s="66" t="s">
        <v>0</v>
      </c>
      <c r="D129" s="67">
        <v>6</v>
      </c>
      <c r="E129" s="68" t="s">
        <v>18</v>
      </c>
      <c r="F129" s="69">
        <v>2</v>
      </c>
      <c r="G129" s="70">
        <f t="shared" si="19"/>
        <v>8</v>
      </c>
      <c r="H129" s="71">
        <f>H128</f>
        <v>1336</v>
      </c>
      <c r="I129" s="243"/>
      <c r="J129" s="71">
        <f t="shared" si="16"/>
        <v>332</v>
      </c>
      <c r="K129" s="243"/>
      <c r="L129" s="71">
        <f t="shared" si="14"/>
        <v>1814</v>
      </c>
      <c r="M129" s="72">
        <f t="shared" si="17"/>
        <v>20316</v>
      </c>
      <c r="N129" s="72">
        <f t="shared" si="17"/>
        <v>19881</v>
      </c>
      <c r="O129" s="72">
        <f t="shared" si="17"/>
        <v>19772</v>
      </c>
      <c r="P129" s="72">
        <f t="shared" si="17"/>
        <v>19446</v>
      </c>
      <c r="Q129" s="72">
        <f t="shared" si="17"/>
        <v>19228</v>
      </c>
      <c r="R129" s="72">
        <f t="shared" si="17"/>
        <v>18793</v>
      </c>
      <c r="S129" s="72">
        <f t="shared" si="17"/>
        <v>18466</v>
      </c>
      <c r="T129" s="72">
        <f t="shared" si="17"/>
        <v>18140</v>
      </c>
    </row>
    <row r="130" spans="1:20" ht="18" customHeight="1" x14ac:dyDescent="0.2">
      <c r="A130" s="56" t="s">
        <v>172</v>
      </c>
      <c r="B130" s="82" t="s">
        <v>287</v>
      </c>
      <c r="C130" s="66" t="s">
        <v>0</v>
      </c>
      <c r="D130" s="67">
        <v>6</v>
      </c>
      <c r="E130" s="68" t="s">
        <v>18</v>
      </c>
      <c r="F130" s="69">
        <v>2.5</v>
      </c>
      <c r="G130" s="70">
        <f t="shared" si="19"/>
        <v>8.5</v>
      </c>
      <c r="H130" s="71">
        <f>H129</f>
        <v>1336</v>
      </c>
      <c r="I130" s="243"/>
      <c r="J130" s="71">
        <f t="shared" si="16"/>
        <v>415</v>
      </c>
      <c r="K130" s="243"/>
      <c r="L130" s="71">
        <f t="shared" si="14"/>
        <v>1892</v>
      </c>
      <c r="M130" s="72">
        <f t="shared" si="17"/>
        <v>21190</v>
      </c>
      <c r="N130" s="72">
        <f t="shared" si="17"/>
        <v>20736</v>
      </c>
      <c r="O130" s="72">
        <f t="shared" si="17"/>
        <v>20622</v>
      </c>
      <c r="P130" s="72">
        <f t="shared" si="17"/>
        <v>20282</v>
      </c>
      <c r="Q130" s="72">
        <f t="shared" si="17"/>
        <v>20055</v>
      </c>
      <c r="R130" s="72">
        <f t="shared" si="17"/>
        <v>19601</v>
      </c>
      <c r="S130" s="72">
        <f t="shared" si="17"/>
        <v>19260</v>
      </c>
      <c r="T130" s="72">
        <f t="shared" si="17"/>
        <v>18920</v>
      </c>
    </row>
    <row r="131" spans="1:20" ht="18" customHeight="1" x14ac:dyDescent="0.2">
      <c r="A131" s="56" t="s">
        <v>173</v>
      </c>
      <c r="B131" s="82" t="s">
        <v>287</v>
      </c>
      <c r="C131" s="66" t="s">
        <v>0</v>
      </c>
      <c r="D131" s="67">
        <v>6.5</v>
      </c>
      <c r="E131" s="68" t="s">
        <v>18</v>
      </c>
      <c r="F131" s="69">
        <v>0.5</v>
      </c>
      <c r="G131" s="70">
        <f t="shared" si="19"/>
        <v>7</v>
      </c>
      <c r="H131" s="71">
        <f>基本・単一!L16</f>
        <v>1419</v>
      </c>
      <c r="I131" s="243"/>
      <c r="J131" s="71">
        <f t="shared" si="16"/>
        <v>83</v>
      </c>
      <c r="K131" s="243"/>
      <c r="L131" s="71">
        <f t="shared" si="14"/>
        <v>1675</v>
      </c>
      <c r="M131" s="72">
        <f t="shared" si="17"/>
        <v>18760</v>
      </c>
      <c r="N131" s="72">
        <f t="shared" si="17"/>
        <v>18358</v>
      </c>
      <c r="O131" s="72">
        <f t="shared" si="17"/>
        <v>18257</v>
      </c>
      <c r="P131" s="72">
        <f t="shared" si="17"/>
        <v>17956</v>
      </c>
      <c r="Q131" s="72">
        <f t="shared" si="17"/>
        <v>17755</v>
      </c>
      <c r="R131" s="72">
        <f t="shared" si="17"/>
        <v>17353</v>
      </c>
      <c r="S131" s="72">
        <f t="shared" si="17"/>
        <v>17051</v>
      </c>
      <c r="T131" s="72">
        <f t="shared" si="17"/>
        <v>16750</v>
      </c>
    </row>
    <row r="132" spans="1:20" ht="18" customHeight="1" x14ac:dyDescent="0.2">
      <c r="A132" s="56" t="s">
        <v>174</v>
      </c>
      <c r="B132" s="82" t="s">
        <v>287</v>
      </c>
      <c r="C132" s="66" t="s">
        <v>0</v>
      </c>
      <c r="D132" s="67">
        <v>6.5</v>
      </c>
      <c r="E132" s="68" t="s">
        <v>18</v>
      </c>
      <c r="F132" s="69">
        <v>1</v>
      </c>
      <c r="G132" s="70">
        <f t="shared" si="19"/>
        <v>7.5</v>
      </c>
      <c r="H132" s="71">
        <f>H131</f>
        <v>1419</v>
      </c>
      <c r="I132" s="243"/>
      <c r="J132" s="71">
        <f>J127</f>
        <v>166</v>
      </c>
      <c r="K132" s="243"/>
      <c r="L132" s="71">
        <f t="shared" si="14"/>
        <v>1753</v>
      </c>
      <c r="M132" s="72">
        <f t="shared" si="17"/>
        <v>19633</v>
      </c>
      <c r="N132" s="72">
        <f t="shared" si="17"/>
        <v>19212</v>
      </c>
      <c r="O132" s="72">
        <f t="shared" si="17"/>
        <v>19107</v>
      </c>
      <c r="P132" s="72">
        <f t="shared" si="17"/>
        <v>18792</v>
      </c>
      <c r="Q132" s="72">
        <f t="shared" si="17"/>
        <v>18581</v>
      </c>
      <c r="R132" s="72">
        <f t="shared" si="17"/>
        <v>18161</v>
      </c>
      <c r="S132" s="72">
        <f t="shared" si="17"/>
        <v>17845</v>
      </c>
      <c r="T132" s="72">
        <f t="shared" si="17"/>
        <v>17530</v>
      </c>
    </row>
    <row r="133" spans="1:20" ht="18" customHeight="1" x14ac:dyDescent="0.2">
      <c r="A133" s="56" t="s">
        <v>175</v>
      </c>
      <c r="B133" s="82" t="s">
        <v>287</v>
      </c>
      <c r="C133" s="66" t="s">
        <v>0</v>
      </c>
      <c r="D133" s="67">
        <v>6.5</v>
      </c>
      <c r="E133" s="68" t="s">
        <v>18</v>
      </c>
      <c r="F133" s="69">
        <v>1.5</v>
      </c>
      <c r="G133" s="70">
        <f t="shared" si="19"/>
        <v>8</v>
      </c>
      <c r="H133" s="71">
        <f>H132</f>
        <v>1419</v>
      </c>
      <c r="I133" s="243"/>
      <c r="J133" s="71">
        <f t="shared" si="16"/>
        <v>249</v>
      </c>
      <c r="K133" s="243"/>
      <c r="L133" s="71">
        <f t="shared" si="14"/>
        <v>1830</v>
      </c>
      <c r="M133" s="72">
        <f t="shared" si="17"/>
        <v>20496</v>
      </c>
      <c r="N133" s="72">
        <f t="shared" si="17"/>
        <v>20056</v>
      </c>
      <c r="O133" s="72">
        <f t="shared" si="17"/>
        <v>19947</v>
      </c>
      <c r="P133" s="72">
        <f t="shared" si="17"/>
        <v>19617</v>
      </c>
      <c r="Q133" s="72">
        <f t="shared" si="17"/>
        <v>19398</v>
      </c>
      <c r="R133" s="72">
        <f t="shared" si="17"/>
        <v>18958</v>
      </c>
      <c r="S133" s="72">
        <f t="shared" si="17"/>
        <v>18629</v>
      </c>
      <c r="T133" s="72">
        <f t="shared" si="17"/>
        <v>18300</v>
      </c>
    </row>
    <row r="134" spans="1:20" ht="18" customHeight="1" x14ac:dyDescent="0.2">
      <c r="A134" s="56" t="s">
        <v>176</v>
      </c>
      <c r="B134" s="82" t="s">
        <v>287</v>
      </c>
      <c r="C134" s="66" t="s">
        <v>0</v>
      </c>
      <c r="D134" s="67">
        <v>6.5</v>
      </c>
      <c r="E134" s="68" t="s">
        <v>18</v>
      </c>
      <c r="F134" s="69">
        <v>2</v>
      </c>
      <c r="G134" s="70">
        <f t="shared" si="19"/>
        <v>8.5</v>
      </c>
      <c r="H134" s="71">
        <f>H133</f>
        <v>1419</v>
      </c>
      <c r="I134" s="243"/>
      <c r="J134" s="71">
        <f t="shared" si="16"/>
        <v>332</v>
      </c>
      <c r="K134" s="243"/>
      <c r="L134" s="71">
        <f t="shared" si="14"/>
        <v>1908</v>
      </c>
      <c r="M134" s="72">
        <f t="shared" si="17"/>
        <v>21369</v>
      </c>
      <c r="N134" s="72">
        <f t="shared" si="17"/>
        <v>20911</v>
      </c>
      <c r="O134" s="72">
        <f t="shared" si="17"/>
        <v>20797</v>
      </c>
      <c r="P134" s="72">
        <f t="shared" si="17"/>
        <v>20453</v>
      </c>
      <c r="Q134" s="72">
        <f t="shared" si="17"/>
        <v>20224</v>
      </c>
      <c r="R134" s="72">
        <f t="shared" si="17"/>
        <v>19766</v>
      </c>
      <c r="S134" s="72">
        <f t="shared" si="17"/>
        <v>19423</v>
      </c>
      <c r="T134" s="72">
        <f t="shared" ref="N134:T135" si="20">ROUNDDOWN($L134*T$3,0)</f>
        <v>19080</v>
      </c>
    </row>
    <row r="135" spans="1:20" ht="18" customHeight="1" x14ac:dyDescent="0.2">
      <c r="A135" s="56" t="s">
        <v>177</v>
      </c>
      <c r="B135" s="82" t="s">
        <v>287</v>
      </c>
      <c r="C135" s="66" t="s">
        <v>0</v>
      </c>
      <c r="D135" s="67">
        <v>6.5</v>
      </c>
      <c r="E135" s="68" t="s">
        <v>18</v>
      </c>
      <c r="F135" s="69">
        <v>2.5</v>
      </c>
      <c r="G135" s="73">
        <f t="shared" si="19"/>
        <v>9</v>
      </c>
      <c r="H135" s="71">
        <f>H134</f>
        <v>1419</v>
      </c>
      <c r="I135" s="244"/>
      <c r="J135" s="71">
        <f t="shared" si="16"/>
        <v>415</v>
      </c>
      <c r="K135" s="244"/>
      <c r="L135" s="71">
        <f t="shared" ref="L135" si="21">ROUND((ROUND(H135*(1+$I$4),0)+ROUND(J135*(1+$K$4),0))*0.75,0)</f>
        <v>1986</v>
      </c>
      <c r="M135" s="72">
        <f t="shared" ref="M135" si="22">ROUNDDOWN($L135*M$3,0)</f>
        <v>22243</v>
      </c>
      <c r="N135" s="72">
        <f t="shared" si="20"/>
        <v>21766</v>
      </c>
      <c r="O135" s="72">
        <f t="shared" si="20"/>
        <v>21647</v>
      </c>
      <c r="P135" s="72">
        <f t="shared" si="20"/>
        <v>21289</v>
      </c>
      <c r="Q135" s="72">
        <f t="shared" si="20"/>
        <v>21051</v>
      </c>
      <c r="R135" s="72">
        <f t="shared" si="20"/>
        <v>20574</v>
      </c>
      <c r="S135" s="72">
        <f t="shared" si="20"/>
        <v>20217</v>
      </c>
      <c r="T135" s="72">
        <f t="shared" si="20"/>
        <v>19860</v>
      </c>
    </row>
  </sheetData>
  <sheetProtection algorithmName="SHA-512" hashValue="rnO6CL2a/wsses6Du1oWOndtsyxd91Wf8X78r4UmesPdf0M69O+zVAaqG7nVYDBQaQV4kWI125xaz9LikB/kFA==" saltValue="2jDpPWii9z/OG5Q4ddJh4A==" spinCount="100000" sheet="1" objects="1" scenarios="1"/>
  <mergeCells count="10">
    <mergeCell ref="B1:F3"/>
    <mergeCell ref="I4:I135"/>
    <mergeCell ref="K4:K135"/>
    <mergeCell ref="L1:L3"/>
    <mergeCell ref="M1:T1"/>
    <mergeCell ref="G1:G3"/>
    <mergeCell ref="H1:H3"/>
    <mergeCell ref="I1:I3"/>
    <mergeCell ref="J1:J3"/>
    <mergeCell ref="K1:K3"/>
  </mergeCells>
  <phoneticPr fontId="3"/>
  <printOptions horizontalCentered="1"/>
  <pageMargins left="0.19685039370078741" right="0.19685039370078741" top="0.59055118110236227" bottom="0.59055118110236227" header="0.39370078740157483" footer="0.19685039370078741"/>
  <pageSetup paperSize="9" scale="70" firstPageNumber="0" orientation="portrait" useFirstPageNumber="1" horizontalDpi="300" verticalDpi="300" r:id="rId1"/>
  <headerFooter alignWithMargins="0">
    <oddHeader>&amp;L別表&amp;C&amp;A</oddHeader>
  </headerFooter>
  <rowBreaks count="1" manualBreakCount="1">
    <brk id="63" min="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V213"/>
  <sheetViews>
    <sheetView showWhiteSpace="0" view="pageBreakPreview" topLeftCell="B1" zoomScaleNormal="100" zoomScaleSheetLayoutView="100" workbookViewId="0">
      <selection activeCell="S11" sqref="S11"/>
    </sheetView>
  </sheetViews>
  <sheetFormatPr defaultColWidth="2.6640625" defaultRowHeight="18" customHeight="1" outlineLevelCol="1" x14ac:dyDescent="0.2"/>
  <cols>
    <col min="1" max="1" width="21" style="43" hidden="1" customWidth="1" outlineLevel="1"/>
    <col min="2" max="2" width="17.44140625" style="43" customWidth="1" collapsed="1"/>
    <col min="3" max="3" width="4.77734375" style="43" bestFit="1" customWidth="1"/>
    <col min="4" max="4" width="5" style="43" bestFit="1" customWidth="1"/>
    <col min="5" max="5" width="4.77734375" style="43" bestFit="1" customWidth="1"/>
    <col min="6" max="6" width="5.88671875" style="43" bestFit="1" customWidth="1"/>
    <col min="7" max="7" width="6.44140625" style="45" hidden="1" customWidth="1" outlineLevel="1"/>
    <col min="8" max="8" width="8.21875" style="43" hidden="1" customWidth="1" outlineLevel="1"/>
    <col min="9" max="9" width="6.33203125" style="43" hidden="1" customWidth="1" outlineLevel="1"/>
    <col min="10" max="10" width="8.44140625" style="43" hidden="1" customWidth="1" outlineLevel="1"/>
    <col min="11" max="11" width="6.33203125" style="43" hidden="1" customWidth="1" outlineLevel="1"/>
    <col min="12" max="12" width="8.109375" style="43" bestFit="1" customWidth="1" collapsed="1"/>
    <col min="13" max="20" width="8.6640625" style="43" customWidth="1"/>
    <col min="21" max="16384" width="2.6640625" style="43"/>
  </cols>
  <sheetData>
    <row r="1" spans="1:22" ht="18" customHeight="1" x14ac:dyDescent="0.2">
      <c r="A1" s="56"/>
      <c r="B1" s="241" t="s">
        <v>2</v>
      </c>
      <c r="C1" s="241"/>
      <c r="D1" s="241"/>
      <c r="E1" s="241"/>
      <c r="F1" s="241"/>
      <c r="G1" s="252" t="s">
        <v>61</v>
      </c>
      <c r="H1" s="249" t="s">
        <v>56</v>
      </c>
      <c r="I1" s="252" t="s">
        <v>8</v>
      </c>
      <c r="J1" s="249" t="s">
        <v>56</v>
      </c>
      <c r="K1" s="252" t="s">
        <v>8</v>
      </c>
      <c r="L1" s="245" t="s">
        <v>21</v>
      </c>
      <c r="M1" s="241" t="s">
        <v>9</v>
      </c>
      <c r="N1" s="241"/>
      <c r="O1" s="241"/>
      <c r="P1" s="241"/>
      <c r="Q1" s="241"/>
      <c r="R1" s="241"/>
      <c r="S1" s="241"/>
      <c r="T1" s="241"/>
      <c r="U1" s="44"/>
      <c r="V1" s="44"/>
    </row>
    <row r="2" spans="1:22" ht="18" customHeight="1" x14ac:dyDescent="0.2">
      <c r="A2" s="56"/>
      <c r="B2" s="241"/>
      <c r="C2" s="241"/>
      <c r="D2" s="241"/>
      <c r="E2" s="241"/>
      <c r="F2" s="241"/>
      <c r="G2" s="253"/>
      <c r="H2" s="250"/>
      <c r="I2" s="253"/>
      <c r="J2" s="250"/>
      <c r="K2" s="253"/>
      <c r="L2" s="245"/>
      <c r="M2" s="57" t="s">
        <v>10</v>
      </c>
      <c r="N2" s="57" t="s">
        <v>11</v>
      </c>
      <c r="O2" s="57" t="s">
        <v>12</v>
      </c>
      <c r="P2" s="57" t="s">
        <v>13</v>
      </c>
      <c r="Q2" s="57" t="s">
        <v>14</v>
      </c>
      <c r="R2" s="57" t="s">
        <v>15</v>
      </c>
      <c r="S2" s="57" t="s">
        <v>16</v>
      </c>
      <c r="T2" s="57" t="s">
        <v>17</v>
      </c>
      <c r="U2" s="44"/>
      <c r="V2" s="44"/>
    </row>
    <row r="3" spans="1:22" ht="18" customHeight="1" x14ac:dyDescent="0.2">
      <c r="A3" s="56"/>
      <c r="B3" s="241"/>
      <c r="C3" s="241"/>
      <c r="D3" s="241"/>
      <c r="E3" s="241"/>
      <c r="F3" s="241"/>
      <c r="G3" s="254"/>
      <c r="H3" s="251"/>
      <c r="I3" s="254"/>
      <c r="J3" s="251"/>
      <c r="K3" s="254"/>
      <c r="L3" s="245"/>
      <c r="M3" s="58">
        <v>11.2</v>
      </c>
      <c r="N3" s="58">
        <v>10.96</v>
      </c>
      <c r="O3" s="58">
        <v>10.9</v>
      </c>
      <c r="P3" s="58">
        <v>10.72</v>
      </c>
      <c r="Q3" s="58">
        <v>10.6</v>
      </c>
      <c r="R3" s="58">
        <v>10.36</v>
      </c>
      <c r="S3" s="58">
        <v>10.18</v>
      </c>
      <c r="T3" s="58">
        <v>10</v>
      </c>
      <c r="U3" s="44"/>
      <c r="V3" s="44"/>
    </row>
    <row r="4" spans="1:22" ht="18" customHeight="1" x14ac:dyDescent="0.2">
      <c r="A4" s="56" t="s">
        <v>758</v>
      </c>
      <c r="B4" s="82" t="s">
        <v>649</v>
      </c>
      <c r="C4" s="66" t="s">
        <v>18</v>
      </c>
      <c r="D4" s="67">
        <v>0.5</v>
      </c>
      <c r="E4" s="68" t="s">
        <v>1</v>
      </c>
      <c r="F4" s="69">
        <v>0.5</v>
      </c>
      <c r="G4" s="74">
        <f>D4+F4</f>
        <v>1</v>
      </c>
      <c r="H4" s="71">
        <f>IF(D4=基本・単一!$F$4,基本・単一!$L$4,IF(D4=基本・単一!$F$5,基本・単一!$L$5,IF(D4=基本・単一!$F$6,基本・単一!$L$6,IF(D4=基本・単一!$F$7,基本・単一!$L$7,IF(D4=基本・単一!$F$8,基本・単一!$L$8,IF(D4=基本・単一!$F$9,基本・単一!$L$9,IF(D4=基本・単一!$F$10,基本・単一!$L$10)))))))</f>
        <v>256</v>
      </c>
      <c r="I4" s="242">
        <v>0.25</v>
      </c>
      <c r="J4" s="71">
        <f>基本・複合!M4</f>
        <v>148</v>
      </c>
      <c r="K4" s="242">
        <v>0</v>
      </c>
      <c r="L4" s="71">
        <f t="shared" ref="L4:L35" si="0">ROUND(H4*(1+$I$4),0)+ROUND(J4*(1+$K$4),0)</f>
        <v>468</v>
      </c>
      <c r="M4" s="72">
        <f t="shared" ref="M4:M108" si="1">ROUNDDOWN($L4*M$3,0)</f>
        <v>5241</v>
      </c>
      <c r="N4" s="72">
        <f t="shared" ref="N4:N108" si="2">ROUNDDOWN($L4*N$3,0)</f>
        <v>5129</v>
      </c>
      <c r="O4" s="72">
        <f t="shared" ref="O4:O108" si="3">ROUNDDOWN($L4*O$3,0)</f>
        <v>5101</v>
      </c>
      <c r="P4" s="72">
        <f t="shared" ref="P4:P108" si="4">ROUNDDOWN($L4*P$3,0)</f>
        <v>5016</v>
      </c>
      <c r="Q4" s="72">
        <f t="shared" ref="Q4:Q108" si="5">ROUNDDOWN($L4*Q$3,0)</f>
        <v>4960</v>
      </c>
      <c r="R4" s="72">
        <f t="shared" ref="R4:R108" si="6">ROUNDDOWN($L4*R$3,0)</f>
        <v>4848</v>
      </c>
      <c r="S4" s="72">
        <f t="shared" ref="S4:S108" si="7">ROUNDDOWN($L4*S$3,0)</f>
        <v>4764</v>
      </c>
      <c r="T4" s="72">
        <f t="shared" ref="T4:T108" si="8">ROUNDDOWN($L4*T$3,0)</f>
        <v>4680</v>
      </c>
      <c r="U4" s="44"/>
      <c r="V4" s="44"/>
    </row>
    <row r="5" spans="1:22" ht="18" customHeight="1" x14ac:dyDescent="0.2">
      <c r="A5" s="56" t="s">
        <v>759</v>
      </c>
      <c r="B5" s="82" t="s">
        <v>649</v>
      </c>
      <c r="C5" s="66" t="s">
        <v>18</v>
      </c>
      <c r="D5" s="67">
        <v>0.5</v>
      </c>
      <c r="E5" s="68" t="s">
        <v>1</v>
      </c>
      <c r="F5" s="69">
        <v>1</v>
      </c>
      <c r="G5" s="74">
        <f t="shared" ref="G5:G68" si="9">D5+F5</f>
        <v>1.5</v>
      </c>
      <c r="H5" s="71">
        <f>IF(D5=基本・単一!$F$4,基本・単一!$L$4,IF(D5=基本・単一!$F$5,基本・単一!$L$5,IF(D5=基本・単一!$F$6,基本・単一!$L$6,IF(D5=基本・単一!$F$7,基本・単一!$L$7,IF(D5=基本・単一!$F$8,基本・単一!$L$8,IF(D5=基本・単一!$F$9,基本・単一!$L$9,IF(D5=基本・単一!$F$10,基本・単一!$L$10)))))))</f>
        <v>256</v>
      </c>
      <c r="I5" s="243"/>
      <c r="J5" s="71">
        <f>基本・複合!M5</f>
        <v>331</v>
      </c>
      <c r="K5" s="243"/>
      <c r="L5" s="71">
        <f t="shared" si="0"/>
        <v>651</v>
      </c>
      <c r="M5" s="72">
        <f t="shared" si="1"/>
        <v>7291</v>
      </c>
      <c r="N5" s="72">
        <f t="shared" si="2"/>
        <v>7134</v>
      </c>
      <c r="O5" s="72">
        <f t="shared" si="3"/>
        <v>7095</v>
      </c>
      <c r="P5" s="72">
        <f t="shared" si="4"/>
        <v>6978</v>
      </c>
      <c r="Q5" s="72">
        <f t="shared" si="5"/>
        <v>6900</v>
      </c>
      <c r="R5" s="72">
        <f t="shared" si="6"/>
        <v>6744</v>
      </c>
      <c r="S5" s="72">
        <f t="shared" si="7"/>
        <v>6627</v>
      </c>
      <c r="T5" s="72">
        <f t="shared" si="8"/>
        <v>6510</v>
      </c>
      <c r="U5" s="44"/>
      <c r="V5" s="44"/>
    </row>
    <row r="6" spans="1:22" ht="18" customHeight="1" x14ac:dyDescent="0.2">
      <c r="A6" s="56" t="s">
        <v>760</v>
      </c>
      <c r="B6" s="82" t="s">
        <v>649</v>
      </c>
      <c r="C6" s="66" t="s">
        <v>18</v>
      </c>
      <c r="D6" s="67">
        <v>0.5</v>
      </c>
      <c r="E6" s="68" t="s">
        <v>1</v>
      </c>
      <c r="F6" s="69">
        <v>1.5</v>
      </c>
      <c r="G6" s="74">
        <f t="shared" si="9"/>
        <v>2</v>
      </c>
      <c r="H6" s="71">
        <f>IF(D6=基本・単一!$F$4,基本・単一!$L$4,IF(D6=基本・単一!$F$5,基本・単一!$L$5,IF(D6=基本・単一!$F$6,基本・単一!$L$6,IF(D6=基本・単一!$F$7,基本・単一!$L$7,IF(D6=基本・単一!$F$8,基本・単一!$L$8,IF(D6=基本・単一!$F$9,基本・単一!$L$9,IF(D6=基本・単一!$F$10,基本・単一!$L$10)))))))</f>
        <v>256</v>
      </c>
      <c r="I6" s="243"/>
      <c r="J6" s="71">
        <f>基本・複合!M6</f>
        <v>413</v>
      </c>
      <c r="K6" s="243"/>
      <c r="L6" s="71">
        <f t="shared" si="0"/>
        <v>733</v>
      </c>
      <c r="M6" s="72">
        <f t="shared" si="1"/>
        <v>8209</v>
      </c>
      <c r="N6" s="72">
        <f t="shared" si="2"/>
        <v>8033</v>
      </c>
      <c r="O6" s="72">
        <f t="shared" si="3"/>
        <v>7989</v>
      </c>
      <c r="P6" s="72">
        <f t="shared" si="4"/>
        <v>7857</v>
      </c>
      <c r="Q6" s="72">
        <f t="shared" si="5"/>
        <v>7769</v>
      </c>
      <c r="R6" s="72">
        <f t="shared" si="6"/>
        <v>7593</v>
      </c>
      <c r="S6" s="72">
        <f t="shared" si="7"/>
        <v>7461</v>
      </c>
      <c r="T6" s="72">
        <f t="shared" si="8"/>
        <v>7330</v>
      </c>
      <c r="U6" s="44"/>
      <c r="V6" s="44"/>
    </row>
    <row r="7" spans="1:22" ht="18" customHeight="1" x14ac:dyDescent="0.2">
      <c r="A7" s="56" t="s">
        <v>761</v>
      </c>
      <c r="B7" s="82" t="s">
        <v>649</v>
      </c>
      <c r="C7" s="66" t="s">
        <v>18</v>
      </c>
      <c r="D7" s="67">
        <v>0.5</v>
      </c>
      <c r="E7" s="68" t="s">
        <v>1</v>
      </c>
      <c r="F7" s="69">
        <v>2</v>
      </c>
      <c r="G7" s="74">
        <f t="shared" si="9"/>
        <v>2.5</v>
      </c>
      <c r="H7" s="71">
        <f>IF(D7=基本・単一!$F$4,基本・単一!$L$4,IF(D7=基本・単一!$F$5,基本・単一!$L$5,IF(D7=基本・単一!$F$6,基本・単一!$L$6,IF(D7=基本・単一!$F$7,基本・単一!$L$7,IF(D7=基本・単一!$F$8,基本・単一!$L$8,IF(D7=基本・単一!$F$9,基本・単一!$L$9,IF(D7=基本・単一!$F$10,基本・単一!$L$10)))))))</f>
        <v>256</v>
      </c>
      <c r="I7" s="243"/>
      <c r="J7" s="71">
        <f>基本・複合!M7</f>
        <v>498</v>
      </c>
      <c r="K7" s="243"/>
      <c r="L7" s="71">
        <f t="shared" si="0"/>
        <v>818</v>
      </c>
      <c r="M7" s="72">
        <f t="shared" si="1"/>
        <v>9161</v>
      </c>
      <c r="N7" s="72">
        <f t="shared" si="2"/>
        <v>8965</v>
      </c>
      <c r="O7" s="72">
        <f t="shared" si="3"/>
        <v>8916</v>
      </c>
      <c r="P7" s="72">
        <f t="shared" si="4"/>
        <v>8768</v>
      </c>
      <c r="Q7" s="72">
        <f t="shared" si="5"/>
        <v>8670</v>
      </c>
      <c r="R7" s="72">
        <f t="shared" si="6"/>
        <v>8474</v>
      </c>
      <c r="S7" s="72">
        <f t="shared" si="7"/>
        <v>8327</v>
      </c>
      <c r="T7" s="72">
        <f t="shared" si="8"/>
        <v>8180</v>
      </c>
      <c r="U7" s="44"/>
      <c r="V7" s="44"/>
    </row>
    <row r="8" spans="1:22" ht="18" customHeight="1" x14ac:dyDescent="0.2">
      <c r="A8" s="56" t="s">
        <v>762</v>
      </c>
      <c r="B8" s="82" t="s">
        <v>649</v>
      </c>
      <c r="C8" s="66" t="s">
        <v>18</v>
      </c>
      <c r="D8" s="67">
        <v>0.5</v>
      </c>
      <c r="E8" s="68" t="s">
        <v>1</v>
      </c>
      <c r="F8" s="69">
        <v>2.5</v>
      </c>
      <c r="G8" s="74">
        <f t="shared" si="9"/>
        <v>3</v>
      </c>
      <c r="H8" s="71">
        <f>IF(D8=基本・単一!$F$4,基本・単一!$L$4,IF(D8=基本・単一!$F$5,基本・単一!$L$5,IF(D8=基本・単一!$F$6,基本・単一!$L$6,IF(D8=基本・単一!$F$7,基本・単一!$L$7,IF(D8=基本・単一!$F$8,基本・単一!$L$8,IF(D8=基本・単一!$F$9,基本・単一!$L$9,IF(D8=基本・単一!$F$10,基本・単一!$L$10)))))))</f>
        <v>256</v>
      </c>
      <c r="I8" s="243"/>
      <c r="J8" s="71">
        <f>基本・複合!M8</f>
        <v>581</v>
      </c>
      <c r="K8" s="243"/>
      <c r="L8" s="71">
        <f t="shared" si="0"/>
        <v>901</v>
      </c>
      <c r="M8" s="72">
        <f t="shared" si="1"/>
        <v>10091</v>
      </c>
      <c r="N8" s="72">
        <f t="shared" si="2"/>
        <v>9874</v>
      </c>
      <c r="O8" s="72">
        <f t="shared" si="3"/>
        <v>9820</v>
      </c>
      <c r="P8" s="72">
        <f t="shared" si="4"/>
        <v>9658</v>
      </c>
      <c r="Q8" s="72">
        <f t="shared" si="5"/>
        <v>9550</v>
      </c>
      <c r="R8" s="72">
        <f t="shared" si="6"/>
        <v>9334</v>
      </c>
      <c r="S8" s="72">
        <f t="shared" si="7"/>
        <v>9172</v>
      </c>
      <c r="T8" s="72">
        <f t="shared" si="8"/>
        <v>9010</v>
      </c>
      <c r="U8" s="44"/>
      <c r="V8" s="44"/>
    </row>
    <row r="9" spans="1:22" ht="18" customHeight="1" x14ac:dyDescent="0.2">
      <c r="A9" s="56" t="s">
        <v>763</v>
      </c>
      <c r="B9" s="82" t="s">
        <v>649</v>
      </c>
      <c r="C9" s="66" t="s">
        <v>18</v>
      </c>
      <c r="D9" s="67">
        <v>0.5</v>
      </c>
      <c r="E9" s="68" t="s">
        <v>1</v>
      </c>
      <c r="F9" s="69">
        <v>3</v>
      </c>
      <c r="G9" s="74">
        <f t="shared" si="9"/>
        <v>3.5</v>
      </c>
      <c r="H9" s="71">
        <f>IF(D9=基本・単一!$F$4,基本・単一!$L$4,IF(D9=基本・単一!$F$5,基本・単一!$L$5,IF(D9=基本・単一!$F$6,基本・単一!$L$6,IF(D9=基本・単一!$F$7,基本・単一!$L$7,IF(D9=基本・単一!$F$8,基本・単一!$L$8,IF(D9=基本・単一!$F$9,基本・単一!$L$9,IF(D9=基本・単一!$F$10,基本・単一!$L$10)))))))</f>
        <v>256</v>
      </c>
      <c r="I9" s="243"/>
      <c r="J9" s="71">
        <f>基本・複合!M9</f>
        <v>664</v>
      </c>
      <c r="K9" s="243"/>
      <c r="L9" s="71">
        <f t="shared" si="0"/>
        <v>984</v>
      </c>
      <c r="M9" s="72">
        <f t="shared" si="1"/>
        <v>11020</v>
      </c>
      <c r="N9" s="72">
        <f t="shared" si="2"/>
        <v>10784</v>
      </c>
      <c r="O9" s="72">
        <f t="shared" si="3"/>
        <v>10725</v>
      </c>
      <c r="P9" s="72">
        <f t="shared" si="4"/>
        <v>10548</v>
      </c>
      <c r="Q9" s="72">
        <f t="shared" si="5"/>
        <v>10430</v>
      </c>
      <c r="R9" s="72">
        <f t="shared" si="6"/>
        <v>10194</v>
      </c>
      <c r="S9" s="72">
        <f t="shared" si="7"/>
        <v>10017</v>
      </c>
      <c r="T9" s="72">
        <f t="shared" si="8"/>
        <v>9840</v>
      </c>
      <c r="U9" s="44"/>
      <c r="V9" s="44"/>
    </row>
    <row r="10" spans="1:22" ht="18" customHeight="1" x14ac:dyDescent="0.2">
      <c r="A10" s="56" t="s">
        <v>764</v>
      </c>
      <c r="B10" s="82" t="s">
        <v>649</v>
      </c>
      <c r="C10" s="66" t="s">
        <v>18</v>
      </c>
      <c r="D10" s="67">
        <v>0.5</v>
      </c>
      <c r="E10" s="68" t="s">
        <v>1</v>
      </c>
      <c r="F10" s="69">
        <v>3.5</v>
      </c>
      <c r="G10" s="74">
        <f t="shared" si="9"/>
        <v>4</v>
      </c>
      <c r="H10" s="71">
        <f>IF(D10=基本・単一!$F$4,基本・単一!$L$4,IF(D10=基本・単一!$F$5,基本・単一!$L$5,IF(D10=基本・単一!$F$6,基本・単一!$L$6,IF(D10=基本・単一!$F$7,基本・単一!$L$7,IF(D10=基本・単一!$F$8,基本・単一!$L$8,IF(D10=基本・単一!$F$9,基本・単一!$L$9,IF(D10=基本・単一!$F$10,基本・単一!$L$10)))))))</f>
        <v>256</v>
      </c>
      <c r="I10" s="243"/>
      <c r="J10" s="71">
        <f>J9+基本・複合!$Q$2</f>
        <v>747</v>
      </c>
      <c r="K10" s="243"/>
      <c r="L10" s="71">
        <f t="shared" si="0"/>
        <v>1067</v>
      </c>
      <c r="M10" s="72">
        <f t="shared" si="1"/>
        <v>11950</v>
      </c>
      <c r="N10" s="72">
        <f t="shared" si="2"/>
        <v>11694</v>
      </c>
      <c r="O10" s="72">
        <f t="shared" si="3"/>
        <v>11630</v>
      </c>
      <c r="P10" s="72">
        <f t="shared" si="4"/>
        <v>11438</v>
      </c>
      <c r="Q10" s="72">
        <f t="shared" si="5"/>
        <v>11310</v>
      </c>
      <c r="R10" s="72">
        <f t="shared" si="6"/>
        <v>11054</v>
      </c>
      <c r="S10" s="72">
        <f t="shared" si="7"/>
        <v>10862</v>
      </c>
      <c r="T10" s="72">
        <f t="shared" si="8"/>
        <v>10670</v>
      </c>
      <c r="U10" s="44"/>
      <c r="V10" s="44"/>
    </row>
    <row r="11" spans="1:22" ht="18" customHeight="1" x14ac:dyDescent="0.2">
      <c r="A11" s="56" t="s">
        <v>765</v>
      </c>
      <c r="B11" s="82" t="s">
        <v>649</v>
      </c>
      <c r="C11" s="66" t="s">
        <v>18</v>
      </c>
      <c r="D11" s="67">
        <v>0.5</v>
      </c>
      <c r="E11" s="68" t="s">
        <v>1</v>
      </c>
      <c r="F11" s="69">
        <v>4</v>
      </c>
      <c r="G11" s="74">
        <f t="shared" si="9"/>
        <v>4.5</v>
      </c>
      <c r="H11" s="71">
        <f>IF(D11=基本・単一!$F$4,基本・単一!$L$4,IF(D11=基本・単一!$F$5,基本・単一!$L$5,IF(D11=基本・単一!$F$6,基本・単一!$L$6,IF(D11=基本・単一!$F$7,基本・単一!$L$7,IF(D11=基本・単一!$F$8,基本・単一!$L$8,IF(D11=基本・単一!$F$9,基本・単一!$L$9,IF(D11=基本・単一!$F$10,基本・単一!$L$10)))))))</f>
        <v>256</v>
      </c>
      <c r="I11" s="243"/>
      <c r="J11" s="71">
        <f>J10+基本・複合!$Q$2</f>
        <v>830</v>
      </c>
      <c r="K11" s="243"/>
      <c r="L11" s="71">
        <f t="shared" si="0"/>
        <v>1150</v>
      </c>
      <c r="M11" s="72">
        <f t="shared" si="1"/>
        <v>12880</v>
      </c>
      <c r="N11" s="72">
        <f t="shared" si="2"/>
        <v>12604</v>
      </c>
      <c r="O11" s="72">
        <f t="shared" si="3"/>
        <v>12535</v>
      </c>
      <c r="P11" s="72">
        <f t="shared" si="4"/>
        <v>12328</v>
      </c>
      <c r="Q11" s="72">
        <f t="shared" si="5"/>
        <v>12190</v>
      </c>
      <c r="R11" s="72">
        <f t="shared" si="6"/>
        <v>11914</v>
      </c>
      <c r="S11" s="72">
        <f t="shared" si="7"/>
        <v>11707</v>
      </c>
      <c r="T11" s="72">
        <f t="shared" si="8"/>
        <v>11500</v>
      </c>
      <c r="U11" s="44"/>
      <c r="V11" s="44"/>
    </row>
    <row r="12" spans="1:22" ht="18" customHeight="1" x14ac:dyDescent="0.2">
      <c r="A12" s="56" t="s">
        <v>766</v>
      </c>
      <c r="B12" s="82" t="s">
        <v>649</v>
      </c>
      <c r="C12" s="66" t="s">
        <v>18</v>
      </c>
      <c r="D12" s="67">
        <v>0.5</v>
      </c>
      <c r="E12" s="68" t="s">
        <v>1</v>
      </c>
      <c r="F12" s="69">
        <v>4.5</v>
      </c>
      <c r="G12" s="74">
        <f t="shared" si="9"/>
        <v>5</v>
      </c>
      <c r="H12" s="71">
        <f>IF(D12=基本・単一!$F$4,基本・単一!$L$4,IF(D12=基本・単一!$F$5,基本・単一!$L$5,IF(D12=基本・単一!$F$6,基本・単一!$L$6,IF(D12=基本・単一!$F$7,基本・単一!$L$7,IF(D12=基本・単一!$F$8,基本・単一!$L$8,IF(D12=基本・単一!$F$9,基本・単一!$L$9,IF(D12=基本・単一!$F$10,基本・単一!$L$10)))))))</f>
        <v>256</v>
      </c>
      <c r="I12" s="243"/>
      <c r="J12" s="71">
        <f>J11+基本・複合!$Q$2</f>
        <v>913</v>
      </c>
      <c r="K12" s="243"/>
      <c r="L12" s="71">
        <f t="shared" si="0"/>
        <v>1233</v>
      </c>
      <c r="M12" s="72">
        <f t="shared" si="1"/>
        <v>13809</v>
      </c>
      <c r="N12" s="72">
        <f t="shared" si="2"/>
        <v>13513</v>
      </c>
      <c r="O12" s="72">
        <f t="shared" si="3"/>
        <v>13439</v>
      </c>
      <c r="P12" s="72">
        <f t="shared" si="4"/>
        <v>13217</v>
      </c>
      <c r="Q12" s="72">
        <f t="shared" si="5"/>
        <v>13069</v>
      </c>
      <c r="R12" s="72">
        <f t="shared" si="6"/>
        <v>12773</v>
      </c>
      <c r="S12" s="72">
        <f t="shared" si="7"/>
        <v>12551</v>
      </c>
      <c r="T12" s="72">
        <f t="shared" si="8"/>
        <v>12330</v>
      </c>
      <c r="U12" s="44"/>
      <c r="V12" s="44"/>
    </row>
    <row r="13" spans="1:22" ht="18" customHeight="1" x14ac:dyDescent="0.2">
      <c r="A13" s="56" t="s">
        <v>767</v>
      </c>
      <c r="B13" s="82" t="s">
        <v>649</v>
      </c>
      <c r="C13" s="66" t="s">
        <v>18</v>
      </c>
      <c r="D13" s="67">
        <v>0.5</v>
      </c>
      <c r="E13" s="68" t="s">
        <v>1</v>
      </c>
      <c r="F13" s="69">
        <v>5</v>
      </c>
      <c r="G13" s="74">
        <f t="shared" si="9"/>
        <v>5.5</v>
      </c>
      <c r="H13" s="71">
        <f>IF(D13=基本・単一!$F$4,基本・単一!$L$4,IF(D13=基本・単一!$F$5,基本・単一!$L$5,IF(D13=基本・単一!$F$6,基本・単一!$L$6,IF(D13=基本・単一!$F$7,基本・単一!$L$7,IF(D13=基本・単一!$F$8,基本・単一!$L$8,IF(D13=基本・単一!$F$9,基本・単一!$L$9,IF(D13=基本・単一!$F$10,基本・単一!$L$10)))))))</f>
        <v>256</v>
      </c>
      <c r="I13" s="243"/>
      <c r="J13" s="71">
        <f>J12+基本・複合!$Q$2</f>
        <v>996</v>
      </c>
      <c r="K13" s="243"/>
      <c r="L13" s="71">
        <f t="shared" si="0"/>
        <v>1316</v>
      </c>
      <c r="M13" s="72">
        <f t="shared" si="1"/>
        <v>14739</v>
      </c>
      <c r="N13" s="72">
        <f t="shared" si="2"/>
        <v>14423</v>
      </c>
      <c r="O13" s="72">
        <f t="shared" si="3"/>
        <v>14344</v>
      </c>
      <c r="P13" s="72">
        <f t="shared" si="4"/>
        <v>14107</v>
      </c>
      <c r="Q13" s="72">
        <f t="shared" si="5"/>
        <v>13949</v>
      </c>
      <c r="R13" s="72">
        <f t="shared" si="6"/>
        <v>13633</v>
      </c>
      <c r="S13" s="72">
        <f t="shared" si="7"/>
        <v>13396</v>
      </c>
      <c r="T13" s="72">
        <f t="shared" si="8"/>
        <v>13160</v>
      </c>
      <c r="U13" s="44"/>
      <c r="V13" s="44"/>
    </row>
    <row r="14" spans="1:22" ht="18" customHeight="1" x14ac:dyDescent="0.2">
      <c r="A14" s="56" t="s">
        <v>768</v>
      </c>
      <c r="B14" s="82" t="s">
        <v>649</v>
      </c>
      <c r="C14" s="66" t="s">
        <v>18</v>
      </c>
      <c r="D14" s="67">
        <v>0.5</v>
      </c>
      <c r="E14" s="68" t="s">
        <v>1</v>
      </c>
      <c r="F14" s="69">
        <v>5.5</v>
      </c>
      <c r="G14" s="74">
        <f t="shared" si="9"/>
        <v>6</v>
      </c>
      <c r="H14" s="71">
        <f>IF(D14=基本・単一!$F$4,基本・単一!$L$4,IF(D14=基本・単一!$F$5,基本・単一!$L$5,IF(D14=基本・単一!$F$6,基本・単一!$L$6,IF(D14=基本・単一!$F$7,基本・単一!$L$7,IF(D14=基本・単一!$F$8,基本・単一!$L$8,IF(D14=基本・単一!$F$9,基本・単一!$L$9,IF(D14=基本・単一!$F$10,基本・単一!$L$10)))))))</f>
        <v>256</v>
      </c>
      <c r="I14" s="243"/>
      <c r="J14" s="71">
        <f>J13+基本・複合!$Q$2</f>
        <v>1079</v>
      </c>
      <c r="K14" s="243"/>
      <c r="L14" s="71">
        <f t="shared" si="0"/>
        <v>1399</v>
      </c>
      <c r="M14" s="72">
        <f t="shared" si="1"/>
        <v>15668</v>
      </c>
      <c r="N14" s="72">
        <f t="shared" si="2"/>
        <v>15333</v>
      </c>
      <c r="O14" s="72">
        <f t="shared" si="3"/>
        <v>15249</v>
      </c>
      <c r="P14" s="72">
        <f t="shared" si="4"/>
        <v>14997</v>
      </c>
      <c r="Q14" s="72">
        <f t="shared" si="5"/>
        <v>14829</v>
      </c>
      <c r="R14" s="72">
        <f t="shared" si="6"/>
        <v>14493</v>
      </c>
      <c r="S14" s="72">
        <f t="shared" si="7"/>
        <v>14241</v>
      </c>
      <c r="T14" s="72">
        <f t="shared" si="8"/>
        <v>13990</v>
      </c>
      <c r="U14" s="44"/>
      <c r="V14" s="44"/>
    </row>
    <row r="15" spans="1:22" ht="18" customHeight="1" x14ac:dyDescent="0.2">
      <c r="A15" s="56" t="s">
        <v>769</v>
      </c>
      <c r="B15" s="82" t="s">
        <v>649</v>
      </c>
      <c r="C15" s="66" t="s">
        <v>18</v>
      </c>
      <c r="D15" s="67">
        <v>0.5</v>
      </c>
      <c r="E15" s="68" t="s">
        <v>1</v>
      </c>
      <c r="F15" s="69">
        <v>6</v>
      </c>
      <c r="G15" s="74">
        <f t="shared" si="9"/>
        <v>6.5</v>
      </c>
      <c r="H15" s="71">
        <f>IF(D15=基本・単一!$F$4,基本・単一!$L$4,IF(D15=基本・単一!$F$5,基本・単一!$L$5,IF(D15=基本・単一!$F$6,基本・単一!$L$6,IF(D15=基本・単一!$F$7,基本・単一!$L$7,IF(D15=基本・単一!$F$8,基本・単一!$L$8,IF(D15=基本・単一!$F$9,基本・単一!$L$9,IF(D15=基本・単一!$F$10,基本・単一!$L$10)))))))</f>
        <v>256</v>
      </c>
      <c r="I15" s="243"/>
      <c r="J15" s="71">
        <f>J14+基本・複合!$Q$2</f>
        <v>1162</v>
      </c>
      <c r="K15" s="243"/>
      <c r="L15" s="71">
        <f t="shared" si="0"/>
        <v>1482</v>
      </c>
      <c r="M15" s="72">
        <f t="shared" si="1"/>
        <v>16598</v>
      </c>
      <c r="N15" s="72">
        <f t="shared" si="2"/>
        <v>16242</v>
      </c>
      <c r="O15" s="72">
        <f t="shared" si="3"/>
        <v>16153</v>
      </c>
      <c r="P15" s="72">
        <f t="shared" si="4"/>
        <v>15887</v>
      </c>
      <c r="Q15" s="72">
        <f t="shared" si="5"/>
        <v>15709</v>
      </c>
      <c r="R15" s="72">
        <f t="shared" si="6"/>
        <v>15353</v>
      </c>
      <c r="S15" s="72">
        <f t="shared" si="7"/>
        <v>15086</v>
      </c>
      <c r="T15" s="72">
        <f t="shared" si="8"/>
        <v>14820</v>
      </c>
      <c r="U15" s="44"/>
      <c r="V15" s="44"/>
    </row>
    <row r="16" spans="1:22" ht="18" customHeight="1" x14ac:dyDescent="0.2">
      <c r="A16" s="56" t="s">
        <v>770</v>
      </c>
      <c r="B16" s="82" t="s">
        <v>649</v>
      </c>
      <c r="C16" s="66" t="s">
        <v>18</v>
      </c>
      <c r="D16" s="67">
        <v>0.5</v>
      </c>
      <c r="E16" s="68" t="s">
        <v>1</v>
      </c>
      <c r="F16" s="69">
        <v>6.5</v>
      </c>
      <c r="G16" s="74">
        <f t="shared" si="9"/>
        <v>7</v>
      </c>
      <c r="H16" s="71">
        <f>IF(D16=基本・単一!$F$4,基本・単一!$L$4,IF(D16=基本・単一!$F$5,基本・単一!$L$5,IF(D16=基本・単一!$F$6,基本・単一!$L$6,IF(D16=基本・単一!$F$7,基本・単一!$L$7,IF(D16=基本・単一!$F$8,基本・単一!$L$8,IF(D16=基本・単一!$F$9,基本・単一!$L$9,IF(D16=基本・単一!$F$10,基本・単一!$L$10)))))))</f>
        <v>256</v>
      </c>
      <c r="I16" s="243"/>
      <c r="J16" s="71">
        <f>J15+基本・複合!$Q$2</f>
        <v>1245</v>
      </c>
      <c r="K16" s="243"/>
      <c r="L16" s="71">
        <f t="shared" si="0"/>
        <v>1565</v>
      </c>
      <c r="M16" s="72">
        <f t="shared" si="1"/>
        <v>17528</v>
      </c>
      <c r="N16" s="72">
        <f t="shared" si="2"/>
        <v>17152</v>
      </c>
      <c r="O16" s="72">
        <f t="shared" si="3"/>
        <v>17058</v>
      </c>
      <c r="P16" s="72">
        <f t="shared" si="4"/>
        <v>16776</v>
      </c>
      <c r="Q16" s="72">
        <f t="shared" si="5"/>
        <v>16589</v>
      </c>
      <c r="R16" s="72">
        <f t="shared" si="6"/>
        <v>16213</v>
      </c>
      <c r="S16" s="72">
        <f t="shared" si="7"/>
        <v>15931</v>
      </c>
      <c r="T16" s="72">
        <f t="shared" si="8"/>
        <v>15650</v>
      </c>
      <c r="U16" s="44"/>
      <c r="V16" s="44"/>
    </row>
    <row r="17" spans="1:22" ht="18" customHeight="1" x14ac:dyDescent="0.2">
      <c r="A17" s="56" t="s">
        <v>771</v>
      </c>
      <c r="B17" s="82" t="s">
        <v>649</v>
      </c>
      <c r="C17" s="66" t="s">
        <v>18</v>
      </c>
      <c r="D17" s="67">
        <v>0.5</v>
      </c>
      <c r="E17" s="68" t="s">
        <v>1</v>
      </c>
      <c r="F17" s="69">
        <v>7</v>
      </c>
      <c r="G17" s="74">
        <f t="shared" si="9"/>
        <v>7.5</v>
      </c>
      <c r="H17" s="71">
        <f>IF(D17=基本・単一!$F$4,基本・単一!$L$4,IF(D17=基本・単一!$F$5,基本・単一!$L$5,IF(D17=基本・単一!$F$6,基本・単一!$L$6,IF(D17=基本・単一!$F$7,基本・単一!$L$7,IF(D17=基本・単一!$F$8,基本・単一!$L$8,IF(D17=基本・単一!$F$9,基本・単一!$L$9,IF(D17=基本・単一!$F$10,基本・単一!$L$10)))))))</f>
        <v>256</v>
      </c>
      <c r="I17" s="243"/>
      <c r="J17" s="71">
        <f>J16+基本・複合!$Q$2</f>
        <v>1328</v>
      </c>
      <c r="K17" s="243"/>
      <c r="L17" s="71">
        <f t="shared" si="0"/>
        <v>1648</v>
      </c>
      <c r="M17" s="72">
        <f t="shared" si="1"/>
        <v>18457</v>
      </c>
      <c r="N17" s="72">
        <f t="shared" si="2"/>
        <v>18062</v>
      </c>
      <c r="O17" s="72">
        <f t="shared" si="3"/>
        <v>17963</v>
      </c>
      <c r="P17" s="72">
        <f t="shared" si="4"/>
        <v>17666</v>
      </c>
      <c r="Q17" s="72">
        <f t="shared" si="5"/>
        <v>17468</v>
      </c>
      <c r="R17" s="72">
        <f t="shared" si="6"/>
        <v>17073</v>
      </c>
      <c r="S17" s="72">
        <f t="shared" si="7"/>
        <v>16776</v>
      </c>
      <c r="T17" s="72">
        <f t="shared" si="8"/>
        <v>16480</v>
      </c>
      <c r="U17" s="44"/>
      <c r="V17" s="44"/>
    </row>
    <row r="18" spans="1:22" ht="18" customHeight="1" x14ac:dyDescent="0.2">
      <c r="A18" s="56" t="s">
        <v>772</v>
      </c>
      <c r="B18" s="82" t="s">
        <v>649</v>
      </c>
      <c r="C18" s="66" t="s">
        <v>18</v>
      </c>
      <c r="D18" s="67">
        <v>0.5</v>
      </c>
      <c r="E18" s="68" t="s">
        <v>1</v>
      </c>
      <c r="F18" s="69">
        <v>7.5</v>
      </c>
      <c r="G18" s="74">
        <f t="shared" si="9"/>
        <v>8</v>
      </c>
      <c r="H18" s="71">
        <f>IF(D18=基本・単一!$F$4,基本・単一!$L$4,IF(D18=基本・単一!$F$5,基本・単一!$L$5,IF(D18=基本・単一!$F$6,基本・単一!$L$6,IF(D18=基本・単一!$F$7,基本・単一!$L$7,IF(D18=基本・単一!$F$8,基本・単一!$L$8,IF(D18=基本・単一!$F$9,基本・単一!$L$9,IF(D18=基本・単一!$F$10,基本・単一!$L$10)))))))</f>
        <v>256</v>
      </c>
      <c r="I18" s="243"/>
      <c r="J18" s="71">
        <f>J17+基本・複合!$Q$2</f>
        <v>1411</v>
      </c>
      <c r="K18" s="243"/>
      <c r="L18" s="71">
        <f t="shared" si="0"/>
        <v>1731</v>
      </c>
      <c r="M18" s="72">
        <f t="shared" si="1"/>
        <v>19387</v>
      </c>
      <c r="N18" s="72">
        <f t="shared" si="2"/>
        <v>18971</v>
      </c>
      <c r="O18" s="72">
        <f t="shared" si="3"/>
        <v>18867</v>
      </c>
      <c r="P18" s="72">
        <f t="shared" si="4"/>
        <v>18556</v>
      </c>
      <c r="Q18" s="72">
        <f t="shared" si="5"/>
        <v>18348</v>
      </c>
      <c r="R18" s="72">
        <f t="shared" si="6"/>
        <v>17933</v>
      </c>
      <c r="S18" s="72">
        <f t="shared" si="7"/>
        <v>17621</v>
      </c>
      <c r="T18" s="72">
        <f t="shared" si="8"/>
        <v>17310</v>
      </c>
      <c r="U18" s="44"/>
      <c r="V18" s="44"/>
    </row>
    <row r="19" spans="1:22" ht="18" customHeight="1" x14ac:dyDescent="0.2">
      <c r="A19" s="56" t="s">
        <v>773</v>
      </c>
      <c r="B19" s="82" t="s">
        <v>649</v>
      </c>
      <c r="C19" s="66" t="s">
        <v>18</v>
      </c>
      <c r="D19" s="67">
        <v>0.5</v>
      </c>
      <c r="E19" s="68" t="s">
        <v>1</v>
      </c>
      <c r="F19" s="69">
        <v>8</v>
      </c>
      <c r="G19" s="74">
        <f t="shared" si="9"/>
        <v>8.5</v>
      </c>
      <c r="H19" s="71">
        <f>IF(D19=基本・単一!$F$4,基本・単一!$L$4,IF(D19=基本・単一!$F$5,基本・単一!$L$5,IF(D19=基本・単一!$F$6,基本・単一!$L$6,IF(D19=基本・単一!$F$7,基本・単一!$L$7,IF(D19=基本・単一!$F$8,基本・単一!$L$8,IF(D19=基本・単一!$F$9,基本・単一!$L$9,IF(D19=基本・単一!$F$10,基本・単一!$L$10)))))))</f>
        <v>256</v>
      </c>
      <c r="I19" s="243"/>
      <c r="J19" s="71">
        <f>J18+基本・複合!$Q$2</f>
        <v>1494</v>
      </c>
      <c r="K19" s="243"/>
      <c r="L19" s="71">
        <f t="shared" si="0"/>
        <v>1814</v>
      </c>
      <c r="M19" s="72">
        <f t="shared" si="1"/>
        <v>20316</v>
      </c>
      <c r="N19" s="72">
        <f t="shared" si="2"/>
        <v>19881</v>
      </c>
      <c r="O19" s="72">
        <f t="shared" si="3"/>
        <v>19772</v>
      </c>
      <c r="P19" s="72">
        <f t="shared" si="4"/>
        <v>19446</v>
      </c>
      <c r="Q19" s="72">
        <f t="shared" si="5"/>
        <v>19228</v>
      </c>
      <c r="R19" s="72">
        <f t="shared" si="6"/>
        <v>18793</v>
      </c>
      <c r="S19" s="72">
        <f t="shared" si="7"/>
        <v>18466</v>
      </c>
      <c r="T19" s="72">
        <f t="shared" si="8"/>
        <v>18140</v>
      </c>
      <c r="U19" s="44"/>
      <c r="V19" s="44"/>
    </row>
    <row r="20" spans="1:22" ht="18" customHeight="1" x14ac:dyDescent="0.2">
      <c r="A20" s="56" t="s">
        <v>774</v>
      </c>
      <c r="B20" s="82" t="s">
        <v>649</v>
      </c>
      <c r="C20" s="66" t="s">
        <v>18</v>
      </c>
      <c r="D20" s="67">
        <v>0.5</v>
      </c>
      <c r="E20" s="68" t="s">
        <v>1</v>
      </c>
      <c r="F20" s="69">
        <v>8.5</v>
      </c>
      <c r="G20" s="74">
        <f t="shared" si="9"/>
        <v>9</v>
      </c>
      <c r="H20" s="71">
        <f>IF(D20=基本・単一!$F$4,基本・単一!$L$4,IF(D20=基本・単一!$F$5,基本・単一!$L$5,IF(D20=基本・単一!$F$6,基本・単一!$L$6,IF(D20=基本・単一!$F$7,基本・単一!$L$7,IF(D20=基本・単一!$F$8,基本・単一!$L$8,IF(D20=基本・単一!$F$9,基本・単一!$L$9,IF(D20=基本・単一!$F$10,基本・単一!$L$10)))))))</f>
        <v>256</v>
      </c>
      <c r="I20" s="243"/>
      <c r="J20" s="71">
        <f>J19+基本・複合!$Q$2</f>
        <v>1577</v>
      </c>
      <c r="K20" s="243"/>
      <c r="L20" s="71">
        <f t="shared" si="0"/>
        <v>1897</v>
      </c>
      <c r="M20" s="72">
        <f t="shared" si="1"/>
        <v>21246</v>
      </c>
      <c r="N20" s="72">
        <f t="shared" si="2"/>
        <v>20791</v>
      </c>
      <c r="O20" s="72">
        <f t="shared" si="3"/>
        <v>20677</v>
      </c>
      <c r="P20" s="72">
        <f t="shared" si="4"/>
        <v>20335</v>
      </c>
      <c r="Q20" s="72">
        <f t="shared" si="5"/>
        <v>20108</v>
      </c>
      <c r="R20" s="72">
        <f t="shared" si="6"/>
        <v>19652</v>
      </c>
      <c r="S20" s="72">
        <f t="shared" si="7"/>
        <v>19311</v>
      </c>
      <c r="T20" s="72">
        <f t="shared" si="8"/>
        <v>18970</v>
      </c>
      <c r="U20" s="44"/>
      <c r="V20" s="44"/>
    </row>
    <row r="21" spans="1:22" ht="18" customHeight="1" x14ac:dyDescent="0.2">
      <c r="A21" s="56" t="s">
        <v>775</v>
      </c>
      <c r="B21" s="82" t="s">
        <v>649</v>
      </c>
      <c r="C21" s="66" t="s">
        <v>18</v>
      </c>
      <c r="D21" s="67">
        <v>0.5</v>
      </c>
      <c r="E21" s="68" t="s">
        <v>1</v>
      </c>
      <c r="F21" s="69">
        <v>9</v>
      </c>
      <c r="G21" s="74">
        <f t="shared" si="9"/>
        <v>9.5</v>
      </c>
      <c r="H21" s="71">
        <f>IF(D21=基本・単一!$F$4,基本・単一!$L$4,IF(D21=基本・単一!$F$5,基本・単一!$L$5,IF(D21=基本・単一!$F$6,基本・単一!$L$6,IF(D21=基本・単一!$F$7,基本・単一!$L$7,IF(D21=基本・単一!$F$8,基本・単一!$L$8,IF(D21=基本・単一!$F$9,基本・単一!$L$9,IF(D21=基本・単一!$F$10,基本・単一!$L$10)))))))</f>
        <v>256</v>
      </c>
      <c r="I21" s="243"/>
      <c r="J21" s="71">
        <f>J20+基本・複合!$Q$2</f>
        <v>1660</v>
      </c>
      <c r="K21" s="243"/>
      <c r="L21" s="71">
        <f t="shared" si="0"/>
        <v>1980</v>
      </c>
      <c r="M21" s="72">
        <f t="shared" si="1"/>
        <v>22176</v>
      </c>
      <c r="N21" s="72">
        <f t="shared" si="2"/>
        <v>21700</v>
      </c>
      <c r="O21" s="72">
        <f t="shared" si="3"/>
        <v>21582</v>
      </c>
      <c r="P21" s="72">
        <f t="shared" si="4"/>
        <v>21225</v>
      </c>
      <c r="Q21" s="72">
        <f t="shared" si="5"/>
        <v>20988</v>
      </c>
      <c r="R21" s="72">
        <f t="shared" si="6"/>
        <v>20512</v>
      </c>
      <c r="S21" s="72">
        <f t="shared" si="7"/>
        <v>20156</v>
      </c>
      <c r="T21" s="72">
        <f t="shared" si="8"/>
        <v>19800</v>
      </c>
      <c r="U21" s="44"/>
      <c r="V21" s="44"/>
    </row>
    <row r="22" spans="1:22" ht="18" customHeight="1" x14ac:dyDescent="0.2">
      <c r="A22" s="56" t="s">
        <v>776</v>
      </c>
      <c r="B22" s="82" t="s">
        <v>649</v>
      </c>
      <c r="C22" s="66" t="s">
        <v>18</v>
      </c>
      <c r="D22" s="67">
        <v>0.5</v>
      </c>
      <c r="E22" s="68" t="s">
        <v>1</v>
      </c>
      <c r="F22" s="69">
        <v>9.5</v>
      </c>
      <c r="G22" s="74">
        <f t="shared" si="9"/>
        <v>10</v>
      </c>
      <c r="H22" s="71">
        <f>IF(D22=基本・単一!$F$4,基本・単一!$L$4,IF(D22=基本・単一!$F$5,基本・単一!$L$5,IF(D22=基本・単一!$F$6,基本・単一!$L$6,IF(D22=基本・単一!$F$7,基本・単一!$L$7,IF(D22=基本・単一!$F$8,基本・単一!$L$8,IF(D22=基本・単一!$F$9,基本・単一!$L$9,IF(D22=基本・単一!$F$10,基本・単一!$L$10)))))))</f>
        <v>256</v>
      </c>
      <c r="I22" s="243"/>
      <c r="J22" s="71">
        <f>J21+基本・複合!$Q$2</f>
        <v>1743</v>
      </c>
      <c r="K22" s="243"/>
      <c r="L22" s="71">
        <f t="shared" si="0"/>
        <v>2063</v>
      </c>
      <c r="M22" s="72">
        <f t="shared" si="1"/>
        <v>23105</v>
      </c>
      <c r="N22" s="72">
        <f t="shared" si="2"/>
        <v>22610</v>
      </c>
      <c r="O22" s="72">
        <f t="shared" si="3"/>
        <v>22486</v>
      </c>
      <c r="P22" s="72">
        <f t="shared" si="4"/>
        <v>22115</v>
      </c>
      <c r="Q22" s="72">
        <f t="shared" si="5"/>
        <v>21867</v>
      </c>
      <c r="R22" s="72">
        <f t="shared" si="6"/>
        <v>21372</v>
      </c>
      <c r="S22" s="72">
        <f t="shared" si="7"/>
        <v>21001</v>
      </c>
      <c r="T22" s="72">
        <f t="shared" si="8"/>
        <v>20630</v>
      </c>
      <c r="U22" s="44"/>
      <c r="V22" s="44"/>
    </row>
    <row r="23" spans="1:22" ht="18" customHeight="1" x14ac:dyDescent="0.2">
      <c r="A23" s="56" t="s">
        <v>777</v>
      </c>
      <c r="B23" s="82" t="s">
        <v>649</v>
      </c>
      <c r="C23" s="66" t="s">
        <v>18</v>
      </c>
      <c r="D23" s="67">
        <v>0.5</v>
      </c>
      <c r="E23" s="68" t="s">
        <v>1</v>
      </c>
      <c r="F23" s="69">
        <v>10</v>
      </c>
      <c r="G23" s="74">
        <f t="shared" si="9"/>
        <v>10.5</v>
      </c>
      <c r="H23" s="71">
        <f>IF(D23=基本・単一!$F$4,基本・単一!$L$4,IF(D23=基本・単一!$F$5,基本・単一!$L$5,IF(D23=基本・単一!$F$6,基本・単一!$L$6,IF(D23=基本・単一!$F$7,基本・単一!$L$7,IF(D23=基本・単一!$F$8,基本・単一!$L$8,IF(D23=基本・単一!$F$9,基本・単一!$L$9,IF(D23=基本・単一!$F$10,基本・単一!$L$10)))))))</f>
        <v>256</v>
      </c>
      <c r="I23" s="243"/>
      <c r="J23" s="71">
        <f>J22+基本・複合!$Q$2</f>
        <v>1826</v>
      </c>
      <c r="K23" s="243"/>
      <c r="L23" s="71">
        <f t="shared" si="0"/>
        <v>2146</v>
      </c>
      <c r="M23" s="72">
        <f t="shared" si="1"/>
        <v>24035</v>
      </c>
      <c r="N23" s="72">
        <f t="shared" si="2"/>
        <v>23520</v>
      </c>
      <c r="O23" s="72">
        <f t="shared" si="3"/>
        <v>23391</v>
      </c>
      <c r="P23" s="72">
        <f t="shared" si="4"/>
        <v>23005</v>
      </c>
      <c r="Q23" s="72">
        <f t="shared" si="5"/>
        <v>22747</v>
      </c>
      <c r="R23" s="72">
        <f t="shared" si="6"/>
        <v>22232</v>
      </c>
      <c r="S23" s="72">
        <f t="shared" si="7"/>
        <v>21846</v>
      </c>
      <c r="T23" s="72">
        <f t="shared" si="8"/>
        <v>21460</v>
      </c>
      <c r="U23" s="44"/>
      <c r="V23" s="44"/>
    </row>
    <row r="24" spans="1:22" ht="18" customHeight="1" x14ac:dyDescent="0.2">
      <c r="A24" s="56" t="s">
        <v>778</v>
      </c>
      <c r="B24" s="82" t="s">
        <v>649</v>
      </c>
      <c r="C24" s="66" t="s">
        <v>18</v>
      </c>
      <c r="D24" s="67">
        <v>0.5</v>
      </c>
      <c r="E24" s="68" t="s">
        <v>1</v>
      </c>
      <c r="F24" s="69">
        <v>10.5</v>
      </c>
      <c r="G24" s="74">
        <f t="shared" si="9"/>
        <v>11</v>
      </c>
      <c r="H24" s="71">
        <f>IF(D24=基本・単一!$F$4,基本・単一!$L$4,IF(D24=基本・単一!$F$5,基本・単一!$L$5,IF(D24=基本・単一!$F$6,基本・単一!$L$6,IF(D24=基本・単一!$F$7,基本・単一!$L$7,IF(D24=基本・単一!$F$8,基本・単一!$L$8,IF(D24=基本・単一!$F$9,基本・単一!$L$9,IF(D24=基本・単一!$F$10,基本・単一!$L$10)))))))</f>
        <v>256</v>
      </c>
      <c r="I24" s="243"/>
      <c r="J24" s="71">
        <f>J23+基本・複合!$Q$2</f>
        <v>1909</v>
      </c>
      <c r="K24" s="243"/>
      <c r="L24" s="71">
        <f t="shared" si="0"/>
        <v>2229</v>
      </c>
      <c r="M24" s="72">
        <f t="shared" si="1"/>
        <v>24964</v>
      </c>
      <c r="N24" s="72">
        <f t="shared" si="2"/>
        <v>24429</v>
      </c>
      <c r="O24" s="72">
        <f t="shared" si="3"/>
        <v>24296</v>
      </c>
      <c r="P24" s="72">
        <f t="shared" si="4"/>
        <v>23894</v>
      </c>
      <c r="Q24" s="72">
        <f t="shared" si="5"/>
        <v>23627</v>
      </c>
      <c r="R24" s="72">
        <f t="shared" si="6"/>
        <v>23092</v>
      </c>
      <c r="S24" s="72">
        <f t="shared" si="7"/>
        <v>22691</v>
      </c>
      <c r="T24" s="72">
        <f t="shared" si="8"/>
        <v>22290</v>
      </c>
      <c r="U24" s="44"/>
      <c r="V24" s="44"/>
    </row>
    <row r="25" spans="1:22" ht="18" customHeight="1" x14ac:dyDescent="0.2">
      <c r="A25" s="56" t="s">
        <v>779</v>
      </c>
      <c r="B25" s="82" t="s">
        <v>649</v>
      </c>
      <c r="C25" s="66" t="s">
        <v>18</v>
      </c>
      <c r="D25" s="67">
        <v>1</v>
      </c>
      <c r="E25" s="68" t="s">
        <v>1</v>
      </c>
      <c r="F25" s="69">
        <v>0.5</v>
      </c>
      <c r="G25" s="74">
        <f t="shared" si="9"/>
        <v>1.5</v>
      </c>
      <c r="H25" s="71">
        <f>IF(D25=基本・単一!$F$4,基本・単一!$L$4,IF(D25=基本・単一!$F$5,基本・単一!$L$5,IF(D25=基本・単一!$F$6,基本・単一!$L$6,IF(D25=基本・単一!$F$7,基本・単一!$L$7,IF(D25=基本・単一!$F$8,基本・単一!$L$8,IF(D25=基本・単一!$F$9,基本・単一!$L$9,IF(D25=基本・単一!$F$10,基本・単一!$L$10)))))))</f>
        <v>404</v>
      </c>
      <c r="I25" s="243"/>
      <c r="J25" s="71">
        <f>基本・複合!M10</f>
        <v>183</v>
      </c>
      <c r="K25" s="243"/>
      <c r="L25" s="71">
        <f t="shared" si="0"/>
        <v>688</v>
      </c>
      <c r="M25" s="72">
        <f t="shared" si="1"/>
        <v>7705</v>
      </c>
      <c r="N25" s="72">
        <f t="shared" si="2"/>
        <v>7540</v>
      </c>
      <c r="O25" s="72">
        <f t="shared" si="3"/>
        <v>7499</v>
      </c>
      <c r="P25" s="72">
        <f t="shared" si="4"/>
        <v>7375</v>
      </c>
      <c r="Q25" s="72">
        <f t="shared" si="5"/>
        <v>7292</v>
      </c>
      <c r="R25" s="72">
        <f t="shared" si="6"/>
        <v>7127</v>
      </c>
      <c r="S25" s="72">
        <f t="shared" si="7"/>
        <v>7003</v>
      </c>
      <c r="T25" s="72">
        <f t="shared" si="8"/>
        <v>6880</v>
      </c>
      <c r="U25" s="44"/>
      <c r="V25" s="44"/>
    </row>
    <row r="26" spans="1:22" ht="18" customHeight="1" x14ac:dyDescent="0.2">
      <c r="A26" s="56" t="s">
        <v>780</v>
      </c>
      <c r="B26" s="82" t="s">
        <v>649</v>
      </c>
      <c r="C26" s="66" t="s">
        <v>18</v>
      </c>
      <c r="D26" s="67">
        <v>1</v>
      </c>
      <c r="E26" s="68" t="s">
        <v>1</v>
      </c>
      <c r="F26" s="69">
        <v>1</v>
      </c>
      <c r="G26" s="74">
        <f t="shared" si="9"/>
        <v>2</v>
      </c>
      <c r="H26" s="71">
        <f>IF(D26=基本・単一!$F$4,基本・単一!$L$4,IF(D26=基本・単一!$F$5,基本・単一!$L$5,IF(D26=基本・単一!$F$6,基本・単一!$L$6,IF(D26=基本・単一!$F$7,基本・単一!$L$7,IF(D26=基本・単一!$F$8,基本・単一!$L$8,IF(D26=基本・単一!$F$9,基本・単一!$L$9,IF(D26=基本・単一!$F$10,基本・単一!$L$10)))))))</f>
        <v>404</v>
      </c>
      <c r="I26" s="243"/>
      <c r="J26" s="71">
        <f>基本・複合!M11</f>
        <v>265</v>
      </c>
      <c r="K26" s="243"/>
      <c r="L26" s="71">
        <f t="shared" si="0"/>
        <v>770</v>
      </c>
      <c r="M26" s="72">
        <f t="shared" si="1"/>
        <v>8624</v>
      </c>
      <c r="N26" s="72">
        <f t="shared" si="2"/>
        <v>8439</v>
      </c>
      <c r="O26" s="72">
        <f t="shared" si="3"/>
        <v>8393</v>
      </c>
      <c r="P26" s="72">
        <f t="shared" si="4"/>
        <v>8254</v>
      </c>
      <c r="Q26" s="72">
        <f t="shared" si="5"/>
        <v>8162</v>
      </c>
      <c r="R26" s="72">
        <f t="shared" si="6"/>
        <v>7977</v>
      </c>
      <c r="S26" s="72">
        <f t="shared" si="7"/>
        <v>7838</v>
      </c>
      <c r="T26" s="72">
        <f t="shared" si="8"/>
        <v>7700</v>
      </c>
      <c r="U26" s="44"/>
      <c r="V26" s="44"/>
    </row>
    <row r="27" spans="1:22" ht="18" customHeight="1" x14ac:dyDescent="0.2">
      <c r="A27" s="56" t="s">
        <v>781</v>
      </c>
      <c r="B27" s="82" t="s">
        <v>649</v>
      </c>
      <c r="C27" s="66" t="s">
        <v>18</v>
      </c>
      <c r="D27" s="67">
        <v>1</v>
      </c>
      <c r="E27" s="68" t="s">
        <v>1</v>
      </c>
      <c r="F27" s="69">
        <v>1.5</v>
      </c>
      <c r="G27" s="74">
        <f t="shared" si="9"/>
        <v>2.5</v>
      </c>
      <c r="H27" s="71">
        <f>IF(D27=基本・単一!$F$4,基本・単一!$L$4,IF(D27=基本・単一!$F$5,基本・単一!$L$5,IF(D27=基本・単一!$F$6,基本・単一!$L$6,IF(D27=基本・単一!$F$7,基本・単一!$L$7,IF(D27=基本・単一!$F$8,基本・単一!$L$8,IF(D27=基本・単一!$F$9,基本・単一!$L$9,IF(D27=基本・単一!$F$10,基本・単一!$L$10)))))))</f>
        <v>404</v>
      </c>
      <c r="I27" s="243"/>
      <c r="J27" s="71">
        <f>基本・複合!M12</f>
        <v>350</v>
      </c>
      <c r="K27" s="243"/>
      <c r="L27" s="71">
        <f t="shared" si="0"/>
        <v>855</v>
      </c>
      <c r="M27" s="72">
        <f t="shared" si="1"/>
        <v>9576</v>
      </c>
      <c r="N27" s="72">
        <f t="shared" si="2"/>
        <v>9370</v>
      </c>
      <c r="O27" s="72">
        <f t="shared" si="3"/>
        <v>9319</v>
      </c>
      <c r="P27" s="72">
        <f t="shared" si="4"/>
        <v>9165</v>
      </c>
      <c r="Q27" s="72">
        <f t="shared" si="5"/>
        <v>9063</v>
      </c>
      <c r="R27" s="72">
        <f t="shared" si="6"/>
        <v>8857</v>
      </c>
      <c r="S27" s="72">
        <f t="shared" si="7"/>
        <v>8703</v>
      </c>
      <c r="T27" s="72">
        <f t="shared" si="8"/>
        <v>8550</v>
      </c>
      <c r="U27" s="44"/>
      <c r="V27" s="44"/>
    </row>
    <row r="28" spans="1:22" ht="18" customHeight="1" x14ac:dyDescent="0.2">
      <c r="A28" s="56" t="s">
        <v>782</v>
      </c>
      <c r="B28" s="82" t="s">
        <v>649</v>
      </c>
      <c r="C28" s="66" t="s">
        <v>18</v>
      </c>
      <c r="D28" s="67">
        <v>1</v>
      </c>
      <c r="E28" s="68" t="s">
        <v>1</v>
      </c>
      <c r="F28" s="69">
        <v>2</v>
      </c>
      <c r="G28" s="74">
        <f t="shared" si="9"/>
        <v>3</v>
      </c>
      <c r="H28" s="71">
        <f>IF(D28=基本・単一!$F$4,基本・単一!$L$4,IF(D28=基本・単一!$F$5,基本・単一!$L$5,IF(D28=基本・単一!$F$6,基本・単一!$L$6,IF(D28=基本・単一!$F$7,基本・単一!$L$7,IF(D28=基本・単一!$F$8,基本・単一!$L$8,IF(D28=基本・単一!$F$9,基本・単一!$L$9,IF(D28=基本・単一!$F$10,基本・単一!$L$10)))))))</f>
        <v>404</v>
      </c>
      <c r="I28" s="243"/>
      <c r="J28" s="71">
        <f>基本・複合!M13</f>
        <v>433</v>
      </c>
      <c r="K28" s="243"/>
      <c r="L28" s="71">
        <f t="shared" si="0"/>
        <v>938</v>
      </c>
      <c r="M28" s="72">
        <f t="shared" si="1"/>
        <v>10505</v>
      </c>
      <c r="N28" s="72">
        <f t="shared" si="2"/>
        <v>10280</v>
      </c>
      <c r="O28" s="72">
        <f t="shared" si="3"/>
        <v>10224</v>
      </c>
      <c r="P28" s="72">
        <f t="shared" si="4"/>
        <v>10055</v>
      </c>
      <c r="Q28" s="72">
        <f t="shared" si="5"/>
        <v>9942</v>
      </c>
      <c r="R28" s="72">
        <f t="shared" si="6"/>
        <v>9717</v>
      </c>
      <c r="S28" s="72">
        <f t="shared" si="7"/>
        <v>9548</v>
      </c>
      <c r="T28" s="72">
        <f t="shared" si="8"/>
        <v>9380</v>
      </c>
      <c r="U28" s="44"/>
      <c r="V28" s="44"/>
    </row>
    <row r="29" spans="1:22" ht="18" customHeight="1" x14ac:dyDescent="0.2">
      <c r="A29" s="56" t="s">
        <v>783</v>
      </c>
      <c r="B29" s="82" t="s">
        <v>649</v>
      </c>
      <c r="C29" s="66" t="s">
        <v>18</v>
      </c>
      <c r="D29" s="67">
        <v>1</v>
      </c>
      <c r="E29" s="68" t="s">
        <v>1</v>
      </c>
      <c r="F29" s="69">
        <v>2.5</v>
      </c>
      <c r="G29" s="74">
        <f t="shared" si="9"/>
        <v>3.5</v>
      </c>
      <c r="H29" s="71">
        <f>IF(D29=基本・単一!$F$4,基本・単一!$L$4,IF(D29=基本・単一!$F$5,基本・単一!$L$5,IF(D29=基本・単一!$F$6,基本・単一!$L$6,IF(D29=基本・単一!$F$7,基本・単一!$L$7,IF(D29=基本・単一!$F$8,基本・単一!$L$8,IF(D29=基本・単一!$F$9,基本・単一!$L$9,IF(D29=基本・単一!$F$10,基本・単一!$L$10)))))))</f>
        <v>404</v>
      </c>
      <c r="I29" s="243"/>
      <c r="J29" s="71">
        <f>基本・複合!M14</f>
        <v>516</v>
      </c>
      <c r="K29" s="243"/>
      <c r="L29" s="71">
        <f t="shared" si="0"/>
        <v>1021</v>
      </c>
      <c r="M29" s="72">
        <f t="shared" si="1"/>
        <v>11435</v>
      </c>
      <c r="N29" s="72">
        <f t="shared" si="2"/>
        <v>11190</v>
      </c>
      <c r="O29" s="72">
        <f t="shared" si="3"/>
        <v>11128</v>
      </c>
      <c r="P29" s="72">
        <f t="shared" si="4"/>
        <v>10945</v>
      </c>
      <c r="Q29" s="72">
        <f t="shared" si="5"/>
        <v>10822</v>
      </c>
      <c r="R29" s="72">
        <f t="shared" si="6"/>
        <v>10577</v>
      </c>
      <c r="S29" s="72">
        <f t="shared" si="7"/>
        <v>10393</v>
      </c>
      <c r="T29" s="72">
        <f t="shared" si="8"/>
        <v>10210</v>
      </c>
      <c r="U29" s="44"/>
      <c r="V29" s="44"/>
    </row>
    <row r="30" spans="1:22" ht="18" customHeight="1" x14ac:dyDescent="0.2">
      <c r="A30" s="56" t="s">
        <v>784</v>
      </c>
      <c r="B30" s="82" t="s">
        <v>649</v>
      </c>
      <c r="C30" s="66" t="s">
        <v>18</v>
      </c>
      <c r="D30" s="67">
        <v>1</v>
      </c>
      <c r="E30" s="68" t="s">
        <v>1</v>
      </c>
      <c r="F30" s="69">
        <v>3</v>
      </c>
      <c r="G30" s="74">
        <f t="shared" si="9"/>
        <v>4</v>
      </c>
      <c r="H30" s="71">
        <f>IF(D30=基本・単一!$F$4,基本・単一!$L$4,IF(D30=基本・単一!$F$5,基本・単一!$L$5,IF(D30=基本・単一!$F$6,基本・単一!$L$6,IF(D30=基本・単一!$F$7,基本・単一!$L$7,IF(D30=基本・単一!$F$8,基本・単一!$L$8,IF(D30=基本・単一!$F$9,基本・単一!$L$9,IF(D30=基本・単一!$F$10,基本・単一!$L$10)))))))</f>
        <v>404</v>
      </c>
      <c r="I30" s="243"/>
      <c r="J30" s="71">
        <f>J29+基本・複合!$Q$2</f>
        <v>599</v>
      </c>
      <c r="K30" s="243"/>
      <c r="L30" s="71">
        <f t="shared" si="0"/>
        <v>1104</v>
      </c>
      <c r="M30" s="72">
        <f t="shared" si="1"/>
        <v>12364</v>
      </c>
      <c r="N30" s="72">
        <f t="shared" si="2"/>
        <v>12099</v>
      </c>
      <c r="O30" s="72">
        <f t="shared" si="3"/>
        <v>12033</v>
      </c>
      <c r="P30" s="72">
        <f t="shared" si="4"/>
        <v>11834</v>
      </c>
      <c r="Q30" s="72">
        <f t="shared" si="5"/>
        <v>11702</v>
      </c>
      <c r="R30" s="72">
        <f t="shared" si="6"/>
        <v>11437</v>
      </c>
      <c r="S30" s="72">
        <f t="shared" si="7"/>
        <v>11238</v>
      </c>
      <c r="T30" s="72">
        <f t="shared" si="8"/>
        <v>11040</v>
      </c>
      <c r="U30" s="44"/>
      <c r="V30" s="44"/>
    </row>
    <row r="31" spans="1:22" ht="18" customHeight="1" x14ac:dyDescent="0.2">
      <c r="A31" s="56" t="s">
        <v>785</v>
      </c>
      <c r="B31" s="82" t="s">
        <v>649</v>
      </c>
      <c r="C31" s="66" t="s">
        <v>18</v>
      </c>
      <c r="D31" s="67">
        <v>1</v>
      </c>
      <c r="E31" s="68" t="s">
        <v>1</v>
      </c>
      <c r="F31" s="69">
        <v>3.5</v>
      </c>
      <c r="G31" s="74">
        <f t="shared" si="9"/>
        <v>4.5</v>
      </c>
      <c r="H31" s="71">
        <f>IF(D31=基本・単一!$F$4,基本・単一!$L$4,IF(D31=基本・単一!$F$5,基本・単一!$L$5,IF(D31=基本・単一!$F$6,基本・単一!$L$6,IF(D31=基本・単一!$F$7,基本・単一!$L$7,IF(D31=基本・単一!$F$8,基本・単一!$L$8,IF(D31=基本・単一!$F$9,基本・単一!$L$9,IF(D31=基本・単一!$F$10,基本・単一!$L$10)))))))</f>
        <v>404</v>
      </c>
      <c r="I31" s="243"/>
      <c r="J31" s="71">
        <f>J30+基本・複合!$Q$2</f>
        <v>682</v>
      </c>
      <c r="K31" s="243"/>
      <c r="L31" s="71">
        <f t="shared" si="0"/>
        <v>1187</v>
      </c>
      <c r="M31" s="72">
        <f t="shared" si="1"/>
        <v>13294</v>
      </c>
      <c r="N31" s="72">
        <f t="shared" si="2"/>
        <v>13009</v>
      </c>
      <c r="O31" s="72">
        <f t="shared" si="3"/>
        <v>12938</v>
      </c>
      <c r="P31" s="72">
        <f t="shared" si="4"/>
        <v>12724</v>
      </c>
      <c r="Q31" s="72">
        <f t="shared" si="5"/>
        <v>12582</v>
      </c>
      <c r="R31" s="72">
        <f t="shared" si="6"/>
        <v>12297</v>
      </c>
      <c r="S31" s="72">
        <f t="shared" si="7"/>
        <v>12083</v>
      </c>
      <c r="T31" s="72">
        <f t="shared" si="8"/>
        <v>11870</v>
      </c>
      <c r="U31" s="44"/>
      <c r="V31" s="44"/>
    </row>
    <row r="32" spans="1:22" ht="18" customHeight="1" x14ac:dyDescent="0.2">
      <c r="A32" s="56" t="s">
        <v>786</v>
      </c>
      <c r="B32" s="82" t="s">
        <v>649</v>
      </c>
      <c r="C32" s="66" t="s">
        <v>18</v>
      </c>
      <c r="D32" s="67">
        <v>1</v>
      </c>
      <c r="E32" s="68" t="s">
        <v>1</v>
      </c>
      <c r="F32" s="69">
        <v>4</v>
      </c>
      <c r="G32" s="74">
        <f t="shared" si="9"/>
        <v>5</v>
      </c>
      <c r="H32" s="71">
        <f>IF(D32=基本・単一!$F$4,基本・単一!$L$4,IF(D32=基本・単一!$F$5,基本・単一!$L$5,IF(D32=基本・単一!$F$6,基本・単一!$L$6,IF(D32=基本・単一!$F$7,基本・単一!$L$7,IF(D32=基本・単一!$F$8,基本・単一!$L$8,IF(D32=基本・単一!$F$9,基本・単一!$L$9,IF(D32=基本・単一!$F$10,基本・単一!$L$10)))))))</f>
        <v>404</v>
      </c>
      <c r="I32" s="243"/>
      <c r="J32" s="71">
        <f>J31+基本・複合!$Q$2</f>
        <v>765</v>
      </c>
      <c r="K32" s="243"/>
      <c r="L32" s="71">
        <f t="shared" si="0"/>
        <v>1270</v>
      </c>
      <c r="M32" s="72">
        <f t="shared" si="1"/>
        <v>14224</v>
      </c>
      <c r="N32" s="72">
        <f t="shared" si="2"/>
        <v>13919</v>
      </c>
      <c r="O32" s="72">
        <f t="shared" si="3"/>
        <v>13843</v>
      </c>
      <c r="P32" s="72">
        <f t="shared" si="4"/>
        <v>13614</v>
      </c>
      <c r="Q32" s="72">
        <f t="shared" si="5"/>
        <v>13462</v>
      </c>
      <c r="R32" s="72">
        <f t="shared" si="6"/>
        <v>13157</v>
      </c>
      <c r="S32" s="72">
        <f t="shared" si="7"/>
        <v>12928</v>
      </c>
      <c r="T32" s="72">
        <f t="shared" si="8"/>
        <v>12700</v>
      </c>
      <c r="U32" s="44"/>
      <c r="V32" s="44"/>
    </row>
    <row r="33" spans="1:22" ht="18" customHeight="1" x14ac:dyDescent="0.2">
      <c r="A33" s="56" t="s">
        <v>787</v>
      </c>
      <c r="B33" s="82" t="s">
        <v>649</v>
      </c>
      <c r="C33" s="66" t="s">
        <v>18</v>
      </c>
      <c r="D33" s="67">
        <v>1</v>
      </c>
      <c r="E33" s="68" t="s">
        <v>1</v>
      </c>
      <c r="F33" s="69">
        <v>4.5</v>
      </c>
      <c r="G33" s="74">
        <f t="shared" si="9"/>
        <v>5.5</v>
      </c>
      <c r="H33" s="71">
        <f>IF(D33=基本・単一!$F$4,基本・単一!$L$4,IF(D33=基本・単一!$F$5,基本・単一!$L$5,IF(D33=基本・単一!$F$6,基本・単一!$L$6,IF(D33=基本・単一!$F$7,基本・単一!$L$7,IF(D33=基本・単一!$F$8,基本・単一!$L$8,IF(D33=基本・単一!$F$9,基本・単一!$L$9,IF(D33=基本・単一!$F$10,基本・単一!$L$10)))))))</f>
        <v>404</v>
      </c>
      <c r="I33" s="243"/>
      <c r="J33" s="71">
        <f>J32+基本・複合!$Q$2</f>
        <v>848</v>
      </c>
      <c r="K33" s="243"/>
      <c r="L33" s="71">
        <f t="shared" si="0"/>
        <v>1353</v>
      </c>
      <c r="M33" s="72">
        <f t="shared" si="1"/>
        <v>15153</v>
      </c>
      <c r="N33" s="72">
        <f t="shared" si="2"/>
        <v>14828</v>
      </c>
      <c r="O33" s="72">
        <f t="shared" si="3"/>
        <v>14747</v>
      </c>
      <c r="P33" s="72">
        <f t="shared" si="4"/>
        <v>14504</v>
      </c>
      <c r="Q33" s="72">
        <f t="shared" si="5"/>
        <v>14341</v>
      </c>
      <c r="R33" s="72">
        <f t="shared" si="6"/>
        <v>14017</v>
      </c>
      <c r="S33" s="72">
        <f t="shared" si="7"/>
        <v>13773</v>
      </c>
      <c r="T33" s="72">
        <f t="shared" si="8"/>
        <v>13530</v>
      </c>
      <c r="U33" s="44"/>
      <c r="V33" s="44"/>
    </row>
    <row r="34" spans="1:22" ht="18" customHeight="1" x14ac:dyDescent="0.2">
      <c r="A34" s="56" t="s">
        <v>788</v>
      </c>
      <c r="B34" s="82" t="s">
        <v>649</v>
      </c>
      <c r="C34" s="66" t="s">
        <v>18</v>
      </c>
      <c r="D34" s="67">
        <v>1</v>
      </c>
      <c r="E34" s="68" t="s">
        <v>1</v>
      </c>
      <c r="F34" s="69">
        <v>5</v>
      </c>
      <c r="G34" s="74">
        <f t="shared" si="9"/>
        <v>6</v>
      </c>
      <c r="H34" s="71">
        <f>IF(D34=基本・単一!$F$4,基本・単一!$L$4,IF(D34=基本・単一!$F$5,基本・単一!$L$5,IF(D34=基本・単一!$F$6,基本・単一!$L$6,IF(D34=基本・単一!$F$7,基本・単一!$L$7,IF(D34=基本・単一!$F$8,基本・単一!$L$8,IF(D34=基本・単一!$F$9,基本・単一!$L$9,IF(D34=基本・単一!$F$10,基本・単一!$L$10)))))))</f>
        <v>404</v>
      </c>
      <c r="I34" s="243"/>
      <c r="J34" s="71">
        <f>J33+基本・複合!$Q$2</f>
        <v>931</v>
      </c>
      <c r="K34" s="243"/>
      <c r="L34" s="71">
        <f t="shared" si="0"/>
        <v>1436</v>
      </c>
      <c r="M34" s="72">
        <f t="shared" si="1"/>
        <v>16083</v>
      </c>
      <c r="N34" s="72">
        <f t="shared" si="2"/>
        <v>15738</v>
      </c>
      <c r="O34" s="72">
        <f t="shared" si="3"/>
        <v>15652</v>
      </c>
      <c r="P34" s="72">
        <f t="shared" si="4"/>
        <v>15393</v>
      </c>
      <c r="Q34" s="72">
        <f t="shared" si="5"/>
        <v>15221</v>
      </c>
      <c r="R34" s="72">
        <f t="shared" si="6"/>
        <v>14876</v>
      </c>
      <c r="S34" s="72">
        <f t="shared" si="7"/>
        <v>14618</v>
      </c>
      <c r="T34" s="72">
        <f t="shared" si="8"/>
        <v>14360</v>
      </c>
      <c r="U34" s="44"/>
      <c r="V34" s="44"/>
    </row>
    <row r="35" spans="1:22" ht="18" customHeight="1" x14ac:dyDescent="0.2">
      <c r="A35" s="56" t="s">
        <v>789</v>
      </c>
      <c r="B35" s="82" t="s">
        <v>649</v>
      </c>
      <c r="C35" s="66" t="s">
        <v>18</v>
      </c>
      <c r="D35" s="67">
        <v>1</v>
      </c>
      <c r="E35" s="68" t="s">
        <v>1</v>
      </c>
      <c r="F35" s="69">
        <v>5.5</v>
      </c>
      <c r="G35" s="74">
        <f t="shared" si="9"/>
        <v>6.5</v>
      </c>
      <c r="H35" s="71">
        <f>IF(D35=基本・単一!$F$4,基本・単一!$L$4,IF(D35=基本・単一!$F$5,基本・単一!$L$5,IF(D35=基本・単一!$F$6,基本・単一!$L$6,IF(D35=基本・単一!$F$7,基本・単一!$L$7,IF(D35=基本・単一!$F$8,基本・単一!$L$8,IF(D35=基本・単一!$F$9,基本・単一!$L$9,IF(D35=基本・単一!$F$10,基本・単一!$L$10)))))))</f>
        <v>404</v>
      </c>
      <c r="I35" s="243"/>
      <c r="J35" s="71">
        <f>J34+基本・複合!$Q$2</f>
        <v>1014</v>
      </c>
      <c r="K35" s="243"/>
      <c r="L35" s="71">
        <f t="shared" si="0"/>
        <v>1519</v>
      </c>
      <c r="M35" s="72">
        <f t="shared" si="1"/>
        <v>17012</v>
      </c>
      <c r="N35" s="72">
        <f t="shared" si="2"/>
        <v>16648</v>
      </c>
      <c r="O35" s="72">
        <f t="shared" si="3"/>
        <v>16557</v>
      </c>
      <c r="P35" s="72">
        <f t="shared" si="4"/>
        <v>16283</v>
      </c>
      <c r="Q35" s="72">
        <f t="shared" si="5"/>
        <v>16101</v>
      </c>
      <c r="R35" s="72">
        <f t="shared" si="6"/>
        <v>15736</v>
      </c>
      <c r="S35" s="72">
        <f t="shared" si="7"/>
        <v>15463</v>
      </c>
      <c r="T35" s="72">
        <f t="shared" si="8"/>
        <v>15190</v>
      </c>
      <c r="U35" s="44"/>
      <c r="V35" s="44"/>
    </row>
    <row r="36" spans="1:22" ht="18" customHeight="1" x14ac:dyDescent="0.2">
      <c r="A36" s="56" t="s">
        <v>790</v>
      </c>
      <c r="B36" s="82" t="s">
        <v>649</v>
      </c>
      <c r="C36" s="66" t="s">
        <v>18</v>
      </c>
      <c r="D36" s="67">
        <v>1</v>
      </c>
      <c r="E36" s="68" t="s">
        <v>1</v>
      </c>
      <c r="F36" s="69">
        <v>6</v>
      </c>
      <c r="G36" s="74">
        <f t="shared" si="9"/>
        <v>7</v>
      </c>
      <c r="H36" s="71">
        <f>IF(D36=基本・単一!$F$4,基本・単一!$L$4,IF(D36=基本・単一!$F$5,基本・単一!$L$5,IF(D36=基本・単一!$F$6,基本・単一!$L$6,IF(D36=基本・単一!$F$7,基本・単一!$L$7,IF(D36=基本・単一!$F$8,基本・単一!$L$8,IF(D36=基本・単一!$F$9,基本・単一!$L$9,IF(D36=基本・単一!$F$10,基本・単一!$L$10)))))))</f>
        <v>404</v>
      </c>
      <c r="I36" s="243"/>
      <c r="J36" s="71">
        <f>J35+基本・複合!$Q$2</f>
        <v>1097</v>
      </c>
      <c r="K36" s="243"/>
      <c r="L36" s="71">
        <f t="shared" ref="L36:L67" si="10">ROUND(H36*(1+$I$4),0)+ROUND(J36*(1+$K$4),0)</f>
        <v>1602</v>
      </c>
      <c r="M36" s="72">
        <f t="shared" si="1"/>
        <v>17942</v>
      </c>
      <c r="N36" s="72">
        <f t="shared" si="2"/>
        <v>17557</v>
      </c>
      <c r="O36" s="72">
        <f t="shared" si="3"/>
        <v>17461</v>
      </c>
      <c r="P36" s="72">
        <f t="shared" si="4"/>
        <v>17173</v>
      </c>
      <c r="Q36" s="72">
        <f t="shared" si="5"/>
        <v>16981</v>
      </c>
      <c r="R36" s="72">
        <f t="shared" si="6"/>
        <v>16596</v>
      </c>
      <c r="S36" s="72">
        <f t="shared" si="7"/>
        <v>16308</v>
      </c>
      <c r="T36" s="72">
        <f t="shared" si="8"/>
        <v>16020</v>
      </c>
      <c r="U36" s="44"/>
      <c r="V36" s="44"/>
    </row>
    <row r="37" spans="1:22" ht="18" customHeight="1" x14ac:dyDescent="0.2">
      <c r="A37" s="56" t="s">
        <v>791</v>
      </c>
      <c r="B37" s="82" t="s">
        <v>649</v>
      </c>
      <c r="C37" s="66" t="s">
        <v>18</v>
      </c>
      <c r="D37" s="67">
        <v>1</v>
      </c>
      <c r="E37" s="68" t="s">
        <v>1</v>
      </c>
      <c r="F37" s="69">
        <v>6.5</v>
      </c>
      <c r="G37" s="74">
        <f t="shared" si="9"/>
        <v>7.5</v>
      </c>
      <c r="H37" s="71">
        <f>IF(D37=基本・単一!$F$4,基本・単一!$L$4,IF(D37=基本・単一!$F$5,基本・単一!$L$5,IF(D37=基本・単一!$F$6,基本・単一!$L$6,IF(D37=基本・単一!$F$7,基本・単一!$L$7,IF(D37=基本・単一!$F$8,基本・単一!$L$8,IF(D37=基本・単一!$F$9,基本・単一!$L$9,IF(D37=基本・単一!$F$10,基本・単一!$L$10)))))))</f>
        <v>404</v>
      </c>
      <c r="I37" s="243"/>
      <c r="J37" s="71">
        <f>J36+基本・複合!$Q$2</f>
        <v>1180</v>
      </c>
      <c r="K37" s="243"/>
      <c r="L37" s="71">
        <f t="shared" si="10"/>
        <v>1685</v>
      </c>
      <c r="M37" s="72">
        <f t="shared" si="1"/>
        <v>18872</v>
      </c>
      <c r="N37" s="72">
        <f t="shared" si="2"/>
        <v>18467</v>
      </c>
      <c r="O37" s="72">
        <f t="shared" si="3"/>
        <v>18366</v>
      </c>
      <c r="P37" s="72">
        <f t="shared" si="4"/>
        <v>18063</v>
      </c>
      <c r="Q37" s="72">
        <f t="shared" si="5"/>
        <v>17861</v>
      </c>
      <c r="R37" s="72">
        <f t="shared" si="6"/>
        <v>17456</v>
      </c>
      <c r="S37" s="72">
        <f t="shared" si="7"/>
        <v>17153</v>
      </c>
      <c r="T37" s="72">
        <f t="shared" si="8"/>
        <v>16850</v>
      </c>
      <c r="U37" s="44"/>
      <c r="V37" s="44"/>
    </row>
    <row r="38" spans="1:22" ht="18" customHeight="1" x14ac:dyDescent="0.2">
      <c r="A38" s="56" t="s">
        <v>792</v>
      </c>
      <c r="B38" s="82" t="s">
        <v>649</v>
      </c>
      <c r="C38" s="66" t="s">
        <v>18</v>
      </c>
      <c r="D38" s="67">
        <v>1</v>
      </c>
      <c r="E38" s="68" t="s">
        <v>1</v>
      </c>
      <c r="F38" s="69">
        <v>7</v>
      </c>
      <c r="G38" s="74">
        <f t="shared" si="9"/>
        <v>8</v>
      </c>
      <c r="H38" s="71">
        <f>IF(D38=基本・単一!$F$4,基本・単一!$L$4,IF(D38=基本・単一!$F$5,基本・単一!$L$5,IF(D38=基本・単一!$F$6,基本・単一!$L$6,IF(D38=基本・単一!$F$7,基本・単一!$L$7,IF(D38=基本・単一!$F$8,基本・単一!$L$8,IF(D38=基本・単一!$F$9,基本・単一!$L$9,IF(D38=基本・単一!$F$10,基本・単一!$L$10)))))))</f>
        <v>404</v>
      </c>
      <c r="I38" s="243"/>
      <c r="J38" s="71">
        <f>J37+基本・複合!$Q$2</f>
        <v>1263</v>
      </c>
      <c r="K38" s="243"/>
      <c r="L38" s="71">
        <f t="shared" si="10"/>
        <v>1768</v>
      </c>
      <c r="M38" s="72">
        <f t="shared" si="1"/>
        <v>19801</v>
      </c>
      <c r="N38" s="72">
        <f t="shared" si="2"/>
        <v>19377</v>
      </c>
      <c r="O38" s="72">
        <f t="shared" si="3"/>
        <v>19271</v>
      </c>
      <c r="P38" s="72">
        <f t="shared" si="4"/>
        <v>18952</v>
      </c>
      <c r="Q38" s="72">
        <f t="shared" si="5"/>
        <v>18740</v>
      </c>
      <c r="R38" s="72">
        <f t="shared" si="6"/>
        <v>18316</v>
      </c>
      <c r="S38" s="72">
        <f t="shared" si="7"/>
        <v>17998</v>
      </c>
      <c r="T38" s="72">
        <f t="shared" si="8"/>
        <v>17680</v>
      </c>
      <c r="U38" s="44"/>
      <c r="V38" s="44"/>
    </row>
    <row r="39" spans="1:22" ht="18" customHeight="1" x14ac:dyDescent="0.2">
      <c r="A39" s="56" t="s">
        <v>793</v>
      </c>
      <c r="B39" s="82" t="s">
        <v>649</v>
      </c>
      <c r="C39" s="66" t="s">
        <v>18</v>
      </c>
      <c r="D39" s="67">
        <v>1</v>
      </c>
      <c r="E39" s="68" t="s">
        <v>1</v>
      </c>
      <c r="F39" s="69">
        <v>7.5</v>
      </c>
      <c r="G39" s="74">
        <f t="shared" si="9"/>
        <v>8.5</v>
      </c>
      <c r="H39" s="71">
        <f>IF(D39=基本・単一!$F$4,基本・単一!$L$4,IF(D39=基本・単一!$F$5,基本・単一!$L$5,IF(D39=基本・単一!$F$6,基本・単一!$L$6,IF(D39=基本・単一!$F$7,基本・単一!$L$7,IF(D39=基本・単一!$F$8,基本・単一!$L$8,IF(D39=基本・単一!$F$9,基本・単一!$L$9,IF(D39=基本・単一!$F$10,基本・単一!$L$10)))))))</f>
        <v>404</v>
      </c>
      <c r="I39" s="243"/>
      <c r="J39" s="71">
        <f>J38+基本・複合!$Q$2</f>
        <v>1346</v>
      </c>
      <c r="K39" s="243"/>
      <c r="L39" s="71">
        <f t="shared" si="10"/>
        <v>1851</v>
      </c>
      <c r="M39" s="72">
        <f t="shared" si="1"/>
        <v>20731</v>
      </c>
      <c r="N39" s="72">
        <f t="shared" si="2"/>
        <v>20286</v>
      </c>
      <c r="O39" s="72">
        <f t="shared" si="3"/>
        <v>20175</v>
      </c>
      <c r="P39" s="72">
        <f t="shared" si="4"/>
        <v>19842</v>
      </c>
      <c r="Q39" s="72">
        <f t="shared" si="5"/>
        <v>19620</v>
      </c>
      <c r="R39" s="72">
        <f t="shared" si="6"/>
        <v>19176</v>
      </c>
      <c r="S39" s="72">
        <f t="shared" si="7"/>
        <v>18843</v>
      </c>
      <c r="T39" s="72">
        <f t="shared" si="8"/>
        <v>18510</v>
      </c>
      <c r="U39" s="44"/>
      <c r="V39" s="44"/>
    </row>
    <row r="40" spans="1:22" ht="18" customHeight="1" x14ac:dyDescent="0.2">
      <c r="A40" s="56" t="s">
        <v>794</v>
      </c>
      <c r="B40" s="82" t="s">
        <v>649</v>
      </c>
      <c r="C40" s="66" t="s">
        <v>18</v>
      </c>
      <c r="D40" s="67">
        <v>1</v>
      </c>
      <c r="E40" s="68" t="s">
        <v>1</v>
      </c>
      <c r="F40" s="69">
        <v>8</v>
      </c>
      <c r="G40" s="74">
        <f t="shared" si="9"/>
        <v>9</v>
      </c>
      <c r="H40" s="71">
        <f>IF(D40=基本・単一!$F$4,基本・単一!$L$4,IF(D40=基本・単一!$F$5,基本・単一!$L$5,IF(D40=基本・単一!$F$6,基本・単一!$L$6,IF(D40=基本・単一!$F$7,基本・単一!$L$7,IF(D40=基本・単一!$F$8,基本・単一!$L$8,IF(D40=基本・単一!$F$9,基本・単一!$L$9,IF(D40=基本・単一!$F$10,基本・単一!$L$10)))))))</f>
        <v>404</v>
      </c>
      <c r="I40" s="243"/>
      <c r="J40" s="71">
        <f>J39+基本・複合!$Q$2</f>
        <v>1429</v>
      </c>
      <c r="K40" s="243"/>
      <c r="L40" s="71">
        <f t="shared" si="10"/>
        <v>1934</v>
      </c>
      <c r="M40" s="72">
        <f t="shared" si="1"/>
        <v>21660</v>
      </c>
      <c r="N40" s="72">
        <f t="shared" si="2"/>
        <v>21196</v>
      </c>
      <c r="O40" s="72">
        <f t="shared" si="3"/>
        <v>21080</v>
      </c>
      <c r="P40" s="72">
        <f t="shared" si="4"/>
        <v>20732</v>
      </c>
      <c r="Q40" s="72">
        <f t="shared" si="5"/>
        <v>20500</v>
      </c>
      <c r="R40" s="72">
        <f t="shared" si="6"/>
        <v>20036</v>
      </c>
      <c r="S40" s="72">
        <f t="shared" si="7"/>
        <v>19688</v>
      </c>
      <c r="T40" s="72">
        <f t="shared" si="8"/>
        <v>19340</v>
      </c>
      <c r="U40" s="44"/>
      <c r="V40" s="44"/>
    </row>
    <row r="41" spans="1:22" ht="18" customHeight="1" x14ac:dyDescent="0.2">
      <c r="A41" s="56" t="s">
        <v>795</v>
      </c>
      <c r="B41" s="82" t="s">
        <v>649</v>
      </c>
      <c r="C41" s="66" t="s">
        <v>18</v>
      </c>
      <c r="D41" s="67">
        <v>1</v>
      </c>
      <c r="E41" s="68" t="s">
        <v>1</v>
      </c>
      <c r="F41" s="69">
        <v>8.5</v>
      </c>
      <c r="G41" s="74">
        <f t="shared" si="9"/>
        <v>9.5</v>
      </c>
      <c r="H41" s="71">
        <f>IF(D41=基本・単一!$F$4,基本・単一!$L$4,IF(D41=基本・単一!$F$5,基本・単一!$L$5,IF(D41=基本・単一!$F$6,基本・単一!$L$6,IF(D41=基本・単一!$F$7,基本・単一!$L$7,IF(D41=基本・単一!$F$8,基本・単一!$L$8,IF(D41=基本・単一!$F$9,基本・単一!$L$9,IF(D41=基本・単一!$F$10,基本・単一!$L$10)))))))</f>
        <v>404</v>
      </c>
      <c r="I41" s="243"/>
      <c r="J41" s="71">
        <f>J40+基本・複合!$Q$2</f>
        <v>1512</v>
      </c>
      <c r="K41" s="243"/>
      <c r="L41" s="71">
        <f t="shared" si="10"/>
        <v>2017</v>
      </c>
      <c r="M41" s="72">
        <f t="shared" si="1"/>
        <v>22590</v>
      </c>
      <c r="N41" s="72">
        <f t="shared" si="2"/>
        <v>22106</v>
      </c>
      <c r="O41" s="72">
        <f t="shared" si="3"/>
        <v>21985</v>
      </c>
      <c r="P41" s="72">
        <f t="shared" si="4"/>
        <v>21622</v>
      </c>
      <c r="Q41" s="72">
        <f t="shared" si="5"/>
        <v>21380</v>
      </c>
      <c r="R41" s="72">
        <f t="shared" si="6"/>
        <v>20896</v>
      </c>
      <c r="S41" s="72">
        <f t="shared" si="7"/>
        <v>20533</v>
      </c>
      <c r="T41" s="72">
        <f t="shared" si="8"/>
        <v>20170</v>
      </c>
      <c r="U41" s="44"/>
      <c r="V41" s="44"/>
    </row>
    <row r="42" spans="1:22" ht="18" customHeight="1" x14ac:dyDescent="0.2">
      <c r="A42" s="56" t="s">
        <v>796</v>
      </c>
      <c r="B42" s="82" t="s">
        <v>649</v>
      </c>
      <c r="C42" s="66" t="s">
        <v>18</v>
      </c>
      <c r="D42" s="67">
        <v>1</v>
      </c>
      <c r="E42" s="68" t="s">
        <v>1</v>
      </c>
      <c r="F42" s="69">
        <v>9</v>
      </c>
      <c r="G42" s="74">
        <f t="shared" si="9"/>
        <v>10</v>
      </c>
      <c r="H42" s="71">
        <f>IF(D42=基本・単一!$F$4,基本・単一!$L$4,IF(D42=基本・単一!$F$5,基本・単一!$L$5,IF(D42=基本・単一!$F$6,基本・単一!$L$6,IF(D42=基本・単一!$F$7,基本・単一!$L$7,IF(D42=基本・単一!$F$8,基本・単一!$L$8,IF(D42=基本・単一!$F$9,基本・単一!$L$9,IF(D42=基本・単一!$F$10,基本・単一!$L$10)))))))</f>
        <v>404</v>
      </c>
      <c r="I42" s="243"/>
      <c r="J42" s="71">
        <f>J41+基本・複合!$Q$2</f>
        <v>1595</v>
      </c>
      <c r="K42" s="243"/>
      <c r="L42" s="71">
        <f t="shared" si="10"/>
        <v>2100</v>
      </c>
      <c r="M42" s="72">
        <f t="shared" si="1"/>
        <v>23520</v>
      </c>
      <c r="N42" s="72">
        <f t="shared" si="2"/>
        <v>23016</v>
      </c>
      <c r="O42" s="72">
        <f t="shared" si="3"/>
        <v>22890</v>
      </c>
      <c r="P42" s="72">
        <f t="shared" si="4"/>
        <v>22512</v>
      </c>
      <c r="Q42" s="72">
        <f t="shared" si="5"/>
        <v>22260</v>
      </c>
      <c r="R42" s="72">
        <f t="shared" si="6"/>
        <v>21756</v>
      </c>
      <c r="S42" s="72">
        <f t="shared" si="7"/>
        <v>21378</v>
      </c>
      <c r="T42" s="72">
        <f t="shared" si="8"/>
        <v>21000</v>
      </c>
      <c r="U42" s="44"/>
      <c r="V42" s="44"/>
    </row>
    <row r="43" spans="1:22" ht="18" customHeight="1" x14ac:dyDescent="0.2">
      <c r="A43" s="56" t="s">
        <v>797</v>
      </c>
      <c r="B43" s="82" t="s">
        <v>649</v>
      </c>
      <c r="C43" s="66" t="s">
        <v>18</v>
      </c>
      <c r="D43" s="67">
        <v>1</v>
      </c>
      <c r="E43" s="68" t="s">
        <v>1</v>
      </c>
      <c r="F43" s="69">
        <v>9.5</v>
      </c>
      <c r="G43" s="74">
        <f t="shared" si="9"/>
        <v>10.5</v>
      </c>
      <c r="H43" s="71">
        <f>IF(D43=基本・単一!$F$4,基本・単一!$L$4,IF(D43=基本・単一!$F$5,基本・単一!$L$5,IF(D43=基本・単一!$F$6,基本・単一!$L$6,IF(D43=基本・単一!$F$7,基本・単一!$L$7,IF(D43=基本・単一!$F$8,基本・単一!$L$8,IF(D43=基本・単一!$F$9,基本・単一!$L$9,IF(D43=基本・単一!$F$10,基本・単一!$L$10)))))))</f>
        <v>404</v>
      </c>
      <c r="I43" s="243"/>
      <c r="J43" s="71">
        <f>J42+基本・複合!$Q$2</f>
        <v>1678</v>
      </c>
      <c r="K43" s="243"/>
      <c r="L43" s="71">
        <f t="shared" si="10"/>
        <v>2183</v>
      </c>
      <c r="M43" s="72">
        <f t="shared" si="1"/>
        <v>24449</v>
      </c>
      <c r="N43" s="72">
        <f t="shared" si="2"/>
        <v>23925</v>
      </c>
      <c r="O43" s="72">
        <f t="shared" si="3"/>
        <v>23794</v>
      </c>
      <c r="P43" s="72">
        <f t="shared" si="4"/>
        <v>23401</v>
      </c>
      <c r="Q43" s="72">
        <f t="shared" si="5"/>
        <v>23139</v>
      </c>
      <c r="R43" s="72">
        <f t="shared" si="6"/>
        <v>22615</v>
      </c>
      <c r="S43" s="72">
        <f t="shared" si="7"/>
        <v>22222</v>
      </c>
      <c r="T43" s="72">
        <f t="shared" si="8"/>
        <v>21830</v>
      </c>
      <c r="U43" s="44"/>
      <c r="V43" s="44"/>
    </row>
    <row r="44" spans="1:22" ht="18" customHeight="1" x14ac:dyDescent="0.2">
      <c r="A44" s="56" t="s">
        <v>798</v>
      </c>
      <c r="B44" s="82" t="s">
        <v>649</v>
      </c>
      <c r="C44" s="66" t="s">
        <v>18</v>
      </c>
      <c r="D44" s="67">
        <v>1</v>
      </c>
      <c r="E44" s="68" t="s">
        <v>1</v>
      </c>
      <c r="F44" s="69">
        <v>10</v>
      </c>
      <c r="G44" s="74">
        <f t="shared" si="9"/>
        <v>11</v>
      </c>
      <c r="H44" s="71">
        <f>IF(D44=基本・単一!$F$4,基本・単一!$L$4,IF(D44=基本・単一!$F$5,基本・単一!$L$5,IF(D44=基本・単一!$F$6,基本・単一!$L$6,IF(D44=基本・単一!$F$7,基本・単一!$L$7,IF(D44=基本・単一!$F$8,基本・単一!$L$8,IF(D44=基本・単一!$F$9,基本・単一!$L$9,IF(D44=基本・単一!$F$10,基本・単一!$L$10)))))))</f>
        <v>404</v>
      </c>
      <c r="I44" s="243"/>
      <c r="J44" s="71">
        <f>J43+基本・複合!$Q$2</f>
        <v>1761</v>
      </c>
      <c r="K44" s="243"/>
      <c r="L44" s="71">
        <f t="shared" si="10"/>
        <v>2266</v>
      </c>
      <c r="M44" s="72">
        <f t="shared" si="1"/>
        <v>25379</v>
      </c>
      <c r="N44" s="72">
        <f t="shared" si="2"/>
        <v>24835</v>
      </c>
      <c r="O44" s="72">
        <f t="shared" si="3"/>
        <v>24699</v>
      </c>
      <c r="P44" s="72">
        <f t="shared" si="4"/>
        <v>24291</v>
      </c>
      <c r="Q44" s="72">
        <f t="shared" si="5"/>
        <v>24019</v>
      </c>
      <c r="R44" s="72">
        <f t="shared" si="6"/>
        <v>23475</v>
      </c>
      <c r="S44" s="72">
        <f t="shared" si="7"/>
        <v>23067</v>
      </c>
      <c r="T44" s="72">
        <f t="shared" si="8"/>
        <v>22660</v>
      </c>
      <c r="U44" s="44"/>
      <c r="V44" s="44"/>
    </row>
    <row r="45" spans="1:22" ht="18" customHeight="1" x14ac:dyDescent="0.2">
      <c r="A45" s="56" t="s">
        <v>799</v>
      </c>
      <c r="B45" s="82" t="s">
        <v>649</v>
      </c>
      <c r="C45" s="66" t="s">
        <v>18</v>
      </c>
      <c r="D45" s="67">
        <v>1</v>
      </c>
      <c r="E45" s="68" t="s">
        <v>1</v>
      </c>
      <c r="F45" s="69">
        <v>10.5</v>
      </c>
      <c r="G45" s="74">
        <f t="shared" si="9"/>
        <v>11.5</v>
      </c>
      <c r="H45" s="71">
        <f>IF(D45=基本・単一!$F$4,基本・単一!$L$4,IF(D45=基本・単一!$F$5,基本・単一!$L$5,IF(D45=基本・単一!$F$6,基本・単一!$L$6,IF(D45=基本・単一!$F$7,基本・単一!$L$7,IF(D45=基本・単一!$F$8,基本・単一!$L$8,IF(D45=基本・単一!$F$9,基本・単一!$L$9,IF(D45=基本・単一!$F$10,基本・単一!$L$10)))))))</f>
        <v>404</v>
      </c>
      <c r="I45" s="243"/>
      <c r="J45" s="71">
        <f>J44+基本・複合!$Q$2</f>
        <v>1844</v>
      </c>
      <c r="K45" s="243"/>
      <c r="L45" s="71">
        <f t="shared" si="10"/>
        <v>2349</v>
      </c>
      <c r="M45" s="72">
        <f t="shared" si="1"/>
        <v>26308</v>
      </c>
      <c r="N45" s="72">
        <f t="shared" si="2"/>
        <v>25745</v>
      </c>
      <c r="O45" s="72">
        <f t="shared" si="3"/>
        <v>25604</v>
      </c>
      <c r="P45" s="72">
        <f t="shared" si="4"/>
        <v>25181</v>
      </c>
      <c r="Q45" s="72">
        <f t="shared" si="5"/>
        <v>24899</v>
      </c>
      <c r="R45" s="72">
        <f t="shared" si="6"/>
        <v>24335</v>
      </c>
      <c r="S45" s="72">
        <f t="shared" si="7"/>
        <v>23912</v>
      </c>
      <c r="T45" s="72">
        <f t="shared" si="8"/>
        <v>23490</v>
      </c>
      <c r="U45" s="44"/>
      <c r="V45" s="44"/>
    </row>
    <row r="46" spans="1:22" ht="18" customHeight="1" x14ac:dyDescent="0.2">
      <c r="A46" s="56" t="s">
        <v>800</v>
      </c>
      <c r="B46" s="82" t="s">
        <v>649</v>
      </c>
      <c r="C46" s="66" t="s">
        <v>18</v>
      </c>
      <c r="D46" s="67">
        <v>1.5</v>
      </c>
      <c r="E46" s="68" t="s">
        <v>1</v>
      </c>
      <c r="F46" s="69">
        <v>0.5</v>
      </c>
      <c r="G46" s="74">
        <f t="shared" si="9"/>
        <v>2</v>
      </c>
      <c r="H46" s="71">
        <f>IF(D46=基本・単一!$F$4,基本・単一!$L$4,IF(D46=基本・単一!$F$5,基本・単一!$L$5,IF(D46=基本・単一!$F$6,基本・単一!$L$6,IF(D46=基本・単一!$F$7,基本・単一!$L$7,IF(D46=基本・単一!$F$8,基本・単一!$L$8,IF(D46=基本・単一!$F$9,基本・単一!$L$9,IF(D46=基本・単一!$F$10,基本・単一!$L$10)))))))</f>
        <v>587</v>
      </c>
      <c r="I46" s="243"/>
      <c r="J46" s="71">
        <f>基本・複合!M15</f>
        <v>82</v>
      </c>
      <c r="K46" s="243"/>
      <c r="L46" s="71">
        <f t="shared" si="10"/>
        <v>816</v>
      </c>
      <c r="M46" s="72">
        <f t="shared" si="1"/>
        <v>9139</v>
      </c>
      <c r="N46" s="72">
        <f t="shared" si="2"/>
        <v>8943</v>
      </c>
      <c r="O46" s="72">
        <f t="shared" si="3"/>
        <v>8894</v>
      </c>
      <c r="P46" s="72">
        <f t="shared" si="4"/>
        <v>8747</v>
      </c>
      <c r="Q46" s="72">
        <f t="shared" si="5"/>
        <v>8649</v>
      </c>
      <c r="R46" s="72">
        <f t="shared" si="6"/>
        <v>8453</v>
      </c>
      <c r="S46" s="72">
        <f t="shared" si="7"/>
        <v>8306</v>
      </c>
      <c r="T46" s="72">
        <f t="shared" si="8"/>
        <v>8160</v>
      </c>
      <c r="U46" s="44"/>
      <c r="V46" s="44"/>
    </row>
    <row r="47" spans="1:22" ht="18" customHeight="1" x14ac:dyDescent="0.2">
      <c r="A47" s="56" t="s">
        <v>801</v>
      </c>
      <c r="B47" s="82" t="s">
        <v>649</v>
      </c>
      <c r="C47" s="66" t="s">
        <v>18</v>
      </c>
      <c r="D47" s="67">
        <v>1.5</v>
      </c>
      <c r="E47" s="68" t="s">
        <v>1</v>
      </c>
      <c r="F47" s="69">
        <v>1</v>
      </c>
      <c r="G47" s="74">
        <f t="shared" si="9"/>
        <v>2.5</v>
      </c>
      <c r="H47" s="71">
        <f>IF(D47=基本・単一!$F$4,基本・単一!$L$4,IF(D47=基本・単一!$F$5,基本・単一!$L$5,IF(D47=基本・単一!$F$6,基本・単一!$L$6,IF(D47=基本・単一!$F$7,基本・単一!$L$7,IF(D47=基本・単一!$F$8,基本・単一!$L$8,IF(D47=基本・単一!$F$9,基本・単一!$L$9,IF(D47=基本・単一!$F$10,基本・単一!$L$10)))))))</f>
        <v>587</v>
      </c>
      <c r="I47" s="243"/>
      <c r="J47" s="71">
        <f>基本・複合!M16</f>
        <v>167</v>
      </c>
      <c r="K47" s="243"/>
      <c r="L47" s="71">
        <f t="shared" si="10"/>
        <v>901</v>
      </c>
      <c r="M47" s="72">
        <f t="shared" si="1"/>
        <v>10091</v>
      </c>
      <c r="N47" s="72">
        <f t="shared" si="2"/>
        <v>9874</v>
      </c>
      <c r="O47" s="72">
        <f t="shared" si="3"/>
        <v>9820</v>
      </c>
      <c r="P47" s="72">
        <f t="shared" si="4"/>
        <v>9658</v>
      </c>
      <c r="Q47" s="72">
        <f t="shared" si="5"/>
        <v>9550</v>
      </c>
      <c r="R47" s="72">
        <f t="shared" si="6"/>
        <v>9334</v>
      </c>
      <c r="S47" s="72">
        <f t="shared" si="7"/>
        <v>9172</v>
      </c>
      <c r="T47" s="72">
        <f t="shared" si="8"/>
        <v>9010</v>
      </c>
      <c r="U47" s="44"/>
      <c r="V47" s="44"/>
    </row>
    <row r="48" spans="1:22" ht="18" customHeight="1" x14ac:dyDescent="0.2">
      <c r="A48" s="56" t="s">
        <v>802</v>
      </c>
      <c r="B48" s="82" t="s">
        <v>649</v>
      </c>
      <c r="C48" s="66" t="s">
        <v>18</v>
      </c>
      <c r="D48" s="67">
        <v>1.5</v>
      </c>
      <c r="E48" s="68" t="s">
        <v>1</v>
      </c>
      <c r="F48" s="69">
        <v>1.5</v>
      </c>
      <c r="G48" s="74">
        <f t="shared" si="9"/>
        <v>3</v>
      </c>
      <c r="H48" s="71">
        <f>IF(D48=基本・単一!$F$4,基本・単一!$L$4,IF(D48=基本・単一!$F$5,基本・単一!$L$5,IF(D48=基本・単一!$F$6,基本・単一!$L$6,IF(D48=基本・単一!$F$7,基本・単一!$L$7,IF(D48=基本・単一!$F$8,基本・単一!$L$8,IF(D48=基本・単一!$F$9,基本・単一!$L$9,IF(D48=基本・単一!$F$10,基本・単一!$L$10)))))))</f>
        <v>587</v>
      </c>
      <c r="I48" s="243"/>
      <c r="J48" s="71">
        <f>基本・複合!M17</f>
        <v>250</v>
      </c>
      <c r="K48" s="243"/>
      <c r="L48" s="71">
        <f t="shared" si="10"/>
        <v>984</v>
      </c>
      <c r="M48" s="72">
        <f t="shared" si="1"/>
        <v>11020</v>
      </c>
      <c r="N48" s="72">
        <f t="shared" si="2"/>
        <v>10784</v>
      </c>
      <c r="O48" s="72">
        <f t="shared" si="3"/>
        <v>10725</v>
      </c>
      <c r="P48" s="72">
        <f t="shared" si="4"/>
        <v>10548</v>
      </c>
      <c r="Q48" s="72">
        <f t="shared" si="5"/>
        <v>10430</v>
      </c>
      <c r="R48" s="72">
        <f t="shared" si="6"/>
        <v>10194</v>
      </c>
      <c r="S48" s="72">
        <f t="shared" si="7"/>
        <v>10017</v>
      </c>
      <c r="T48" s="72">
        <f t="shared" si="8"/>
        <v>9840</v>
      </c>
      <c r="U48" s="44"/>
      <c r="V48" s="44"/>
    </row>
    <row r="49" spans="1:22" ht="18" customHeight="1" x14ac:dyDescent="0.2">
      <c r="A49" s="56" t="s">
        <v>803</v>
      </c>
      <c r="B49" s="82" t="s">
        <v>649</v>
      </c>
      <c r="C49" s="66" t="s">
        <v>18</v>
      </c>
      <c r="D49" s="67">
        <v>1.5</v>
      </c>
      <c r="E49" s="68" t="s">
        <v>1</v>
      </c>
      <c r="F49" s="69">
        <v>2</v>
      </c>
      <c r="G49" s="74">
        <f t="shared" si="9"/>
        <v>3.5</v>
      </c>
      <c r="H49" s="71">
        <f>IF(D49=基本・単一!$F$4,基本・単一!$L$4,IF(D49=基本・単一!$F$5,基本・単一!$L$5,IF(D49=基本・単一!$F$6,基本・単一!$L$6,IF(D49=基本・単一!$F$7,基本・単一!$L$7,IF(D49=基本・単一!$F$8,基本・単一!$L$8,IF(D49=基本・単一!$F$9,基本・単一!$L$9,IF(D49=基本・単一!$F$10,基本・単一!$L$10)))))))</f>
        <v>587</v>
      </c>
      <c r="I49" s="243"/>
      <c r="J49" s="71">
        <f>基本・複合!M18</f>
        <v>333</v>
      </c>
      <c r="K49" s="243"/>
      <c r="L49" s="71">
        <f t="shared" si="10"/>
        <v>1067</v>
      </c>
      <c r="M49" s="72">
        <f t="shared" si="1"/>
        <v>11950</v>
      </c>
      <c r="N49" s="72">
        <f t="shared" si="2"/>
        <v>11694</v>
      </c>
      <c r="O49" s="72">
        <f t="shared" si="3"/>
        <v>11630</v>
      </c>
      <c r="P49" s="72">
        <f t="shared" si="4"/>
        <v>11438</v>
      </c>
      <c r="Q49" s="72">
        <f t="shared" si="5"/>
        <v>11310</v>
      </c>
      <c r="R49" s="72">
        <f t="shared" si="6"/>
        <v>11054</v>
      </c>
      <c r="S49" s="72">
        <f t="shared" si="7"/>
        <v>10862</v>
      </c>
      <c r="T49" s="72">
        <f t="shared" si="8"/>
        <v>10670</v>
      </c>
      <c r="U49" s="44"/>
      <c r="V49" s="44"/>
    </row>
    <row r="50" spans="1:22" ht="18" customHeight="1" x14ac:dyDescent="0.2">
      <c r="A50" s="56" t="s">
        <v>804</v>
      </c>
      <c r="B50" s="82" t="s">
        <v>649</v>
      </c>
      <c r="C50" s="66" t="s">
        <v>18</v>
      </c>
      <c r="D50" s="67">
        <v>1.5</v>
      </c>
      <c r="E50" s="68" t="s">
        <v>1</v>
      </c>
      <c r="F50" s="69">
        <v>2.5</v>
      </c>
      <c r="G50" s="74">
        <f t="shared" si="9"/>
        <v>4</v>
      </c>
      <c r="H50" s="71">
        <f>IF(D50=基本・単一!$F$4,基本・単一!$L$4,IF(D50=基本・単一!$F$5,基本・単一!$L$5,IF(D50=基本・単一!$F$6,基本・単一!$L$6,IF(D50=基本・単一!$F$7,基本・単一!$L$7,IF(D50=基本・単一!$F$8,基本・単一!$L$8,IF(D50=基本・単一!$F$9,基本・単一!$L$9,IF(D50=基本・単一!$F$10,基本・単一!$L$10)))))))</f>
        <v>587</v>
      </c>
      <c r="I50" s="243"/>
      <c r="J50" s="71">
        <f>基本・複合!M19</f>
        <v>416</v>
      </c>
      <c r="K50" s="243"/>
      <c r="L50" s="71">
        <f t="shared" si="10"/>
        <v>1150</v>
      </c>
      <c r="M50" s="72">
        <f t="shared" si="1"/>
        <v>12880</v>
      </c>
      <c r="N50" s="72">
        <f t="shared" si="2"/>
        <v>12604</v>
      </c>
      <c r="O50" s="72">
        <f t="shared" si="3"/>
        <v>12535</v>
      </c>
      <c r="P50" s="72">
        <f t="shared" si="4"/>
        <v>12328</v>
      </c>
      <c r="Q50" s="72">
        <f t="shared" si="5"/>
        <v>12190</v>
      </c>
      <c r="R50" s="72">
        <f t="shared" si="6"/>
        <v>11914</v>
      </c>
      <c r="S50" s="72">
        <f t="shared" si="7"/>
        <v>11707</v>
      </c>
      <c r="T50" s="72">
        <f t="shared" si="8"/>
        <v>11500</v>
      </c>
      <c r="U50" s="44"/>
      <c r="V50" s="44"/>
    </row>
    <row r="51" spans="1:22" ht="18" customHeight="1" x14ac:dyDescent="0.2">
      <c r="A51" s="56" t="s">
        <v>805</v>
      </c>
      <c r="B51" s="82" t="s">
        <v>649</v>
      </c>
      <c r="C51" s="66" t="s">
        <v>18</v>
      </c>
      <c r="D51" s="67">
        <v>1.5</v>
      </c>
      <c r="E51" s="68" t="s">
        <v>1</v>
      </c>
      <c r="F51" s="69">
        <v>3</v>
      </c>
      <c r="G51" s="74">
        <f t="shared" si="9"/>
        <v>4.5</v>
      </c>
      <c r="H51" s="71">
        <f>IF(D51=基本・単一!$F$4,基本・単一!$L$4,IF(D51=基本・単一!$F$5,基本・単一!$L$5,IF(D51=基本・単一!$F$6,基本・単一!$L$6,IF(D51=基本・単一!$F$7,基本・単一!$L$7,IF(D51=基本・単一!$F$8,基本・単一!$L$8,IF(D51=基本・単一!$F$9,基本・単一!$L$9,IF(D51=基本・単一!$F$10,基本・単一!$L$10)))))))</f>
        <v>587</v>
      </c>
      <c r="I51" s="243"/>
      <c r="J51" s="71">
        <f>J50+基本・複合!$Q$2</f>
        <v>499</v>
      </c>
      <c r="K51" s="243"/>
      <c r="L51" s="71">
        <f t="shared" si="10"/>
        <v>1233</v>
      </c>
      <c r="M51" s="72">
        <f t="shared" si="1"/>
        <v>13809</v>
      </c>
      <c r="N51" s="72">
        <f t="shared" si="2"/>
        <v>13513</v>
      </c>
      <c r="O51" s="72">
        <f t="shared" si="3"/>
        <v>13439</v>
      </c>
      <c r="P51" s="72">
        <f t="shared" si="4"/>
        <v>13217</v>
      </c>
      <c r="Q51" s="72">
        <f t="shared" si="5"/>
        <v>13069</v>
      </c>
      <c r="R51" s="72">
        <f t="shared" si="6"/>
        <v>12773</v>
      </c>
      <c r="S51" s="72">
        <f t="shared" si="7"/>
        <v>12551</v>
      </c>
      <c r="T51" s="72">
        <f t="shared" si="8"/>
        <v>12330</v>
      </c>
      <c r="U51" s="44"/>
      <c r="V51" s="44"/>
    </row>
    <row r="52" spans="1:22" ht="18" customHeight="1" x14ac:dyDescent="0.2">
      <c r="A52" s="56" t="s">
        <v>806</v>
      </c>
      <c r="B52" s="82" t="s">
        <v>649</v>
      </c>
      <c r="C52" s="66" t="s">
        <v>18</v>
      </c>
      <c r="D52" s="67">
        <v>1.5</v>
      </c>
      <c r="E52" s="68" t="s">
        <v>1</v>
      </c>
      <c r="F52" s="69">
        <v>3.5</v>
      </c>
      <c r="G52" s="74">
        <f t="shared" si="9"/>
        <v>5</v>
      </c>
      <c r="H52" s="71">
        <f>IF(D52=基本・単一!$F$4,基本・単一!$L$4,IF(D52=基本・単一!$F$5,基本・単一!$L$5,IF(D52=基本・単一!$F$6,基本・単一!$L$6,IF(D52=基本・単一!$F$7,基本・単一!$L$7,IF(D52=基本・単一!$F$8,基本・単一!$L$8,IF(D52=基本・単一!$F$9,基本・単一!$L$9,IF(D52=基本・単一!$F$10,基本・単一!$L$10)))))))</f>
        <v>587</v>
      </c>
      <c r="I52" s="243"/>
      <c r="J52" s="71">
        <f>J51+基本・複合!$Q$2</f>
        <v>582</v>
      </c>
      <c r="K52" s="243"/>
      <c r="L52" s="71">
        <f t="shared" si="10"/>
        <v>1316</v>
      </c>
      <c r="M52" s="72">
        <f t="shared" si="1"/>
        <v>14739</v>
      </c>
      <c r="N52" s="72">
        <f t="shared" si="2"/>
        <v>14423</v>
      </c>
      <c r="O52" s="72">
        <f t="shared" si="3"/>
        <v>14344</v>
      </c>
      <c r="P52" s="72">
        <f t="shared" si="4"/>
        <v>14107</v>
      </c>
      <c r="Q52" s="72">
        <f t="shared" si="5"/>
        <v>13949</v>
      </c>
      <c r="R52" s="72">
        <f t="shared" si="6"/>
        <v>13633</v>
      </c>
      <c r="S52" s="72">
        <f t="shared" si="7"/>
        <v>13396</v>
      </c>
      <c r="T52" s="72">
        <f t="shared" si="8"/>
        <v>13160</v>
      </c>
      <c r="U52" s="44"/>
      <c r="V52" s="44"/>
    </row>
    <row r="53" spans="1:22" ht="18" customHeight="1" x14ac:dyDescent="0.2">
      <c r="A53" s="56" t="s">
        <v>807</v>
      </c>
      <c r="B53" s="82" t="s">
        <v>649</v>
      </c>
      <c r="C53" s="66" t="s">
        <v>18</v>
      </c>
      <c r="D53" s="67">
        <v>1.5</v>
      </c>
      <c r="E53" s="68" t="s">
        <v>1</v>
      </c>
      <c r="F53" s="69">
        <v>4</v>
      </c>
      <c r="G53" s="74">
        <f t="shared" si="9"/>
        <v>5.5</v>
      </c>
      <c r="H53" s="71">
        <f>IF(D53=基本・単一!$F$4,基本・単一!$L$4,IF(D53=基本・単一!$F$5,基本・単一!$L$5,IF(D53=基本・単一!$F$6,基本・単一!$L$6,IF(D53=基本・単一!$F$7,基本・単一!$L$7,IF(D53=基本・単一!$F$8,基本・単一!$L$8,IF(D53=基本・単一!$F$9,基本・単一!$L$9,IF(D53=基本・単一!$F$10,基本・単一!$L$10)))))))</f>
        <v>587</v>
      </c>
      <c r="I53" s="243"/>
      <c r="J53" s="71">
        <f>J52+基本・複合!$Q$2</f>
        <v>665</v>
      </c>
      <c r="K53" s="243"/>
      <c r="L53" s="71">
        <f t="shared" si="10"/>
        <v>1399</v>
      </c>
      <c r="M53" s="72">
        <f t="shared" si="1"/>
        <v>15668</v>
      </c>
      <c r="N53" s="72">
        <f t="shared" si="2"/>
        <v>15333</v>
      </c>
      <c r="O53" s="72">
        <f t="shared" si="3"/>
        <v>15249</v>
      </c>
      <c r="P53" s="72">
        <f t="shared" si="4"/>
        <v>14997</v>
      </c>
      <c r="Q53" s="72">
        <f t="shared" si="5"/>
        <v>14829</v>
      </c>
      <c r="R53" s="72">
        <f t="shared" si="6"/>
        <v>14493</v>
      </c>
      <c r="S53" s="72">
        <f t="shared" si="7"/>
        <v>14241</v>
      </c>
      <c r="T53" s="72">
        <f t="shared" si="8"/>
        <v>13990</v>
      </c>
      <c r="U53" s="44"/>
      <c r="V53" s="44"/>
    </row>
    <row r="54" spans="1:22" ht="18" customHeight="1" x14ac:dyDescent="0.2">
      <c r="A54" s="56" t="s">
        <v>808</v>
      </c>
      <c r="B54" s="82" t="s">
        <v>649</v>
      </c>
      <c r="C54" s="66" t="s">
        <v>18</v>
      </c>
      <c r="D54" s="67">
        <v>1.5</v>
      </c>
      <c r="E54" s="68" t="s">
        <v>1</v>
      </c>
      <c r="F54" s="69">
        <v>4.5</v>
      </c>
      <c r="G54" s="74">
        <f t="shared" si="9"/>
        <v>6</v>
      </c>
      <c r="H54" s="71">
        <f>IF(D54=基本・単一!$F$4,基本・単一!$L$4,IF(D54=基本・単一!$F$5,基本・単一!$L$5,IF(D54=基本・単一!$F$6,基本・単一!$L$6,IF(D54=基本・単一!$F$7,基本・単一!$L$7,IF(D54=基本・単一!$F$8,基本・単一!$L$8,IF(D54=基本・単一!$F$9,基本・単一!$L$9,IF(D54=基本・単一!$F$10,基本・単一!$L$10)))))))</f>
        <v>587</v>
      </c>
      <c r="I54" s="243"/>
      <c r="J54" s="71">
        <f>J53+基本・複合!$Q$2</f>
        <v>748</v>
      </c>
      <c r="K54" s="243"/>
      <c r="L54" s="71">
        <f t="shared" si="10"/>
        <v>1482</v>
      </c>
      <c r="M54" s="72">
        <f t="shared" si="1"/>
        <v>16598</v>
      </c>
      <c r="N54" s="72">
        <f t="shared" si="2"/>
        <v>16242</v>
      </c>
      <c r="O54" s="72">
        <f t="shared" si="3"/>
        <v>16153</v>
      </c>
      <c r="P54" s="72">
        <f t="shared" si="4"/>
        <v>15887</v>
      </c>
      <c r="Q54" s="72">
        <f t="shared" si="5"/>
        <v>15709</v>
      </c>
      <c r="R54" s="72">
        <f t="shared" si="6"/>
        <v>15353</v>
      </c>
      <c r="S54" s="72">
        <f t="shared" si="7"/>
        <v>15086</v>
      </c>
      <c r="T54" s="72">
        <f t="shared" si="8"/>
        <v>14820</v>
      </c>
      <c r="U54" s="44"/>
      <c r="V54" s="44"/>
    </row>
    <row r="55" spans="1:22" ht="18" customHeight="1" x14ac:dyDescent="0.2">
      <c r="A55" s="56" t="s">
        <v>809</v>
      </c>
      <c r="B55" s="82" t="s">
        <v>649</v>
      </c>
      <c r="C55" s="66" t="s">
        <v>18</v>
      </c>
      <c r="D55" s="67">
        <v>1.5</v>
      </c>
      <c r="E55" s="68" t="s">
        <v>1</v>
      </c>
      <c r="F55" s="69">
        <v>5</v>
      </c>
      <c r="G55" s="74">
        <f t="shared" si="9"/>
        <v>6.5</v>
      </c>
      <c r="H55" s="71">
        <f>IF(D55=基本・単一!$F$4,基本・単一!$L$4,IF(D55=基本・単一!$F$5,基本・単一!$L$5,IF(D55=基本・単一!$F$6,基本・単一!$L$6,IF(D55=基本・単一!$F$7,基本・単一!$L$7,IF(D55=基本・単一!$F$8,基本・単一!$L$8,IF(D55=基本・単一!$F$9,基本・単一!$L$9,IF(D55=基本・単一!$F$10,基本・単一!$L$10)))))))</f>
        <v>587</v>
      </c>
      <c r="I55" s="243"/>
      <c r="J55" s="71">
        <f>J54+基本・複合!$Q$2</f>
        <v>831</v>
      </c>
      <c r="K55" s="243"/>
      <c r="L55" s="71">
        <f t="shared" si="10"/>
        <v>1565</v>
      </c>
      <c r="M55" s="72">
        <f t="shared" si="1"/>
        <v>17528</v>
      </c>
      <c r="N55" s="72">
        <f t="shared" si="2"/>
        <v>17152</v>
      </c>
      <c r="O55" s="72">
        <f t="shared" si="3"/>
        <v>17058</v>
      </c>
      <c r="P55" s="72">
        <f t="shared" si="4"/>
        <v>16776</v>
      </c>
      <c r="Q55" s="72">
        <f t="shared" si="5"/>
        <v>16589</v>
      </c>
      <c r="R55" s="72">
        <f t="shared" si="6"/>
        <v>16213</v>
      </c>
      <c r="S55" s="72">
        <f t="shared" si="7"/>
        <v>15931</v>
      </c>
      <c r="T55" s="72">
        <f t="shared" si="8"/>
        <v>15650</v>
      </c>
      <c r="U55" s="44"/>
      <c r="V55" s="44"/>
    </row>
    <row r="56" spans="1:22" ht="18" customHeight="1" x14ac:dyDescent="0.2">
      <c r="A56" s="56" t="s">
        <v>810</v>
      </c>
      <c r="B56" s="82" t="s">
        <v>649</v>
      </c>
      <c r="C56" s="66" t="s">
        <v>18</v>
      </c>
      <c r="D56" s="67">
        <v>1.5</v>
      </c>
      <c r="E56" s="68" t="s">
        <v>1</v>
      </c>
      <c r="F56" s="69">
        <v>5.5</v>
      </c>
      <c r="G56" s="74">
        <f t="shared" si="9"/>
        <v>7</v>
      </c>
      <c r="H56" s="71">
        <f>IF(D56=基本・単一!$F$4,基本・単一!$L$4,IF(D56=基本・単一!$F$5,基本・単一!$L$5,IF(D56=基本・単一!$F$6,基本・単一!$L$6,IF(D56=基本・単一!$F$7,基本・単一!$L$7,IF(D56=基本・単一!$F$8,基本・単一!$L$8,IF(D56=基本・単一!$F$9,基本・単一!$L$9,IF(D56=基本・単一!$F$10,基本・単一!$L$10)))))))</f>
        <v>587</v>
      </c>
      <c r="I56" s="243"/>
      <c r="J56" s="71">
        <f>J55+基本・複合!$Q$2</f>
        <v>914</v>
      </c>
      <c r="K56" s="243"/>
      <c r="L56" s="71">
        <f t="shared" si="10"/>
        <v>1648</v>
      </c>
      <c r="M56" s="72">
        <f t="shared" si="1"/>
        <v>18457</v>
      </c>
      <c r="N56" s="72">
        <f t="shared" si="2"/>
        <v>18062</v>
      </c>
      <c r="O56" s="72">
        <f t="shared" si="3"/>
        <v>17963</v>
      </c>
      <c r="P56" s="72">
        <f t="shared" si="4"/>
        <v>17666</v>
      </c>
      <c r="Q56" s="72">
        <f t="shared" si="5"/>
        <v>17468</v>
      </c>
      <c r="R56" s="72">
        <f t="shared" si="6"/>
        <v>17073</v>
      </c>
      <c r="S56" s="72">
        <f t="shared" si="7"/>
        <v>16776</v>
      </c>
      <c r="T56" s="72">
        <f t="shared" si="8"/>
        <v>16480</v>
      </c>
      <c r="U56" s="44"/>
      <c r="V56" s="44"/>
    </row>
    <row r="57" spans="1:22" ht="18" customHeight="1" x14ac:dyDescent="0.2">
      <c r="A57" s="56" t="s">
        <v>811</v>
      </c>
      <c r="B57" s="82" t="s">
        <v>649</v>
      </c>
      <c r="C57" s="66" t="s">
        <v>18</v>
      </c>
      <c r="D57" s="67">
        <v>1.5</v>
      </c>
      <c r="E57" s="68" t="s">
        <v>1</v>
      </c>
      <c r="F57" s="69">
        <v>6</v>
      </c>
      <c r="G57" s="74">
        <f t="shared" si="9"/>
        <v>7.5</v>
      </c>
      <c r="H57" s="71">
        <f>IF(D57=基本・単一!$F$4,基本・単一!$L$4,IF(D57=基本・単一!$F$5,基本・単一!$L$5,IF(D57=基本・単一!$F$6,基本・単一!$L$6,IF(D57=基本・単一!$F$7,基本・単一!$L$7,IF(D57=基本・単一!$F$8,基本・単一!$L$8,IF(D57=基本・単一!$F$9,基本・単一!$L$9,IF(D57=基本・単一!$F$10,基本・単一!$L$10)))))))</f>
        <v>587</v>
      </c>
      <c r="I57" s="243"/>
      <c r="J57" s="71">
        <f>J56+基本・複合!$Q$2</f>
        <v>997</v>
      </c>
      <c r="K57" s="243"/>
      <c r="L57" s="71">
        <f t="shared" si="10"/>
        <v>1731</v>
      </c>
      <c r="M57" s="72">
        <f t="shared" si="1"/>
        <v>19387</v>
      </c>
      <c r="N57" s="72">
        <f t="shared" si="2"/>
        <v>18971</v>
      </c>
      <c r="O57" s="72">
        <f t="shared" si="3"/>
        <v>18867</v>
      </c>
      <c r="P57" s="72">
        <f t="shared" si="4"/>
        <v>18556</v>
      </c>
      <c r="Q57" s="72">
        <f t="shared" si="5"/>
        <v>18348</v>
      </c>
      <c r="R57" s="72">
        <f t="shared" si="6"/>
        <v>17933</v>
      </c>
      <c r="S57" s="72">
        <f t="shared" si="7"/>
        <v>17621</v>
      </c>
      <c r="T57" s="72">
        <f t="shared" si="8"/>
        <v>17310</v>
      </c>
      <c r="U57" s="44"/>
      <c r="V57" s="44"/>
    </row>
    <row r="58" spans="1:22" ht="18" customHeight="1" x14ac:dyDescent="0.2">
      <c r="A58" s="56" t="s">
        <v>812</v>
      </c>
      <c r="B58" s="82" t="s">
        <v>649</v>
      </c>
      <c r="C58" s="66" t="s">
        <v>18</v>
      </c>
      <c r="D58" s="67">
        <v>1.5</v>
      </c>
      <c r="E58" s="68" t="s">
        <v>1</v>
      </c>
      <c r="F58" s="69">
        <v>6.5</v>
      </c>
      <c r="G58" s="74">
        <f t="shared" si="9"/>
        <v>8</v>
      </c>
      <c r="H58" s="71">
        <f>IF(D58=基本・単一!$F$4,基本・単一!$L$4,IF(D58=基本・単一!$F$5,基本・単一!$L$5,IF(D58=基本・単一!$F$6,基本・単一!$L$6,IF(D58=基本・単一!$F$7,基本・単一!$L$7,IF(D58=基本・単一!$F$8,基本・単一!$L$8,IF(D58=基本・単一!$F$9,基本・単一!$L$9,IF(D58=基本・単一!$F$10,基本・単一!$L$10)))))))</f>
        <v>587</v>
      </c>
      <c r="I58" s="243"/>
      <c r="J58" s="71">
        <f>J57+基本・複合!$Q$2</f>
        <v>1080</v>
      </c>
      <c r="K58" s="243"/>
      <c r="L58" s="71">
        <f t="shared" si="10"/>
        <v>1814</v>
      </c>
      <c r="M58" s="72">
        <f t="shared" si="1"/>
        <v>20316</v>
      </c>
      <c r="N58" s="72">
        <f t="shared" si="2"/>
        <v>19881</v>
      </c>
      <c r="O58" s="72">
        <f t="shared" si="3"/>
        <v>19772</v>
      </c>
      <c r="P58" s="72">
        <f t="shared" si="4"/>
        <v>19446</v>
      </c>
      <c r="Q58" s="72">
        <f t="shared" si="5"/>
        <v>19228</v>
      </c>
      <c r="R58" s="72">
        <f t="shared" si="6"/>
        <v>18793</v>
      </c>
      <c r="S58" s="72">
        <f t="shared" si="7"/>
        <v>18466</v>
      </c>
      <c r="T58" s="72">
        <f t="shared" si="8"/>
        <v>18140</v>
      </c>
      <c r="U58" s="44"/>
      <c r="V58" s="44"/>
    </row>
    <row r="59" spans="1:22" ht="18" customHeight="1" x14ac:dyDescent="0.2">
      <c r="A59" s="56" t="s">
        <v>813</v>
      </c>
      <c r="B59" s="82" t="s">
        <v>649</v>
      </c>
      <c r="C59" s="66" t="s">
        <v>18</v>
      </c>
      <c r="D59" s="67">
        <v>1.5</v>
      </c>
      <c r="E59" s="68" t="s">
        <v>1</v>
      </c>
      <c r="F59" s="69">
        <v>7</v>
      </c>
      <c r="G59" s="74">
        <f t="shared" si="9"/>
        <v>8.5</v>
      </c>
      <c r="H59" s="71">
        <f>IF(D59=基本・単一!$F$4,基本・単一!$L$4,IF(D59=基本・単一!$F$5,基本・単一!$L$5,IF(D59=基本・単一!$F$6,基本・単一!$L$6,IF(D59=基本・単一!$F$7,基本・単一!$L$7,IF(D59=基本・単一!$F$8,基本・単一!$L$8,IF(D59=基本・単一!$F$9,基本・単一!$L$9,IF(D59=基本・単一!$F$10,基本・単一!$L$10)))))))</f>
        <v>587</v>
      </c>
      <c r="I59" s="243"/>
      <c r="J59" s="71">
        <f>J58+基本・複合!$Q$2</f>
        <v>1163</v>
      </c>
      <c r="K59" s="243"/>
      <c r="L59" s="71">
        <f t="shared" si="10"/>
        <v>1897</v>
      </c>
      <c r="M59" s="72">
        <f t="shared" si="1"/>
        <v>21246</v>
      </c>
      <c r="N59" s="72">
        <f t="shared" si="2"/>
        <v>20791</v>
      </c>
      <c r="O59" s="72">
        <f t="shared" si="3"/>
        <v>20677</v>
      </c>
      <c r="P59" s="72">
        <f t="shared" si="4"/>
        <v>20335</v>
      </c>
      <c r="Q59" s="72">
        <f t="shared" si="5"/>
        <v>20108</v>
      </c>
      <c r="R59" s="72">
        <f t="shared" si="6"/>
        <v>19652</v>
      </c>
      <c r="S59" s="72">
        <f t="shared" si="7"/>
        <v>19311</v>
      </c>
      <c r="T59" s="72">
        <f t="shared" si="8"/>
        <v>18970</v>
      </c>
      <c r="U59" s="44"/>
      <c r="V59" s="44"/>
    </row>
    <row r="60" spans="1:22" ht="18" customHeight="1" x14ac:dyDescent="0.2">
      <c r="A60" s="56" t="s">
        <v>814</v>
      </c>
      <c r="B60" s="82" t="s">
        <v>649</v>
      </c>
      <c r="C60" s="66" t="s">
        <v>18</v>
      </c>
      <c r="D60" s="67">
        <v>1.5</v>
      </c>
      <c r="E60" s="68" t="s">
        <v>1</v>
      </c>
      <c r="F60" s="69">
        <v>7.5</v>
      </c>
      <c r="G60" s="74">
        <f t="shared" si="9"/>
        <v>9</v>
      </c>
      <c r="H60" s="71">
        <f>IF(D60=基本・単一!$F$4,基本・単一!$L$4,IF(D60=基本・単一!$F$5,基本・単一!$L$5,IF(D60=基本・単一!$F$6,基本・単一!$L$6,IF(D60=基本・単一!$F$7,基本・単一!$L$7,IF(D60=基本・単一!$F$8,基本・単一!$L$8,IF(D60=基本・単一!$F$9,基本・単一!$L$9,IF(D60=基本・単一!$F$10,基本・単一!$L$10)))))))</f>
        <v>587</v>
      </c>
      <c r="I60" s="243"/>
      <c r="J60" s="71">
        <f>J59+基本・複合!$Q$2</f>
        <v>1246</v>
      </c>
      <c r="K60" s="243"/>
      <c r="L60" s="71">
        <f t="shared" si="10"/>
        <v>1980</v>
      </c>
      <c r="M60" s="72">
        <f t="shared" si="1"/>
        <v>22176</v>
      </c>
      <c r="N60" s="72">
        <f t="shared" si="2"/>
        <v>21700</v>
      </c>
      <c r="O60" s="72">
        <f t="shared" si="3"/>
        <v>21582</v>
      </c>
      <c r="P60" s="72">
        <f t="shared" si="4"/>
        <v>21225</v>
      </c>
      <c r="Q60" s="72">
        <f t="shared" si="5"/>
        <v>20988</v>
      </c>
      <c r="R60" s="72">
        <f t="shared" si="6"/>
        <v>20512</v>
      </c>
      <c r="S60" s="72">
        <f t="shared" si="7"/>
        <v>20156</v>
      </c>
      <c r="T60" s="72">
        <f t="shared" si="8"/>
        <v>19800</v>
      </c>
      <c r="U60" s="44"/>
      <c r="V60" s="44"/>
    </row>
    <row r="61" spans="1:22" ht="18" customHeight="1" x14ac:dyDescent="0.2">
      <c r="A61" s="56" t="s">
        <v>815</v>
      </c>
      <c r="B61" s="82" t="s">
        <v>649</v>
      </c>
      <c r="C61" s="66" t="s">
        <v>18</v>
      </c>
      <c r="D61" s="67">
        <v>1.5</v>
      </c>
      <c r="E61" s="68" t="s">
        <v>1</v>
      </c>
      <c r="F61" s="69">
        <v>8</v>
      </c>
      <c r="G61" s="74">
        <f t="shared" si="9"/>
        <v>9.5</v>
      </c>
      <c r="H61" s="71">
        <f>IF(D61=基本・単一!$F$4,基本・単一!$L$4,IF(D61=基本・単一!$F$5,基本・単一!$L$5,IF(D61=基本・単一!$F$6,基本・単一!$L$6,IF(D61=基本・単一!$F$7,基本・単一!$L$7,IF(D61=基本・単一!$F$8,基本・単一!$L$8,IF(D61=基本・単一!$F$9,基本・単一!$L$9,IF(D61=基本・単一!$F$10,基本・単一!$L$10)))))))</f>
        <v>587</v>
      </c>
      <c r="I61" s="243"/>
      <c r="J61" s="71">
        <f>J60+基本・複合!$Q$2</f>
        <v>1329</v>
      </c>
      <c r="K61" s="243"/>
      <c r="L61" s="71">
        <f t="shared" si="10"/>
        <v>2063</v>
      </c>
      <c r="M61" s="72">
        <f t="shared" si="1"/>
        <v>23105</v>
      </c>
      <c r="N61" s="72">
        <f t="shared" si="2"/>
        <v>22610</v>
      </c>
      <c r="O61" s="72">
        <f t="shared" si="3"/>
        <v>22486</v>
      </c>
      <c r="P61" s="72">
        <f t="shared" si="4"/>
        <v>22115</v>
      </c>
      <c r="Q61" s="72">
        <f t="shared" si="5"/>
        <v>21867</v>
      </c>
      <c r="R61" s="72">
        <f t="shared" si="6"/>
        <v>21372</v>
      </c>
      <c r="S61" s="72">
        <f t="shared" si="7"/>
        <v>21001</v>
      </c>
      <c r="T61" s="72">
        <f t="shared" si="8"/>
        <v>20630</v>
      </c>
      <c r="U61" s="44"/>
      <c r="V61" s="44"/>
    </row>
    <row r="62" spans="1:22" ht="18" customHeight="1" x14ac:dyDescent="0.2">
      <c r="A62" s="56" t="s">
        <v>816</v>
      </c>
      <c r="B62" s="82" t="s">
        <v>649</v>
      </c>
      <c r="C62" s="66" t="s">
        <v>18</v>
      </c>
      <c r="D62" s="67">
        <v>1.5</v>
      </c>
      <c r="E62" s="68" t="s">
        <v>1</v>
      </c>
      <c r="F62" s="69">
        <v>8.5</v>
      </c>
      <c r="G62" s="74">
        <f t="shared" si="9"/>
        <v>10</v>
      </c>
      <c r="H62" s="71">
        <f>IF(D62=基本・単一!$F$4,基本・単一!$L$4,IF(D62=基本・単一!$F$5,基本・単一!$L$5,IF(D62=基本・単一!$F$6,基本・単一!$L$6,IF(D62=基本・単一!$F$7,基本・単一!$L$7,IF(D62=基本・単一!$F$8,基本・単一!$L$8,IF(D62=基本・単一!$F$9,基本・単一!$L$9,IF(D62=基本・単一!$F$10,基本・単一!$L$10)))))))</f>
        <v>587</v>
      </c>
      <c r="I62" s="243"/>
      <c r="J62" s="71">
        <f>J61+基本・複合!$Q$2</f>
        <v>1412</v>
      </c>
      <c r="K62" s="243"/>
      <c r="L62" s="71">
        <f t="shared" si="10"/>
        <v>2146</v>
      </c>
      <c r="M62" s="72">
        <f t="shared" si="1"/>
        <v>24035</v>
      </c>
      <c r="N62" s="72">
        <f t="shared" si="2"/>
        <v>23520</v>
      </c>
      <c r="O62" s="72">
        <f t="shared" si="3"/>
        <v>23391</v>
      </c>
      <c r="P62" s="72">
        <f t="shared" si="4"/>
        <v>23005</v>
      </c>
      <c r="Q62" s="72">
        <f t="shared" si="5"/>
        <v>22747</v>
      </c>
      <c r="R62" s="72">
        <f t="shared" si="6"/>
        <v>22232</v>
      </c>
      <c r="S62" s="72">
        <f t="shared" si="7"/>
        <v>21846</v>
      </c>
      <c r="T62" s="72">
        <f t="shared" si="8"/>
        <v>21460</v>
      </c>
      <c r="U62" s="44"/>
      <c r="V62" s="44"/>
    </row>
    <row r="63" spans="1:22" ht="18" customHeight="1" x14ac:dyDescent="0.2">
      <c r="A63" s="56" t="s">
        <v>817</v>
      </c>
      <c r="B63" s="82" t="s">
        <v>649</v>
      </c>
      <c r="C63" s="66" t="s">
        <v>18</v>
      </c>
      <c r="D63" s="67">
        <v>1.5</v>
      </c>
      <c r="E63" s="68" t="s">
        <v>1</v>
      </c>
      <c r="F63" s="69">
        <v>9</v>
      </c>
      <c r="G63" s="74">
        <f t="shared" si="9"/>
        <v>10.5</v>
      </c>
      <c r="H63" s="71">
        <f>IF(D63=基本・単一!$F$4,基本・単一!$L$4,IF(D63=基本・単一!$F$5,基本・単一!$L$5,IF(D63=基本・単一!$F$6,基本・単一!$L$6,IF(D63=基本・単一!$F$7,基本・単一!$L$7,IF(D63=基本・単一!$F$8,基本・単一!$L$8,IF(D63=基本・単一!$F$9,基本・単一!$L$9,IF(D63=基本・単一!$F$10,基本・単一!$L$10)))))))</f>
        <v>587</v>
      </c>
      <c r="I63" s="243"/>
      <c r="J63" s="71">
        <f>J62+基本・複合!$Q$2</f>
        <v>1495</v>
      </c>
      <c r="K63" s="243"/>
      <c r="L63" s="71">
        <f t="shared" si="10"/>
        <v>2229</v>
      </c>
      <c r="M63" s="72">
        <f t="shared" si="1"/>
        <v>24964</v>
      </c>
      <c r="N63" s="72">
        <f t="shared" si="2"/>
        <v>24429</v>
      </c>
      <c r="O63" s="72">
        <f t="shared" si="3"/>
        <v>24296</v>
      </c>
      <c r="P63" s="72">
        <f t="shared" si="4"/>
        <v>23894</v>
      </c>
      <c r="Q63" s="72">
        <f t="shared" si="5"/>
        <v>23627</v>
      </c>
      <c r="R63" s="72">
        <f t="shared" si="6"/>
        <v>23092</v>
      </c>
      <c r="S63" s="72">
        <f t="shared" si="7"/>
        <v>22691</v>
      </c>
      <c r="T63" s="72">
        <f t="shared" si="8"/>
        <v>22290</v>
      </c>
      <c r="U63" s="44"/>
      <c r="V63" s="44"/>
    </row>
    <row r="64" spans="1:22" ht="18" customHeight="1" x14ac:dyDescent="0.2">
      <c r="A64" s="56" t="s">
        <v>818</v>
      </c>
      <c r="B64" s="82" t="s">
        <v>649</v>
      </c>
      <c r="C64" s="66" t="s">
        <v>18</v>
      </c>
      <c r="D64" s="67">
        <v>1.5</v>
      </c>
      <c r="E64" s="68" t="s">
        <v>1</v>
      </c>
      <c r="F64" s="69">
        <v>9.5</v>
      </c>
      <c r="G64" s="74">
        <f t="shared" si="9"/>
        <v>11</v>
      </c>
      <c r="H64" s="71">
        <f>IF(D64=基本・単一!$F$4,基本・単一!$L$4,IF(D64=基本・単一!$F$5,基本・単一!$L$5,IF(D64=基本・単一!$F$6,基本・単一!$L$6,IF(D64=基本・単一!$F$7,基本・単一!$L$7,IF(D64=基本・単一!$F$8,基本・単一!$L$8,IF(D64=基本・単一!$F$9,基本・単一!$L$9,IF(D64=基本・単一!$F$10,基本・単一!$L$10)))))))</f>
        <v>587</v>
      </c>
      <c r="I64" s="243"/>
      <c r="J64" s="71">
        <f>J63+基本・複合!$Q$2</f>
        <v>1578</v>
      </c>
      <c r="K64" s="243"/>
      <c r="L64" s="71">
        <f t="shared" si="10"/>
        <v>2312</v>
      </c>
      <c r="M64" s="72">
        <f t="shared" si="1"/>
        <v>25894</v>
      </c>
      <c r="N64" s="72">
        <f t="shared" si="2"/>
        <v>25339</v>
      </c>
      <c r="O64" s="72">
        <f t="shared" si="3"/>
        <v>25200</v>
      </c>
      <c r="P64" s="72">
        <f t="shared" si="4"/>
        <v>24784</v>
      </c>
      <c r="Q64" s="72">
        <f t="shared" si="5"/>
        <v>24507</v>
      </c>
      <c r="R64" s="72">
        <f t="shared" si="6"/>
        <v>23952</v>
      </c>
      <c r="S64" s="72">
        <f t="shared" si="7"/>
        <v>23536</v>
      </c>
      <c r="T64" s="72">
        <f t="shared" si="8"/>
        <v>23120</v>
      </c>
      <c r="U64" s="44"/>
      <c r="V64" s="44"/>
    </row>
    <row r="65" spans="1:22" ht="18" customHeight="1" x14ac:dyDescent="0.2">
      <c r="A65" s="56" t="s">
        <v>819</v>
      </c>
      <c r="B65" s="82" t="s">
        <v>649</v>
      </c>
      <c r="C65" s="66" t="s">
        <v>18</v>
      </c>
      <c r="D65" s="67">
        <v>1.5</v>
      </c>
      <c r="E65" s="68" t="s">
        <v>1</v>
      </c>
      <c r="F65" s="69">
        <v>10</v>
      </c>
      <c r="G65" s="74">
        <f t="shared" si="9"/>
        <v>11.5</v>
      </c>
      <c r="H65" s="71">
        <f>IF(D65=基本・単一!$F$4,基本・単一!$L$4,IF(D65=基本・単一!$F$5,基本・単一!$L$5,IF(D65=基本・単一!$F$6,基本・単一!$L$6,IF(D65=基本・単一!$F$7,基本・単一!$L$7,IF(D65=基本・単一!$F$8,基本・単一!$L$8,IF(D65=基本・単一!$F$9,基本・単一!$L$9,IF(D65=基本・単一!$F$10,基本・単一!$L$10)))))))</f>
        <v>587</v>
      </c>
      <c r="I65" s="243"/>
      <c r="J65" s="71">
        <f>J64+基本・複合!$Q$2</f>
        <v>1661</v>
      </c>
      <c r="K65" s="243"/>
      <c r="L65" s="71">
        <f t="shared" si="10"/>
        <v>2395</v>
      </c>
      <c r="M65" s="72">
        <f t="shared" si="1"/>
        <v>26824</v>
      </c>
      <c r="N65" s="72">
        <f t="shared" si="2"/>
        <v>26249</v>
      </c>
      <c r="O65" s="72">
        <f t="shared" si="3"/>
        <v>26105</v>
      </c>
      <c r="P65" s="72">
        <f t="shared" si="4"/>
        <v>25674</v>
      </c>
      <c r="Q65" s="72">
        <f t="shared" si="5"/>
        <v>25387</v>
      </c>
      <c r="R65" s="72">
        <f t="shared" si="6"/>
        <v>24812</v>
      </c>
      <c r="S65" s="72">
        <f t="shared" si="7"/>
        <v>24381</v>
      </c>
      <c r="T65" s="72">
        <f t="shared" si="8"/>
        <v>23950</v>
      </c>
      <c r="U65" s="44"/>
      <c r="V65" s="44"/>
    </row>
    <row r="66" spans="1:22" ht="18" customHeight="1" x14ac:dyDescent="0.2">
      <c r="A66" s="56" t="s">
        <v>820</v>
      </c>
      <c r="B66" s="82" t="s">
        <v>649</v>
      </c>
      <c r="C66" s="66" t="s">
        <v>18</v>
      </c>
      <c r="D66" s="67">
        <v>1.5</v>
      </c>
      <c r="E66" s="68" t="s">
        <v>1</v>
      </c>
      <c r="F66" s="69">
        <v>10.5</v>
      </c>
      <c r="G66" s="74">
        <f t="shared" si="9"/>
        <v>12</v>
      </c>
      <c r="H66" s="71">
        <f>IF(D66=基本・単一!$F$4,基本・単一!$L$4,IF(D66=基本・単一!$F$5,基本・単一!$L$5,IF(D66=基本・単一!$F$6,基本・単一!$L$6,IF(D66=基本・単一!$F$7,基本・単一!$L$7,IF(D66=基本・単一!$F$8,基本・単一!$L$8,IF(D66=基本・単一!$F$9,基本・単一!$L$9,IF(D66=基本・単一!$F$10,基本・単一!$L$10)))))))</f>
        <v>587</v>
      </c>
      <c r="I66" s="243"/>
      <c r="J66" s="71">
        <f>J65+基本・複合!$Q$2</f>
        <v>1744</v>
      </c>
      <c r="K66" s="243"/>
      <c r="L66" s="71">
        <f t="shared" si="10"/>
        <v>2478</v>
      </c>
      <c r="M66" s="72">
        <f t="shared" si="1"/>
        <v>27753</v>
      </c>
      <c r="N66" s="72">
        <f t="shared" si="2"/>
        <v>27158</v>
      </c>
      <c r="O66" s="72">
        <f t="shared" si="3"/>
        <v>27010</v>
      </c>
      <c r="P66" s="72">
        <f t="shared" si="4"/>
        <v>26564</v>
      </c>
      <c r="Q66" s="72">
        <f t="shared" si="5"/>
        <v>26266</v>
      </c>
      <c r="R66" s="72">
        <f t="shared" si="6"/>
        <v>25672</v>
      </c>
      <c r="S66" s="72">
        <f t="shared" si="7"/>
        <v>25226</v>
      </c>
      <c r="T66" s="72">
        <f t="shared" si="8"/>
        <v>24780</v>
      </c>
      <c r="U66" s="44"/>
      <c r="V66" s="44"/>
    </row>
    <row r="67" spans="1:22" ht="18" customHeight="1" x14ac:dyDescent="0.2">
      <c r="A67" s="56" t="s">
        <v>821</v>
      </c>
      <c r="B67" s="82" t="s">
        <v>649</v>
      </c>
      <c r="C67" s="66" t="s">
        <v>18</v>
      </c>
      <c r="D67" s="67">
        <v>2</v>
      </c>
      <c r="E67" s="68" t="s">
        <v>1</v>
      </c>
      <c r="F67" s="69">
        <v>0.5</v>
      </c>
      <c r="G67" s="74">
        <f t="shared" si="9"/>
        <v>2.5</v>
      </c>
      <c r="H67" s="71">
        <f>IF(D67=基本・単一!$F$4,基本・単一!$L$4,IF(D67=基本・単一!$F$5,基本・単一!$L$5,IF(D67=基本・単一!$F$6,基本・単一!$L$6,IF(D67=基本・単一!$F$7,基本・単一!$L$7,IF(D67=基本・単一!$F$8,基本・単一!$L$8,IF(D67=基本・単一!$F$9,基本・単一!$L$9,IF(D67=基本・単一!$F$10,基本・単一!$L$10)))))))</f>
        <v>669</v>
      </c>
      <c r="I67" s="243"/>
      <c r="J67" s="71">
        <f>基本・複合!M20</f>
        <v>85</v>
      </c>
      <c r="K67" s="243"/>
      <c r="L67" s="71">
        <f t="shared" si="10"/>
        <v>921</v>
      </c>
      <c r="M67" s="72">
        <f t="shared" si="1"/>
        <v>10315</v>
      </c>
      <c r="N67" s="72">
        <f t="shared" si="2"/>
        <v>10094</v>
      </c>
      <c r="O67" s="72">
        <f t="shared" si="3"/>
        <v>10038</v>
      </c>
      <c r="P67" s="72">
        <f t="shared" si="4"/>
        <v>9873</v>
      </c>
      <c r="Q67" s="72">
        <f t="shared" si="5"/>
        <v>9762</v>
      </c>
      <c r="R67" s="72">
        <f t="shared" si="6"/>
        <v>9541</v>
      </c>
      <c r="S67" s="72">
        <f t="shared" si="7"/>
        <v>9375</v>
      </c>
      <c r="T67" s="72">
        <f t="shared" si="8"/>
        <v>9210</v>
      </c>
      <c r="U67" s="44"/>
      <c r="V67" s="44"/>
    </row>
    <row r="68" spans="1:22" ht="18" customHeight="1" x14ac:dyDescent="0.2">
      <c r="A68" s="56" t="s">
        <v>822</v>
      </c>
      <c r="B68" s="82" t="s">
        <v>649</v>
      </c>
      <c r="C68" s="66" t="s">
        <v>18</v>
      </c>
      <c r="D68" s="67">
        <v>2</v>
      </c>
      <c r="E68" s="68" t="s">
        <v>1</v>
      </c>
      <c r="F68" s="69">
        <v>1</v>
      </c>
      <c r="G68" s="74">
        <f t="shared" si="9"/>
        <v>3</v>
      </c>
      <c r="H68" s="71">
        <f>IF(D68=基本・単一!$F$4,基本・単一!$L$4,IF(D68=基本・単一!$F$5,基本・単一!$L$5,IF(D68=基本・単一!$F$6,基本・単一!$L$6,IF(D68=基本・単一!$F$7,基本・単一!$L$7,IF(D68=基本・単一!$F$8,基本・単一!$L$8,IF(D68=基本・単一!$F$9,基本・単一!$L$9,IF(D68=基本・単一!$F$10,基本・単一!$L$10)))))))</f>
        <v>669</v>
      </c>
      <c r="I68" s="243"/>
      <c r="J68" s="71">
        <f>基本・複合!M21</f>
        <v>168</v>
      </c>
      <c r="K68" s="243"/>
      <c r="L68" s="71">
        <f t="shared" ref="L68:L99" si="11">ROUND(H68*(1+$I$4),0)+ROUND(J68*(1+$K$4),0)</f>
        <v>1004</v>
      </c>
      <c r="M68" s="72">
        <f t="shared" si="1"/>
        <v>11244</v>
      </c>
      <c r="N68" s="72">
        <f t="shared" si="2"/>
        <v>11003</v>
      </c>
      <c r="O68" s="72">
        <f t="shared" si="3"/>
        <v>10943</v>
      </c>
      <c r="P68" s="72">
        <f t="shared" si="4"/>
        <v>10762</v>
      </c>
      <c r="Q68" s="72">
        <f t="shared" si="5"/>
        <v>10642</v>
      </c>
      <c r="R68" s="72">
        <f t="shared" si="6"/>
        <v>10401</v>
      </c>
      <c r="S68" s="72">
        <f t="shared" si="7"/>
        <v>10220</v>
      </c>
      <c r="T68" s="72">
        <f t="shared" si="8"/>
        <v>10040</v>
      </c>
      <c r="U68" s="44"/>
      <c r="V68" s="44"/>
    </row>
    <row r="69" spans="1:22" ht="18" customHeight="1" x14ac:dyDescent="0.2">
      <c r="A69" s="56" t="s">
        <v>823</v>
      </c>
      <c r="B69" s="82" t="s">
        <v>649</v>
      </c>
      <c r="C69" s="66" t="s">
        <v>18</v>
      </c>
      <c r="D69" s="67">
        <v>2</v>
      </c>
      <c r="E69" s="68" t="s">
        <v>1</v>
      </c>
      <c r="F69" s="69">
        <v>1.5</v>
      </c>
      <c r="G69" s="74">
        <f t="shared" ref="G69:G108" si="12">D69+F69</f>
        <v>3.5</v>
      </c>
      <c r="H69" s="71">
        <f>IF(D69=基本・単一!$F$4,基本・単一!$L$4,IF(D69=基本・単一!$F$5,基本・単一!$L$5,IF(D69=基本・単一!$F$6,基本・単一!$L$6,IF(D69=基本・単一!$F$7,基本・単一!$L$7,IF(D69=基本・単一!$F$8,基本・単一!$L$8,IF(D69=基本・単一!$F$9,基本・単一!$L$9,IF(D69=基本・単一!$F$10,基本・単一!$L$10)))))))</f>
        <v>669</v>
      </c>
      <c r="I69" s="243"/>
      <c r="J69" s="71">
        <f>基本・複合!M22</f>
        <v>251</v>
      </c>
      <c r="K69" s="243"/>
      <c r="L69" s="71">
        <f t="shared" si="11"/>
        <v>1087</v>
      </c>
      <c r="M69" s="72">
        <f t="shared" si="1"/>
        <v>12174</v>
      </c>
      <c r="N69" s="72">
        <f t="shared" si="2"/>
        <v>11913</v>
      </c>
      <c r="O69" s="72">
        <f t="shared" si="3"/>
        <v>11848</v>
      </c>
      <c r="P69" s="72">
        <f t="shared" si="4"/>
        <v>11652</v>
      </c>
      <c r="Q69" s="72">
        <f t="shared" si="5"/>
        <v>11522</v>
      </c>
      <c r="R69" s="72">
        <f t="shared" si="6"/>
        <v>11261</v>
      </c>
      <c r="S69" s="72">
        <f t="shared" si="7"/>
        <v>11065</v>
      </c>
      <c r="T69" s="72">
        <f t="shared" si="8"/>
        <v>10870</v>
      </c>
      <c r="U69" s="44"/>
      <c r="V69" s="44"/>
    </row>
    <row r="70" spans="1:22" ht="18" customHeight="1" x14ac:dyDescent="0.2">
      <c r="A70" s="56" t="s">
        <v>824</v>
      </c>
      <c r="B70" s="82" t="s">
        <v>649</v>
      </c>
      <c r="C70" s="66" t="s">
        <v>18</v>
      </c>
      <c r="D70" s="67">
        <v>2</v>
      </c>
      <c r="E70" s="68" t="s">
        <v>1</v>
      </c>
      <c r="F70" s="69">
        <v>2</v>
      </c>
      <c r="G70" s="74">
        <f t="shared" si="12"/>
        <v>4</v>
      </c>
      <c r="H70" s="71">
        <f>IF(D70=基本・単一!$F$4,基本・単一!$L$4,IF(D70=基本・単一!$F$5,基本・単一!$L$5,IF(D70=基本・単一!$F$6,基本・単一!$L$6,IF(D70=基本・単一!$F$7,基本・単一!$L$7,IF(D70=基本・単一!$F$8,基本・単一!$L$8,IF(D70=基本・単一!$F$9,基本・単一!$L$9,IF(D70=基本・単一!$F$10,基本・単一!$L$10)))))))</f>
        <v>669</v>
      </c>
      <c r="I70" s="243"/>
      <c r="J70" s="71">
        <f>基本・複合!M23</f>
        <v>334</v>
      </c>
      <c r="K70" s="243"/>
      <c r="L70" s="71">
        <f t="shared" si="11"/>
        <v>1170</v>
      </c>
      <c r="M70" s="72">
        <f t="shared" si="1"/>
        <v>13104</v>
      </c>
      <c r="N70" s="72">
        <f t="shared" si="2"/>
        <v>12823</v>
      </c>
      <c r="O70" s="72">
        <f t="shared" si="3"/>
        <v>12753</v>
      </c>
      <c r="P70" s="72">
        <f t="shared" si="4"/>
        <v>12542</v>
      </c>
      <c r="Q70" s="72">
        <f t="shared" si="5"/>
        <v>12402</v>
      </c>
      <c r="R70" s="72">
        <f t="shared" si="6"/>
        <v>12121</v>
      </c>
      <c r="S70" s="72">
        <f t="shared" si="7"/>
        <v>11910</v>
      </c>
      <c r="T70" s="72">
        <f t="shared" si="8"/>
        <v>11700</v>
      </c>
      <c r="U70" s="44"/>
      <c r="V70" s="44"/>
    </row>
    <row r="71" spans="1:22" ht="18" customHeight="1" x14ac:dyDescent="0.2">
      <c r="A71" s="56" t="s">
        <v>825</v>
      </c>
      <c r="B71" s="82" t="s">
        <v>649</v>
      </c>
      <c r="C71" s="66" t="s">
        <v>18</v>
      </c>
      <c r="D71" s="67">
        <v>2</v>
      </c>
      <c r="E71" s="68" t="s">
        <v>1</v>
      </c>
      <c r="F71" s="69">
        <v>2.5</v>
      </c>
      <c r="G71" s="74">
        <f t="shared" si="12"/>
        <v>4.5</v>
      </c>
      <c r="H71" s="71">
        <f>IF(D71=基本・単一!$F$4,基本・単一!$L$4,IF(D71=基本・単一!$F$5,基本・単一!$L$5,IF(D71=基本・単一!$F$6,基本・単一!$L$6,IF(D71=基本・単一!$F$7,基本・単一!$L$7,IF(D71=基本・単一!$F$8,基本・単一!$L$8,IF(D71=基本・単一!$F$9,基本・単一!$L$9,IF(D71=基本・単一!$F$10,基本・単一!$L$10)))))))</f>
        <v>669</v>
      </c>
      <c r="I71" s="243"/>
      <c r="J71" s="71">
        <f>基本・複合!M24</f>
        <v>417</v>
      </c>
      <c r="K71" s="243"/>
      <c r="L71" s="71">
        <f t="shared" si="11"/>
        <v>1253</v>
      </c>
      <c r="M71" s="72">
        <f t="shared" si="1"/>
        <v>14033</v>
      </c>
      <c r="N71" s="72">
        <f t="shared" si="2"/>
        <v>13732</v>
      </c>
      <c r="O71" s="72">
        <f t="shared" si="3"/>
        <v>13657</v>
      </c>
      <c r="P71" s="72">
        <f t="shared" si="4"/>
        <v>13432</v>
      </c>
      <c r="Q71" s="72">
        <f t="shared" si="5"/>
        <v>13281</v>
      </c>
      <c r="R71" s="72">
        <f t="shared" si="6"/>
        <v>12981</v>
      </c>
      <c r="S71" s="72">
        <f t="shared" si="7"/>
        <v>12755</v>
      </c>
      <c r="T71" s="72">
        <f t="shared" si="8"/>
        <v>12530</v>
      </c>
      <c r="U71" s="44"/>
      <c r="V71" s="44"/>
    </row>
    <row r="72" spans="1:22" ht="18" customHeight="1" x14ac:dyDescent="0.2">
      <c r="A72" s="56" t="s">
        <v>826</v>
      </c>
      <c r="B72" s="82" t="s">
        <v>649</v>
      </c>
      <c r="C72" s="66" t="s">
        <v>18</v>
      </c>
      <c r="D72" s="67">
        <v>2</v>
      </c>
      <c r="E72" s="68" t="s">
        <v>1</v>
      </c>
      <c r="F72" s="69">
        <v>3</v>
      </c>
      <c r="G72" s="74">
        <f t="shared" si="12"/>
        <v>5</v>
      </c>
      <c r="H72" s="71">
        <f>IF(D72=基本・単一!$F$4,基本・単一!$L$4,IF(D72=基本・単一!$F$5,基本・単一!$L$5,IF(D72=基本・単一!$F$6,基本・単一!$L$6,IF(D72=基本・単一!$F$7,基本・単一!$L$7,IF(D72=基本・単一!$F$8,基本・単一!$L$8,IF(D72=基本・単一!$F$9,基本・単一!$L$9,IF(D72=基本・単一!$F$10,基本・単一!$L$10)))))))</f>
        <v>669</v>
      </c>
      <c r="I72" s="243"/>
      <c r="J72" s="71">
        <f>J71+基本・複合!Q2</f>
        <v>500</v>
      </c>
      <c r="K72" s="243"/>
      <c r="L72" s="71">
        <f t="shared" si="11"/>
        <v>1336</v>
      </c>
      <c r="M72" s="72">
        <f t="shared" si="1"/>
        <v>14963</v>
      </c>
      <c r="N72" s="72">
        <f t="shared" si="2"/>
        <v>14642</v>
      </c>
      <c r="O72" s="72">
        <f t="shared" si="3"/>
        <v>14562</v>
      </c>
      <c r="P72" s="72">
        <f t="shared" si="4"/>
        <v>14321</v>
      </c>
      <c r="Q72" s="72">
        <f t="shared" si="5"/>
        <v>14161</v>
      </c>
      <c r="R72" s="72">
        <f t="shared" si="6"/>
        <v>13840</v>
      </c>
      <c r="S72" s="72">
        <f t="shared" si="7"/>
        <v>13600</v>
      </c>
      <c r="T72" s="72">
        <f t="shared" si="8"/>
        <v>13360</v>
      </c>
      <c r="U72" s="44"/>
      <c r="V72" s="44"/>
    </row>
    <row r="73" spans="1:22" ht="18" customHeight="1" x14ac:dyDescent="0.2">
      <c r="A73" s="56" t="s">
        <v>827</v>
      </c>
      <c r="B73" s="82" t="s">
        <v>649</v>
      </c>
      <c r="C73" s="66" t="s">
        <v>18</v>
      </c>
      <c r="D73" s="67">
        <v>2</v>
      </c>
      <c r="E73" s="68" t="s">
        <v>1</v>
      </c>
      <c r="F73" s="69">
        <v>3.5</v>
      </c>
      <c r="G73" s="74">
        <f t="shared" si="12"/>
        <v>5.5</v>
      </c>
      <c r="H73" s="71">
        <f>IF(D73=基本・単一!$F$4,基本・単一!$L$4,IF(D73=基本・単一!$F$5,基本・単一!$L$5,IF(D73=基本・単一!$F$6,基本・単一!$L$6,IF(D73=基本・単一!$F$7,基本・単一!$L$7,IF(D73=基本・単一!$F$8,基本・単一!$L$8,IF(D73=基本・単一!$F$9,基本・単一!$L$9,IF(D73=基本・単一!$F$10,基本・単一!$L$10)))))))</f>
        <v>669</v>
      </c>
      <c r="I73" s="243"/>
      <c r="J73" s="71">
        <f>J72+基本・複合!$Q$2</f>
        <v>583</v>
      </c>
      <c r="K73" s="243"/>
      <c r="L73" s="71">
        <f t="shared" si="11"/>
        <v>1419</v>
      </c>
      <c r="M73" s="72">
        <f t="shared" si="1"/>
        <v>15892</v>
      </c>
      <c r="N73" s="72">
        <f t="shared" si="2"/>
        <v>15552</v>
      </c>
      <c r="O73" s="72">
        <f t="shared" si="3"/>
        <v>15467</v>
      </c>
      <c r="P73" s="72">
        <f t="shared" si="4"/>
        <v>15211</v>
      </c>
      <c r="Q73" s="72">
        <f t="shared" si="5"/>
        <v>15041</v>
      </c>
      <c r="R73" s="72">
        <f t="shared" si="6"/>
        <v>14700</v>
      </c>
      <c r="S73" s="72">
        <f t="shared" si="7"/>
        <v>14445</v>
      </c>
      <c r="T73" s="72">
        <f t="shared" si="8"/>
        <v>14190</v>
      </c>
      <c r="U73" s="44"/>
      <c r="V73" s="44"/>
    </row>
    <row r="74" spans="1:22" ht="18" customHeight="1" x14ac:dyDescent="0.2">
      <c r="A74" s="56" t="s">
        <v>828</v>
      </c>
      <c r="B74" s="82" t="s">
        <v>649</v>
      </c>
      <c r="C74" s="66" t="s">
        <v>18</v>
      </c>
      <c r="D74" s="67">
        <v>2</v>
      </c>
      <c r="E74" s="68" t="s">
        <v>1</v>
      </c>
      <c r="F74" s="69">
        <v>4</v>
      </c>
      <c r="G74" s="74">
        <f t="shared" si="12"/>
        <v>6</v>
      </c>
      <c r="H74" s="71">
        <f>IF(D74=基本・単一!$F$4,基本・単一!$L$4,IF(D74=基本・単一!$F$5,基本・単一!$L$5,IF(D74=基本・単一!$F$6,基本・単一!$L$6,IF(D74=基本・単一!$F$7,基本・単一!$L$7,IF(D74=基本・単一!$F$8,基本・単一!$L$8,IF(D74=基本・単一!$F$9,基本・単一!$L$9,IF(D74=基本・単一!$F$10,基本・単一!$L$10)))))))</f>
        <v>669</v>
      </c>
      <c r="I74" s="243"/>
      <c r="J74" s="71">
        <f>J73+基本・複合!$Q$2</f>
        <v>666</v>
      </c>
      <c r="K74" s="243"/>
      <c r="L74" s="71">
        <f t="shared" si="11"/>
        <v>1502</v>
      </c>
      <c r="M74" s="72">
        <f t="shared" si="1"/>
        <v>16822</v>
      </c>
      <c r="N74" s="72">
        <f t="shared" si="2"/>
        <v>16461</v>
      </c>
      <c r="O74" s="72">
        <f t="shared" si="3"/>
        <v>16371</v>
      </c>
      <c r="P74" s="72">
        <f t="shared" si="4"/>
        <v>16101</v>
      </c>
      <c r="Q74" s="72">
        <f t="shared" si="5"/>
        <v>15921</v>
      </c>
      <c r="R74" s="72">
        <f t="shared" si="6"/>
        <v>15560</v>
      </c>
      <c r="S74" s="72">
        <f t="shared" si="7"/>
        <v>15290</v>
      </c>
      <c r="T74" s="72">
        <f t="shared" si="8"/>
        <v>15020</v>
      </c>
      <c r="U74" s="44"/>
      <c r="V74" s="44"/>
    </row>
    <row r="75" spans="1:22" ht="18" customHeight="1" x14ac:dyDescent="0.2">
      <c r="A75" s="56" t="s">
        <v>829</v>
      </c>
      <c r="B75" s="82" t="s">
        <v>649</v>
      </c>
      <c r="C75" s="66" t="s">
        <v>18</v>
      </c>
      <c r="D75" s="67">
        <v>2</v>
      </c>
      <c r="E75" s="68" t="s">
        <v>1</v>
      </c>
      <c r="F75" s="69">
        <v>4.5</v>
      </c>
      <c r="G75" s="74">
        <f t="shared" si="12"/>
        <v>6.5</v>
      </c>
      <c r="H75" s="71">
        <f>IF(D75=基本・単一!$F$4,基本・単一!$L$4,IF(D75=基本・単一!$F$5,基本・単一!$L$5,IF(D75=基本・単一!$F$6,基本・単一!$L$6,IF(D75=基本・単一!$F$7,基本・単一!$L$7,IF(D75=基本・単一!$F$8,基本・単一!$L$8,IF(D75=基本・単一!$F$9,基本・単一!$L$9,IF(D75=基本・単一!$F$10,基本・単一!$L$10)))))))</f>
        <v>669</v>
      </c>
      <c r="I75" s="243"/>
      <c r="J75" s="71">
        <f>J74+基本・複合!$Q$2</f>
        <v>749</v>
      </c>
      <c r="K75" s="243"/>
      <c r="L75" s="71">
        <f t="shared" si="11"/>
        <v>1585</v>
      </c>
      <c r="M75" s="72">
        <f t="shared" si="1"/>
        <v>17752</v>
      </c>
      <c r="N75" s="72">
        <f t="shared" si="2"/>
        <v>17371</v>
      </c>
      <c r="O75" s="72">
        <f t="shared" si="3"/>
        <v>17276</v>
      </c>
      <c r="P75" s="72">
        <f t="shared" si="4"/>
        <v>16991</v>
      </c>
      <c r="Q75" s="72">
        <f t="shared" si="5"/>
        <v>16801</v>
      </c>
      <c r="R75" s="72">
        <f t="shared" si="6"/>
        <v>16420</v>
      </c>
      <c r="S75" s="72">
        <f t="shared" si="7"/>
        <v>16135</v>
      </c>
      <c r="T75" s="72">
        <f t="shared" si="8"/>
        <v>15850</v>
      </c>
      <c r="U75" s="44"/>
      <c r="V75" s="44"/>
    </row>
    <row r="76" spans="1:22" ht="18" customHeight="1" x14ac:dyDescent="0.2">
      <c r="A76" s="56" t="s">
        <v>830</v>
      </c>
      <c r="B76" s="82" t="s">
        <v>649</v>
      </c>
      <c r="C76" s="66" t="s">
        <v>18</v>
      </c>
      <c r="D76" s="67">
        <v>2</v>
      </c>
      <c r="E76" s="68" t="s">
        <v>1</v>
      </c>
      <c r="F76" s="69">
        <v>5</v>
      </c>
      <c r="G76" s="74">
        <f t="shared" si="12"/>
        <v>7</v>
      </c>
      <c r="H76" s="71">
        <f>IF(D76=基本・単一!$F$4,基本・単一!$L$4,IF(D76=基本・単一!$F$5,基本・単一!$L$5,IF(D76=基本・単一!$F$6,基本・単一!$L$6,IF(D76=基本・単一!$F$7,基本・単一!$L$7,IF(D76=基本・単一!$F$8,基本・単一!$L$8,IF(D76=基本・単一!$F$9,基本・単一!$L$9,IF(D76=基本・単一!$F$10,基本・単一!$L$10)))))))</f>
        <v>669</v>
      </c>
      <c r="I76" s="243"/>
      <c r="J76" s="71">
        <f>J75+基本・複合!$Q$2</f>
        <v>832</v>
      </c>
      <c r="K76" s="243"/>
      <c r="L76" s="71">
        <f t="shared" si="11"/>
        <v>1668</v>
      </c>
      <c r="M76" s="72">
        <f t="shared" si="1"/>
        <v>18681</v>
      </c>
      <c r="N76" s="72">
        <f t="shared" si="2"/>
        <v>18281</v>
      </c>
      <c r="O76" s="72">
        <f t="shared" si="3"/>
        <v>18181</v>
      </c>
      <c r="P76" s="72">
        <f t="shared" si="4"/>
        <v>17880</v>
      </c>
      <c r="Q76" s="72">
        <f t="shared" si="5"/>
        <v>17680</v>
      </c>
      <c r="R76" s="72">
        <f t="shared" si="6"/>
        <v>17280</v>
      </c>
      <c r="S76" s="72">
        <f t="shared" si="7"/>
        <v>16980</v>
      </c>
      <c r="T76" s="72">
        <f t="shared" si="8"/>
        <v>16680</v>
      </c>
      <c r="U76" s="44"/>
      <c r="V76" s="44"/>
    </row>
    <row r="77" spans="1:22" ht="18" customHeight="1" x14ac:dyDescent="0.2">
      <c r="A77" s="56" t="s">
        <v>831</v>
      </c>
      <c r="B77" s="82" t="s">
        <v>649</v>
      </c>
      <c r="C77" s="66" t="s">
        <v>18</v>
      </c>
      <c r="D77" s="67">
        <v>2</v>
      </c>
      <c r="E77" s="68" t="s">
        <v>1</v>
      </c>
      <c r="F77" s="69">
        <v>5.5</v>
      </c>
      <c r="G77" s="74">
        <f t="shared" si="12"/>
        <v>7.5</v>
      </c>
      <c r="H77" s="71">
        <f>IF(D77=基本・単一!$F$4,基本・単一!$L$4,IF(D77=基本・単一!$F$5,基本・単一!$L$5,IF(D77=基本・単一!$F$6,基本・単一!$L$6,IF(D77=基本・単一!$F$7,基本・単一!$L$7,IF(D77=基本・単一!$F$8,基本・単一!$L$8,IF(D77=基本・単一!$F$9,基本・単一!$L$9,IF(D77=基本・単一!$F$10,基本・単一!$L$10)))))))</f>
        <v>669</v>
      </c>
      <c r="I77" s="243"/>
      <c r="J77" s="71">
        <f>J76+基本・複合!$Q$2</f>
        <v>915</v>
      </c>
      <c r="K77" s="243"/>
      <c r="L77" s="71">
        <f t="shared" si="11"/>
        <v>1751</v>
      </c>
      <c r="M77" s="72">
        <f t="shared" si="1"/>
        <v>19611</v>
      </c>
      <c r="N77" s="72">
        <f t="shared" si="2"/>
        <v>19190</v>
      </c>
      <c r="O77" s="72">
        <f t="shared" si="3"/>
        <v>19085</v>
      </c>
      <c r="P77" s="72">
        <f t="shared" si="4"/>
        <v>18770</v>
      </c>
      <c r="Q77" s="72">
        <f t="shared" si="5"/>
        <v>18560</v>
      </c>
      <c r="R77" s="72">
        <f t="shared" si="6"/>
        <v>18140</v>
      </c>
      <c r="S77" s="72">
        <f t="shared" si="7"/>
        <v>17825</v>
      </c>
      <c r="T77" s="72">
        <f t="shared" si="8"/>
        <v>17510</v>
      </c>
      <c r="U77" s="44"/>
      <c r="V77" s="44"/>
    </row>
    <row r="78" spans="1:22" ht="18" customHeight="1" x14ac:dyDescent="0.2">
      <c r="A78" s="56" t="s">
        <v>832</v>
      </c>
      <c r="B78" s="82" t="s">
        <v>649</v>
      </c>
      <c r="C78" s="66" t="s">
        <v>18</v>
      </c>
      <c r="D78" s="67">
        <v>2</v>
      </c>
      <c r="E78" s="68" t="s">
        <v>1</v>
      </c>
      <c r="F78" s="69">
        <v>6</v>
      </c>
      <c r="G78" s="74">
        <f t="shared" si="12"/>
        <v>8</v>
      </c>
      <c r="H78" s="71">
        <f>IF(D78=基本・単一!$F$4,基本・単一!$L$4,IF(D78=基本・単一!$F$5,基本・単一!$L$5,IF(D78=基本・単一!$F$6,基本・単一!$L$6,IF(D78=基本・単一!$F$7,基本・単一!$L$7,IF(D78=基本・単一!$F$8,基本・単一!$L$8,IF(D78=基本・単一!$F$9,基本・単一!$L$9,IF(D78=基本・単一!$F$10,基本・単一!$L$10)))))))</f>
        <v>669</v>
      </c>
      <c r="I78" s="243"/>
      <c r="J78" s="71">
        <f>J77+基本・複合!$Q$2</f>
        <v>998</v>
      </c>
      <c r="K78" s="243"/>
      <c r="L78" s="71">
        <f t="shared" si="11"/>
        <v>1834</v>
      </c>
      <c r="M78" s="72">
        <f t="shared" si="1"/>
        <v>20540</v>
      </c>
      <c r="N78" s="72">
        <f t="shared" si="2"/>
        <v>20100</v>
      </c>
      <c r="O78" s="72">
        <f t="shared" si="3"/>
        <v>19990</v>
      </c>
      <c r="P78" s="72">
        <f t="shared" si="4"/>
        <v>19660</v>
      </c>
      <c r="Q78" s="72">
        <f t="shared" si="5"/>
        <v>19440</v>
      </c>
      <c r="R78" s="72">
        <f t="shared" si="6"/>
        <v>19000</v>
      </c>
      <c r="S78" s="72">
        <f t="shared" si="7"/>
        <v>18670</v>
      </c>
      <c r="T78" s="72">
        <f t="shared" si="8"/>
        <v>18340</v>
      </c>
      <c r="U78" s="44"/>
      <c r="V78" s="44"/>
    </row>
    <row r="79" spans="1:22" ht="18" customHeight="1" x14ac:dyDescent="0.2">
      <c r="A79" s="56" t="s">
        <v>833</v>
      </c>
      <c r="B79" s="82" t="s">
        <v>649</v>
      </c>
      <c r="C79" s="66" t="s">
        <v>18</v>
      </c>
      <c r="D79" s="67">
        <v>2</v>
      </c>
      <c r="E79" s="68" t="s">
        <v>1</v>
      </c>
      <c r="F79" s="69">
        <v>6.5</v>
      </c>
      <c r="G79" s="74">
        <f t="shared" si="12"/>
        <v>8.5</v>
      </c>
      <c r="H79" s="71">
        <f>IF(D79=基本・単一!$F$4,基本・単一!$L$4,IF(D79=基本・単一!$F$5,基本・単一!$L$5,IF(D79=基本・単一!$F$6,基本・単一!$L$6,IF(D79=基本・単一!$F$7,基本・単一!$L$7,IF(D79=基本・単一!$F$8,基本・単一!$L$8,IF(D79=基本・単一!$F$9,基本・単一!$L$9,IF(D79=基本・単一!$F$10,基本・単一!$L$10)))))))</f>
        <v>669</v>
      </c>
      <c r="I79" s="243"/>
      <c r="J79" s="71">
        <f>J78+基本・複合!$Q$2</f>
        <v>1081</v>
      </c>
      <c r="K79" s="243"/>
      <c r="L79" s="71">
        <f t="shared" si="11"/>
        <v>1917</v>
      </c>
      <c r="M79" s="72">
        <f t="shared" si="1"/>
        <v>21470</v>
      </c>
      <c r="N79" s="72">
        <f t="shared" si="2"/>
        <v>21010</v>
      </c>
      <c r="O79" s="72">
        <f t="shared" si="3"/>
        <v>20895</v>
      </c>
      <c r="P79" s="72">
        <f t="shared" si="4"/>
        <v>20550</v>
      </c>
      <c r="Q79" s="72">
        <f t="shared" si="5"/>
        <v>20320</v>
      </c>
      <c r="R79" s="72">
        <f t="shared" si="6"/>
        <v>19860</v>
      </c>
      <c r="S79" s="72">
        <f t="shared" si="7"/>
        <v>19515</v>
      </c>
      <c r="T79" s="72">
        <f t="shared" si="8"/>
        <v>19170</v>
      </c>
      <c r="U79" s="44"/>
      <c r="V79" s="44"/>
    </row>
    <row r="80" spans="1:22" ht="18" customHeight="1" x14ac:dyDescent="0.2">
      <c r="A80" s="56" t="s">
        <v>834</v>
      </c>
      <c r="B80" s="82" t="s">
        <v>649</v>
      </c>
      <c r="C80" s="66" t="s">
        <v>18</v>
      </c>
      <c r="D80" s="67">
        <v>2</v>
      </c>
      <c r="E80" s="68" t="s">
        <v>1</v>
      </c>
      <c r="F80" s="69">
        <v>7</v>
      </c>
      <c r="G80" s="74">
        <f t="shared" si="12"/>
        <v>9</v>
      </c>
      <c r="H80" s="71">
        <f>IF(D80=基本・単一!$F$4,基本・単一!$L$4,IF(D80=基本・単一!$F$5,基本・単一!$L$5,IF(D80=基本・単一!$F$6,基本・単一!$L$6,IF(D80=基本・単一!$F$7,基本・単一!$L$7,IF(D80=基本・単一!$F$8,基本・単一!$L$8,IF(D80=基本・単一!$F$9,基本・単一!$L$9,IF(D80=基本・単一!$F$10,基本・単一!$L$10)))))))</f>
        <v>669</v>
      </c>
      <c r="I80" s="243"/>
      <c r="J80" s="71">
        <f>J79+基本・複合!$Q$2</f>
        <v>1164</v>
      </c>
      <c r="K80" s="243"/>
      <c r="L80" s="71">
        <f t="shared" si="11"/>
        <v>2000</v>
      </c>
      <c r="M80" s="72">
        <f t="shared" si="1"/>
        <v>22400</v>
      </c>
      <c r="N80" s="72">
        <f t="shared" si="2"/>
        <v>21920</v>
      </c>
      <c r="O80" s="72">
        <f t="shared" si="3"/>
        <v>21800</v>
      </c>
      <c r="P80" s="72">
        <f t="shared" si="4"/>
        <v>21440</v>
      </c>
      <c r="Q80" s="72">
        <f t="shared" si="5"/>
        <v>21200</v>
      </c>
      <c r="R80" s="72">
        <f t="shared" si="6"/>
        <v>20720</v>
      </c>
      <c r="S80" s="72">
        <f t="shared" si="7"/>
        <v>20360</v>
      </c>
      <c r="T80" s="72">
        <f t="shared" si="8"/>
        <v>20000</v>
      </c>
      <c r="U80" s="44"/>
      <c r="V80" s="44"/>
    </row>
    <row r="81" spans="1:22" ht="18" customHeight="1" x14ac:dyDescent="0.2">
      <c r="A81" s="56" t="s">
        <v>835</v>
      </c>
      <c r="B81" s="82" t="s">
        <v>649</v>
      </c>
      <c r="C81" s="66" t="s">
        <v>18</v>
      </c>
      <c r="D81" s="67">
        <v>2</v>
      </c>
      <c r="E81" s="68" t="s">
        <v>1</v>
      </c>
      <c r="F81" s="69">
        <v>7.5</v>
      </c>
      <c r="G81" s="74">
        <f t="shared" si="12"/>
        <v>9.5</v>
      </c>
      <c r="H81" s="71">
        <f>IF(D81=基本・単一!$F$4,基本・単一!$L$4,IF(D81=基本・単一!$F$5,基本・単一!$L$5,IF(D81=基本・単一!$F$6,基本・単一!$L$6,IF(D81=基本・単一!$F$7,基本・単一!$L$7,IF(D81=基本・単一!$F$8,基本・単一!$L$8,IF(D81=基本・単一!$F$9,基本・単一!$L$9,IF(D81=基本・単一!$F$10,基本・単一!$L$10)))))))</f>
        <v>669</v>
      </c>
      <c r="I81" s="243"/>
      <c r="J81" s="71">
        <f>J80+基本・複合!$Q$2</f>
        <v>1247</v>
      </c>
      <c r="K81" s="243"/>
      <c r="L81" s="71">
        <f t="shared" si="11"/>
        <v>2083</v>
      </c>
      <c r="M81" s="72">
        <f t="shared" si="1"/>
        <v>23329</v>
      </c>
      <c r="N81" s="72">
        <f t="shared" si="2"/>
        <v>22829</v>
      </c>
      <c r="O81" s="72">
        <f t="shared" si="3"/>
        <v>22704</v>
      </c>
      <c r="P81" s="72">
        <f t="shared" si="4"/>
        <v>22329</v>
      </c>
      <c r="Q81" s="72">
        <f t="shared" si="5"/>
        <v>22079</v>
      </c>
      <c r="R81" s="72">
        <f t="shared" si="6"/>
        <v>21579</v>
      </c>
      <c r="S81" s="72">
        <f t="shared" si="7"/>
        <v>21204</v>
      </c>
      <c r="T81" s="72">
        <f t="shared" si="8"/>
        <v>20830</v>
      </c>
      <c r="U81" s="44"/>
      <c r="V81" s="44"/>
    </row>
    <row r="82" spans="1:22" ht="18" customHeight="1" x14ac:dyDescent="0.2">
      <c r="A82" s="56" t="s">
        <v>836</v>
      </c>
      <c r="B82" s="82" t="s">
        <v>649</v>
      </c>
      <c r="C82" s="66" t="s">
        <v>18</v>
      </c>
      <c r="D82" s="67">
        <v>2</v>
      </c>
      <c r="E82" s="68" t="s">
        <v>1</v>
      </c>
      <c r="F82" s="69">
        <v>8</v>
      </c>
      <c r="G82" s="74">
        <f t="shared" si="12"/>
        <v>10</v>
      </c>
      <c r="H82" s="71">
        <f>IF(D82=基本・単一!$F$4,基本・単一!$L$4,IF(D82=基本・単一!$F$5,基本・単一!$L$5,IF(D82=基本・単一!$F$6,基本・単一!$L$6,IF(D82=基本・単一!$F$7,基本・単一!$L$7,IF(D82=基本・単一!$F$8,基本・単一!$L$8,IF(D82=基本・単一!$F$9,基本・単一!$L$9,IF(D82=基本・単一!$F$10,基本・単一!$L$10)))))))</f>
        <v>669</v>
      </c>
      <c r="I82" s="243"/>
      <c r="J82" s="71">
        <f>J81+基本・複合!$Q$2</f>
        <v>1330</v>
      </c>
      <c r="K82" s="243"/>
      <c r="L82" s="71">
        <f t="shared" si="11"/>
        <v>2166</v>
      </c>
      <c r="M82" s="72">
        <f t="shared" si="1"/>
        <v>24259</v>
      </c>
      <c r="N82" s="72">
        <f t="shared" si="2"/>
        <v>23739</v>
      </c>
      <c r="O82" s="72">
        <f t="shared" si="3"/>
        <v>23609</v>
      </c>
      <c r="P82" s="72">
        <f t="shared" si="4"/>
        <v>23219</v>
      </c>
      <c r="Q82" s="72">
        <f t="shared" si="5"/>
        <v>22959</v>
      </c>
      <c r="R82" s="72">
        <f t="shared" si="6"/>
        <v>22439</v>
      </c>
      <c r="S82" s="72">
        <f t="shared" si="7"/>
        <v>22049</v>
      </c>
      <c r="T82" s="72">
        <f t="shared" si="8"/>
        <v>21660</v>
      </c>
      <c r="U82" s="44"/>
      <c r="V82" s="44"/>
    </row>
    <row r="83" spans="1:22" ht="18" customHeight="1" x14ac:dyDescent="0.2">
      <c r="A83" s="56" t="s">
        <v>837</v>
      </c>
      <c r="B83" s="82" t="s">
        <v>649</v>
      </c>
      <c r="C83" s="66" t="s">
        <v>18</v>
      </c>
      <c r="D83" s="67">
        <v>2</v>
      </c>
      <c r="E83" s="68" t="s">
        <v>1</v>
      </c>
      <c r="F83" s="69">
        <v>8.5</v>
      </c>
      <c r="G83" s="74">
        <f t="shared" si="12"/>
        <v>10.5</v>
      </c>
      <c r="H83" s="71">
        <f>IF(D83=基本・単一!$F$4,基本・単一!$L$4,IF(D83=基本・単一!$F$5,基本・単一!$L$5,IF(D83=基本・単一!$F$6,基本・単一!$L$6,IF(D83=基本・単一!$F$7,基本・単一!$L$7,IF(D83=基本・単一!$F$8,基本・単一!$L$8,IF(D83=基本・単一!$F$9,基本・単一!$L$9,IF(D83=基本・単一!$F$10,基本・単一!$L$10)))))))</f>
        <v>669</v>
      </c>
      <c r="I83" s="243"/>
      <c r="J83" s="71">
        <f>J82+基本・複合!$Q$2</f>
        <v>1413</v>
      </c>
      <c r="K83" s="243"/>
      <c r="L83" s="71">
        <f t="shared" si="11"/>
        <v>2249</v>
      </c>
      <c r="M83" s="72">
        <f t="shared" si="1"/>
        <v>25188</v>
      </c>
      <c r="N83" s="72">
        <f t="shared" si="2"/>
        <v>24649</v>
      </c>
      <c r="O83" s="72">
        <f t="shared" si="3"/>
        <v>24514</v>
      </c>
      <c r="P83" s="72">
        <f t="shared" si="4"/>
        <v>24109</v>
      </c>
      <c r="Q83" s="72">
        <f t="shared" si="5"/>
        <v>23839</v>
      </c>
      <c r="R83" s="72">
        <f t="shared" si="6"/>
        <v>23299</v>
      </c>
      <c r="S83" s="72">
        <f t="shared" si="7"/>
        <v>22894</v>
      </c>
      <c r="T83" s="72">
        <f t="shared" si="8"/>
        <v>22490</v>
      </c>
      <c r="U83" s="44"/>
      <c r="V83" s="44"/>
    </row>
    <row r="84" spans="1:22" ht="18" customHeight="1" x14ac:dyDescent="0.2">
      <c r="A84" s="56" t="s">
        <v>838</v>
      </c>
      <c r="B84" s="82" t="s">
        <v>649</v>
      </c>
      <c r="C84" s="66" t="s">
        <v>18</v>
      </c>
      <c r="D84" s="67">
        <v>2</v>
      </c>
      <c r="E84" s="68" t="s">
        <v>1</v>
      </c>
      <c r="F84" s="69">
        <v>9</v>
      </c>
      <c r="G84" s="74">
        <f t="shared" si="12"/>
        <v>11</v>
      </c>
      <c r="H84" s="71">
        <f>IF(D84=基本・単一!$F$4,基本・単一!$L$4,IF(D84=基本・単一!$F$5,基本・単一!$L$5,IF(D84=基本・単一!$F$6,基本・単一!$L$6,IF(D84=基本・単一!$F$7,基本・単一!$L$7,IF(D84=基本・単一!$F$8,基本・単一!$L$8,IF(D84=基本・単一!$F$9,基本・単一!$L$9,IF(D84=基本・単一!$F$10,基本・単一!$L$10)))))))</f>
        <v>669</v>
      </c>
      <c r="I84" s="243"/>
      <c r="J84" s="71">
        <f>J83+基本・複合!$Q$2</f>
        <v>1496</v>
      </c>
      <c r="K84" s="243"/>
      <c r="L84" s="71">
        <f t="shared" si="11"/>
        <v>2332</v>
      </c>
      <c r="M84" s="72">
        <f t="shared" si="1"/>
        <v>26118</v>
      </c>
      <c r="N84" s="72">
        <f t="shared" si="2"/>
        <v>25558</v>
      </c>
      <c r="O84" s="72">
        <f t="shared" si="3"/>
        <v>25418</v>
      </c>
      <c r="P84" s="72">
        <f t="shared" si="4"/>
        <v>24999</v>
      </c>
      <c r="Q84" s="72">
        <f t="shared" si="5"/>
        <v>24719</v>
      </c>
      <c r="R84" s="72">
        <f t="shared" si="6"/>
        <v>24159</v>
      </c>
      <c r="S84" s="72">
        <f t="shared" si="7"/>
        <v>23739</v>
      </c>
      <c r="T84" s="72">
        <f t="shared" si="8"/>
        <v>23320</v>
      </c>
      <c r="U84" s="44"/>
      <c r="V84" s="44"/>
    </row>
    <row r="85" spans="1:22" ht="18" customHeight="1" x14ac:dyDescent="0.2">
      <c r="A85" s="56" t="s">
        <v>839</v>
      </c>
      <c r="B85" s="82" t="s">
        <v>649</v>
      </c>
      <c r="C85" s="66" t="s">
        <v>18</v>
      </c>
      <c r="D85" s="67">
        <v>2</v>
      </c>
      <c r="E85" s="68" t="s">
        <v>1</v>
      </c>
      <c r="F85" s="69">
        <v>9.5</v>
      </c>
      <c r="G85" s="74">
        <f t="shared" si="12"/>
        <v>11.5</v>
      </c>
      <c r="H85" s="71">
        <f>IF(D85=基本・単一!$F$4,基本・単一!$L$4,IF(D85=基本・単一!$F$5,基本・単一!$L$5,IF(D85=基本・単一!$F$6,基本・単一!$L$6,IF(D85=基本・単一!$F$7,基本・単一!$L$7,IF(D85=基本・単一!$F$8,基本・単一!$L$8,IF(D85=基本・単一!$F$9,基本・単一!$L$9,IF(D85=基本・単一!$F$10,基本・単一!$L$10)))))))</f>
        <v>669</v>
      </c>
      <c r="I85" s="243"/>
      <c r="J85" s="71">
        <f>J84+基本・複合!$Q$2</f>
        <v>1579</v>
      </c>
      <c r="K85" s="243"/>
      <c r="L85" s="71">
        <f t="shared" si="11"/>
        <v>2415</v>
      </c>
      <c r="M85" s="72">
        <f t="shared" si="1"/>
        <v>27048</v>
      </c>
      <c r="N85" s="72">
        <f t="shared" si="2"/>
        <v>26468</v>
      </c>
      <c r="O85" s="72">
        <f t="shared" si="3"/>
        <v>26323</v>
      </c>
      <c r="P85" s="72">
        <f t="shared" si="4"/>
        <v>25888</v>
      </c>
      <c r="Q85" s="72">
        <f t="shared" si="5"/>
        <v>25599</v>
      </c>
      <c r="R85" s="72">
        <f t="shared" si="6"/>
        <v>25019</v>
      </c>
      <c r="S85" s="72">
        <f t="shared" si="7"/>
        <v>24584</v>
      </c>
      <c r="T85" s="72">
        <f t="shared" si="8"/>
        <v>24150</v>
      </c>
      <c r="U85" s="44"/>
      <c r="V85" s="44"/>
    </row>
    <row r="86" spans="1:22" ht="18" customHeight="1" x14ac:dyDescent="0.2">
      <c r="A86" s="56" t="s">
        <v>840</v>
      </c>
      <c r="B86" s="82" t="s">
        <v>649</v>
      </c>
      <c r="C86" s="66" t="s">
        <v>18</v>
      </c>
      <c r="D86" s="67">
        <v>2</v>
      </c>
      <c r="E86" s="68" t="s">
        <v>1</v>
      </c>
      <c r="F86" s="69">
        <v>10</v>
      </c>
      <c r="G86" s="74">
        <f t="shared" si="12"/>
        <v>12</v>
      </c>
      <c r="H86" s="71">
        <f>IF(D86=基本・単一!$F$4,基本・単一!$L$4,IF(D86=基本・単一!$F$5,基本・単一!$L$5,IF(D86=基本・単一!$F$6,基本・単一!$L$6,IF(D86=基本・単一!$F$7,基本・単一!$L$7,IF(D86=基本・単一!$F$8,基本・単一!$L$8,IF(D86=基本・単一!$F$9,基本・単一!$L$9,IF(D86=基本・単一!$F$10,基本・単一!$L$10)))))))</f>
        <v>669</v>
      </c>
      <c r="I86" s="243"/>
      <c r="J86" s="71">
        <f>J85+基本・複合!$Q$2</f>
        <v>1662</v>
      </c>
      <c r="K86" s="243"/>
      <c r="L86" s="71">
        <f t="shared" si="11"/>
        <v>2498</v>
      </c>
      <c r="M86" s="72">
        <f t="shared" si="1"/>
        <v>27977</v>
      </c>
      <c r="N86" s="72">
        <f t="shared" si="2"/>
        <v>27378</v>
      </c>
      <c r="O86" s="72">
        <f t="shared" si="3"/>
        <v>27228</v>
      </c>
      <c r="P86" s="72">
        <f t="shared" si="4"/>
        <v>26778</v>
      </c>
      <c r="Q86" s="72">
        <f t="shared" si="5"/>
        <v>26478</v>
      </c>
      <c r="R86" s="72">
        <f t="shared" si="6"/>
        <v>25879</v>
      </c>
      <c r="S86" s="72">
        <f t="shared" si="7"/>
        <v>25429</v>
      </c>
      <c r="T86" s="72">
        <f t="shared" si="8"/>
        <v>24980</v>
      </c>
      <c r="U86" s="44"/>
      <c r="V86" s="44"/>
    </row>
    <row r="87" spans="1:22" ht="18" customHeight="1" x14ac:dyDescent="0.2">
      <c r="A87" s="56" t="s">
        <v>841</v>
      </c>
      <c r="B87" s="82" t="s">
        <v>649</v>
      </c>
      <c r="C87" s="66" t="s">
        <v>18</v>
      </c>
      <c r="D87" s="67">
        <v>2</v>
      </c>
      <c r="E87" s="68" t="s">
        <v>1</v>
      </c>
      <c r="F87" s="69">
        <v>10.5</v>
      </c>
      <c r="G87" s="74">
        <f t="shared" si="12"/>
        <v>12.5</v>
      </c>
      <c r="H87" s="71">
        <f>IF(D87=基本・単一!$F$4,基本・単一!$L$4,IF(D87=基本・単一!$F$5,基本・単一!$L$5,IF(D87=基本・単一!$F$6,基本・単一!$L$6,IF(D87=基本・単一!$F$7,基本・単一!$L$7,IF(D87=基本・単一!$F$8,基本・単一!$L$8,IF(D87=基本・単一!$F$9,基本・単一!$L$9,IF(D87=基本・単一!$F$10,基本・単一!$L$10)))))))</f>
        <v>669</v>
      </c>
      <c r="I87" s="243"/>
      <c r="J87" s="71">
        <f>J86+基本・複合!$Q$2</f>
        <v>1745</v>
      </c>
      <c r="K87" s="243"/>
      <c r="L87" s="71">
        <f t="shared" si="11"/>
        <v>2581</v>
      </c>
      <c r="M87" s="72">
        <f t="shared" si="1"/>
        <v>28907</v>
      </c>
      <c r="N87" s="72">
        <f t="shared" si="2"/>
        <v>28287</v>
      </c>
      <c r="O87" s="72">
        <f t="shared" si="3"/>
        <v>28132</v>
      </c>
      <c r="P87" s="72">
        <f t="shared" si="4"/>
        <v>27668</v>
      </c>
      <c r="Q87" s="72">
        <f t="shared" si="5"/>
        <v>27358</v>
      </c>
      <c r="R87" s="72">
        <f t="shared" si="6"/>
        <v>26739</v>
      </c>
      <c r="S87" s="72">
        <f t="shared" si="7"/>
        <v>26274</v>
      </c>
      <c r="T87" s="72">
        <f t="shared" si="8"/>
        <v>25810</v>
      </c>
      <c r="U87" s="44"/>
      <c r="V87" s="44"/>
    </row>
    <row r="88" spans="1:22" ht="18" customHeight="1" x14ac:dyDescent="0.2">
      <c r="A88" s="56" t="s">
        <v>842</v>
      </c>
      <c r="B88" s="82" t="s">
        <v>649</v>
      </c>
      <c r="C88" s="66" t="s">
        <v>18</v>
      </c>
      <c r="D88" s="67">
        <v>2.5</v>
      </c>
      <c r="E88" s="68" t="s">
        <v>1</v>
      </c>
      <c r="F88" s="69">
        <v>0.5</v>
      </c>
      <c r="G88" s="74">
        <f t="shared" si="12"/>
        <v>3</v>
      </c>
      <c r="H88" s="71">
        <f>IF(D88=基本・単一!$F$4,基本・単一!$L$4,IF(D88=基本・単一!$F$5,基本・単一!$L$5,IF(D88=基本・単一!$F$6,基本・単一!$L$6,IF(D88=基本・単一!$F$7,基本・単一!$L$7,IF(D88=基本・単一!$F$8,基本・単一!$L$8,IF(D88=基本・単一!$F$9,基本・単一!$L$9,IF(D88=基本・単一!$F$10,基本・単一!$L$10)))))))</f>
        <v>754</v>
      </c>
      <c r="I88" s="243"/>
      <c r="J88" s="71">
        <f>基本・複合!M25</f>
        <v>83</v>
      </c>
      <c r="K88" s="243"/>
      <c r="L88" s="71">
        <f t="shared" si="11"/>
        <v>1026</v>
      </c>
      <c r="M88" s="72">
        <f t="shared" si="1"/>
        <v>11491</v>
      </c>
      <c r="N88" s="72">
        <f t="shared" si="2"/>
        <v>11244</v>
      </c>
      <c r="O88" s="72">
        <f t="shared" si="3"/>
        <v>11183</v>
      </c>
      <c r="P88" s="72">
        <f t="shared" si="4"/>
        <v>10998</v>
      </c>
      <c r="Q88" s="72">
        <f t="shared" si="5"/>
        <v>10875</v>
      </c>
      <c r="R88" s="72">
        <f t="shared" si="6"/>
        <v>10629</v>
      </c>
      <c r="S88" s="72">
        <f t="shared" si="7"/>
        <v>10444</v>
      </c>
      <c r="T88" s="72">
        <f t="shared" si="8"/>
        <v>10260</v>
      </c>
      <c r="U88" s="44"/>
      <c r="V88" s="44"/>
    </row>
    <row r="89" spans="1:22" ht="18" customHeight="1" x14ac:dyDescent="0.2">
      <c r="A89" s="56" t="s">
        <v>843</v>
      </c>
      <c r="B89" s="82" t="s">
        <v>649</v>
      </c>
      <c r="C89" s="66" t="s">
        <v>18</v>
      </c>
      <c r="D89" s="67">
        <v>2.5</v>
      </c>
      <c r="E89" s="68" t="s">
        <v>1</v>
      </c>
      <c r="F89" s="69">
        <v>1</v>
      </c>
      <c r="G89" s="74">
        <f t="shared" si="12"/>
        <v>3.5</v>
      </c>
      <c r="H89" s="71">
        <f>IF(D89=基本・単一!$F$4,基本・単一!$L$4,IF(D89=基本・単一!$F$5,基本・単一!$L$5,IF(D89=基本・単一!$F$6,基本・単一!$L$6,IF(D89=基本・単一!$F$7,基本・単一!$L$7,IF(D89=基本・単一!$F$8,基本・単一!$L$8,IF(D89=基本・単一!$F$9,基本・単一!$L$9,IF(D89=基本・単一!$F$10,基本・単一!$L$10)))))))</f>
        <v>754</v>
      </c>
      <c r="I89" s="243"/>
      <c r="J89" s="71">
        <f>J88+基本・複合!$Q$2</f>
        <v>166</v>
      </c>
      <c r="K89" s="243"/>
      <c r="L89" s="71">
        <f t="shared" si="11"/>
        <v>1109</v>
      </c>
      <c r="M89" s="72">
        <f t="shared" si="1"/>
        <v>12420</v>
      </c>
      <c r="N89" s="72">
        <f t="shared" si="2"/>
        <v>12154</v>
      </c>
      <c r="O89" s="72">
        <f t="shared" si="3"/>
        <v>12088</v>
      </c>
      <c r="P89" s="72">
        <f t="shared" si="4"/>
        <v>11888</v>
      </c>
      <c r="Q89" s="72">
        <f t="shared" si="5"/>
        <v>11755</v>
      </c>
      <c r="R89" s="72">
        <f t="shared" si="6"/>
        <v>11489</v>
      </c>
      <c r="S89" s="72">
        <f t="shared" si="7"/>
        <v>11289</v>
      </c>
      <c r="T89" s="72">
        <f t="shared" si="8"/>
        <v>11090</v>
      </c>
      <c r="U89" s="44"/>
      <c r="V89" s="44"/>
    </row>
    <row r="90" spans="1:22" ht="18" customHeight="1" x14ac:dyDescent="0.2">
      <c r="A90" s="56" t="s">
        <v>844</v>
      </c>
      <c r="B90" s="82" t="s">
        <v>649</v>
      </c>
      <c r="C90" s="66" t="s">
        <v>18</v>
      </c>
      <c r="D90" s="67">
        <v>2.5</v>
      </c>
      <c r="E90" s="68" t="s">
        <v>1</v>
      </c>
      <c r="F90" s="69">
        <v>1.5</v>
      </c>
      <c r="G90" s="74">
        <f t="shared" si="12"/>
        <v>4</v>
      </c>
      <c r="H90" s="71">
        <f>IF(D90=基本・単一!$F$4,基本・単一!$L$4,IF(D90=基本・単一!$F$5,基本・単一!$L$5,IF(D90=基本・単一!$F$6,基本・単一!$L$6,IF(D90=基本・単一!$F$7,基本・単一!$L$7,IF(D90=基本・単一!$F$8,基本・単一!$L$8,IF(D90=基本・単一!$F$9,基本・単一!$L$9,IF(D90=基本・単一!$F$10,基本・単一!$L$10)))))))</f>
        <v>754</v>
      </c>
      <c r="I90" s="243"/>
      <c r="J90" s="71">
        <f>J89+基本・複合!$Q$2</f>
        <v>249</v>
      </c>
      <c r="K90" s="243"/>
      <c r="L90" s="71">
        <f t="shared" si="11"/>
        <v>1192</v>
      </c>
      <c r="M90" s="72">
        <f t="shared" si="1"/>
        <v>13350</v>
      </c>
      <c r="N90" s="72">
        <f t="shared" si="2"/>
        <v>13064</v>
      </c>
      <c r="O90" s="72">
        <f t="shared" si="3"/>
        <v>12992</v>
      </c>
      <c r="P90" s="72">
        <f t="shared" si="4"/>
        <v>12778</v>
      </c>
      <c r="Q90" s="72">
        <f t="shared" si="5"/>
        <v>12635</v>
      </c>
      <c r="R90" s="72">
        <f t="shared" si="6"/>
        <v>12349</v>
      </c>
      <c r="S90" s="72">
        <f t="shared" si="7"/>
        <v>12134</v>
      </c>
      <c r="T90" s="72">
        <f t="shared" si="8"/>
        <v>11920</v>
      </c>
      <c r="U90" s="44"/>
      <c r="V90" s="44"/>
    </row>
    <row r="91" spans="1:22" ht="18" customHeight="1" x14ac:dyDescent="0.2">
      <c r="A91" s="56" t="s">
        <v>845</v>
      </c>
      <c r="B91" s="82" t="s">
        <v>649</v>
      </c>
      <c r="C91" s="66" t="s">
        <v>18</v>
      </c>
      <c r="D91" s="67">
        <v>2.5</v>
      </c>
      <c r="E91" s="68" t="s">
        <v>1</v>
      </c>
      <c r="F91" s="69">
        <v>2</v>
      </c>
      <c r="G91" s="74">
        <f t="shared" si="12"/>
        <v>4.5</v>
      </c>
      <c r="H91" s="71">
        <f>IF(D91=基本・単一!$F$4,基本・単一!$L$4,IF(D91=基本・単一!$F$5,基本・単一!$L$5,IF(D91=基本・単一!$F$6,基本・単一!$L$6,IF(D91=基本・単一!$F$7,基本・単一!$L$7,IF(D91=基本・単一!$F$8,基本・単一!$L$8,IF(D91=基本・単一!$F$9,基本・単一!$L$9,IF(D91=基本・単一!$F$10,基本・単一!$L$10)))))))</f>
        <v>754</v>
      </c>
      <c r="I91" s="243"/>
      <c r="J91" s="71">
        <f>J90+基本・複合!$Q$2</f>
        <v>332</v>
      </c>
      <c r="K91" s="243"/>
      <c r="L91" s="71">
        <f t="shared" si="11"/>
        <v>1275</v>
      </c>
      <c r="M91" s="72">
        <f t="shared" si="1"/>
        <v>14280</v>
      </c>
      <c r="N91" s="72">
        <f t="shared" si="2"/>
        <v>13974</v>
      </c>
      <c r="O91" s="72">
        <f t="shared" si="3"/>
        <v>13897</v>
      </c>
      <c r="P91" s="72">
        <f t="shared" si="4"/>
        <v>13668</v>
      </c>
      <c r="Q91" s="72">
        <f t="shared" si="5"/>
        <v>13515</v>
      </c>
      <c r="R91" s="72">
        <f t="shared" si="6"/>
        <v>13209</v>
      </c>
      <c r="S91" s="72">
        <f t="shared" si="7"/>
        <v>12979</v>
      </c>
      <c r="T91" s="72">
        <f t="shared" si="8"/>
        <v>12750</v>
      </c>
      <c r="U91" s="44"/>
      <c r="V91" s="44"/>
    </row>
    <row r="92" spans="1:22" ht="18" customHeight="1" x14ac:dyDescent="0.2">
      <c r="A92" s="56" t="s">
        <v>846</v>
      </c>
      <c r="B92" s="82" t="s">
        <v>649</v>
      </c>
      <c r="C92" s="66" t="s">
        <v>18</v>
      </c>
      <c r="D92" s="67">
        <v>2.5</v>
      </c>
      <c r="E92" s="68" t="s">
        <v>1</v>
      </c>
      <c r="F92" s="69">
        <v>2.5</v>
      </c>
      <c r="G92" s="74">
        <f t="shared" si="12"/>
        <v>5</v>
      </c>
      <c r="H92" s="71">
        <f>IF(D92=基本・単一!$F$4,基本・単一!$L$4,IF(D92=基本・単一!$F$5,基本・単一!$L$5,IF(D92=基本・単一!$F$6,基本・単一!$L$6,IF(D92=基本・単一!$F$7,基本・単一!$L$7,IF(D92=基本・単一!$F$8,基本・単一!$L$8,IF(D92=基本・単一!$F$9,基本・単一!$L$9,IF(D92=基本・単一!$F$10,基本・単一!$L$10)))))))</f>
        <v>754</v>
      </c>
      <c r="I92" s="243"/>
      <c r="J92" s="71">
        <f>J91+基本・複合!$Q$2</f>
        <v>415</v>
      </c>
      <c r="K92" s="243"/>
      <c r="L92" s="71">
        <f t="shared" si="11"/>
        <v>1358</v>
      </c>
      <c r="M92" s="72">
        <f t="shared" si="1"/>
        <v>15209</v>
      </c>
      <c r="N92" s="72">
        <f t="shared" si="2"/>
        <v>14883</v>
      </c>
      <c r="O92" s="72">
        <f t="shared" si="3"/>
        <v>14802</v>
      </c>
      <c r="P92" s="72">
        <f t="shared" si="4"/>
        <v>14557</v>
      </c>
      <c r="Q92" s="72">
        <f t="shared" si="5"/>
        <v>14394</v>
      </c>
      <c r="R92" s="72">
        <f t="shared" si="6"/>
        <v>14068</v>
      </c>
      <c r="S92" s="72">
        <f t="shared" si="7"/>
        <v>13824</v>
      </c>
      <c r="T92" s="72">
        <f t="shared" si="8"/>
        <v>13580</v>
      </c>
      <c r="U92" s="44"/>
      <c r="V92" s="44"/>
    </row>
    <row r="93" spans="1:22" ht="18" customHeight="1" x14ac:dyDescent="0.2">
      <c r="A93" s="56" t="s">
        <v>847</v>
      </c>
      <c r="B93" s="82" t="s">
        <v>649</v>
      </c>
      <c r="C93" s="66" t="s">
        <v>18</v>
      </c>
      <c r="D93" s="67">
        <v>2.5</v>
      </c>
      <c r="E93" s="68" t="s">
        <v>1</v>
      </c>
      <c r="F93" s="69">
        <v>3</v>
      </c>
      <c r="G93" s="74">
        <f t="shared" si="12"/>
        <v>5.5</v>
      </c>
      <c r="H93" s="71">
        <f>IF(D93=基本・単一!$F$4,基本・単一!$L$4,IF(D93=基本・単一!$F$5,基本・単一!$L$5,IF(D93=基本・単一!$F$6,基本・単一!$L$6,IF(D93=基本・単一!$F$7,基本・単一!$L$7,IF(D93=基本・単一!$F$8,基本・単一!$L$8,IF(D93=基本・単一!$F$9,基本・単一!$L$9,IF(D93=基本・単一!$F$10,基本・単一!$L$10)))))))</f>
        <v>754</v>
      </c>
      <c r="I93" s="243"/>
      <c r="J93" s="71">
        <f>J92+基本・複合!$Q$2</f>
        <v>498</v>
      </c>
      <c r="K93" s="243"/>
      <c r="L93" s="71">
        <f t="shared" si="11"/>
        <v>1441</v>
      </c>
      <c r="M93" s="72">
        <f t="shared" si="1"/>
        <v>16139</v>
      </c>
      <c r="N93" s="72">
        <f t="shared" si="2"/>
        <v>15793</v>
      </c>
      <c r="O93" s="72">
        <f t="shared" si="3"/>
        <v>15706</v>
      </c>
      <c r="P93" s="72">
        <f t="shared" si="4"/>
        <v>15447</v>
      </c>
      <c r="Q93" s="72">
        <f t="shared" si="5"/>
        <v>15274</v>
      </c>
      <c r="R93" s="72">
        <f t="shared" si="6"/>
        <v>14928</v>
      </c>
      <c r="S93" s="72">
        <f t="shared" si="7"/>
        <v>14669</v>
      </c>
      <c r="T93" s="72">
        <f t="shared" si="8"/>
        <v>14410</v>
      </c>
      <c r="U93" s="44"/>
      <c r="V93" s="44"/>
    </row>
    <row r="94" spans="1:22" ht="18" customHeight="1" x14ac:dyDescent="0.2">
      <c r="A94" s="56" t="s">
        <v>848</v>
      </c>
      <c r="B94" s="82" t="s">
        <v>649</v>
      </c>
      <c r="C94" s="66" t="s">
        <v>18</v>
      </c>
      <c r="D94" s="67">
        <v>2.5</v>
      </c>
      <c r="E94" s="68" t="s">
        <v>1</v>
      </c>
      <c r="F94" s="69">
        <v>3.5</v>
      </c>
      <c r="G94" s="74">
        <f t="shared" si="12"/>
        <v>6</v>
      </c>
      <c r="H94" s="71">
        <f>IF(D94=基本・単一!$F$4,基本・単一!$L$4,IF(D94=基本・単一!$F$5,基本・単一!$L$5,IF(D94=基本・単一!$F$6,基本・単一!$L$6,IF(D94=基本・単一!$F$7,基本・単一!$L$7,IF(D94=基本・単一!$F$8,基本・単一!$L$8,IF(D94=基本・単一!$F$9,基本・単一!$L$9,IF(D94=基本・単一!$F$10,基本・単一!$L$10)))))))</f>
        <v>754</v>
      </c>
      <c r="I94" s="243"/>
      <c r="J94" s="71">
        <f>J93+基本・複合!$Q$2</f>
        <v>581</v>
      </c>
      <c r="K94" s="243"/>
      <c r="L94" s="71">
        <f t="shared" si="11"/>
        <v>1524</v>
      </c>
      <c r="M94" s="72">
        <f t="shared" si="1"/>
        <v>17068</v>
      </c>
      <c r="N94" s="72">
        <f t="shared" si="2"/>
        <v>16703</v>
      </c>
      <c r="O94" s="72">
        <f t="shared" si="3"/>
        <v>16611</v>
      </c>
      <c r="P94" s="72">
        <f t="shared" si="4"/>
        <v>16337</v>
      </c>
      <c r="Q94" s="72">
        <f t="shared" si="5"/>
        <v>16154</v>
      </c>
      <c r="R94" s="72">
        <f t="shared" si="6"/>
        <v>15788</v>
      </c>
      <c r="S94" s="72">
        <f t="shared" si="7"/>
        <v>15514</v>
      </c>
      <c r="T94" s="72">
        <f t="shared" si="8"/>
        <v>15240</v>
      </c>
      <c r="U94" s="44"/>
      <c r="V94" s="44"/>
    </row>
    <row r="95" spans="1:22" ht="18" customHeight="1" x14ac:dyDescent="0.2">
      <c r="A95" s="56" t="s">
        <v>849</v>
      </c>
      <c r="B95" s="82" t="s">
        <v>649</v>
      </c>
      <c r="C95" s="66" t="s">
        <v>18</v>
      </c>
      <c r="D95" s="67">
        <v>2.5</v>
      </c>
      <c r="E95" s="68" t="s">
        <v>1</v>
      </c>
      <c r="F95" s="69">
        <v>4</v>
      </c>
      <c r="G95" s="74">
        <f t="shared" si="12"/>
        <v>6.5</v>
      </c>
      <c r="H95" s="71">
        <f>IF(D95=基本・単一!$F$4,基本・単一!$L$4,IF(D95=基本・単一!$F$5,基本・単一!$L$5,IF(D95=基本・単一!$F$6,基本・単一!$L$6,IF(D95=基本・単一!$F$7,基本・単一!$L$7,IF(D95=基本・単一!$F$8,基本・単一!$L$8,IF(D95=基本・単一!$F$9,基本・単一!$L$9,IF(D95=基本・単一!$F$10,基本・単一!$L$10)))))))</f>
        <v>754</v>
      </c>
      <c r="I95" s="243"/>
      <c r="J95" s="71">
        <f>J94+基本・複合!$Q$2</f>
        <v>664</v>
      </c>
      <c r="K95" s="243"/>
      <c r="L95" s="71">
        <f t="shared" si="11"/>
        <v>1607</v>
      </c>
      <c r="M95" s="72">
        <f t="shared" si="1"/>
        <v>17998</v>
      </c>
      <c r="N95" s="72">
        <f t="shared" si="2"/>
        <v>17612</v>
      </c>
      <c r="O95" s="72">
        <f t="shared" si="3"/>
        <v>17516</v>
      </c>
      <c r="P95" s="72">
        <f t="shared" si="4"/>
        <v>17227</v>
      </c>
      <c r="Q95" s="72">
        <f t="shared" si="5"/>
        <v>17034</v>
      </c>
      <c r="R95" s="72">
        <f t="shared" si="6"/>
        <v>16648</v>
      </c>
      <c r="S95" s="72">
        <f t="shared" si="7"/>
        <v>16359</v>
      </c>
      <c r="T95" s="72">
        <f t="shared" si="8"/>
        <v>16070</v>
      </c>
      <c r="U95" s="44"/>
      <c r="V95" s="44"/>
    </row>
    <row r="96" spans="1:22" ht="18" customHeight="1" x14ac:dyDescent="0.2">
      <c r="A96" s="56" t="s">
        <v>850</v>
      </c>
      <c r="B96" s="82" t="s">
        <v>649</v>
      </c>
      <c r="C96" s="66" t="s">
        <v>18</v>
      </c>
      <c r="D96" s="67">
        <v>2.5</v>
      </c>
      <c r="E96" s="68" t="s">
        <v>1</v>
      </c>
      <c r="F96" s="69">
        <v>4.5</v>
      </c>
      <c r="G96" s="74">
        <f t="shared" si="12"/>
        <v>7</v>
      </c>
      <c r="H96" s="71">
        <f>IF(D96=基本・単一!$F$4,基本・単一!$L$4,IF(D96=基本・単一!$F$5,基本・単一!$L$5,IF(D96=基本・単一!$F$6,基本・単一!$L$6,IF(D96=基本・単一!$F$7,基本・単一!$L$7,IF(D96=基本・単一!$F$8,基本・単一!$L$8,IF(D96=基本・単一!$F$9,基本・単一!$L$9,IF(D96=基本・単一!$F$10,基本・単一!$L$10)))))))</f>
        <v>754</v>
      </c>
      <c r="I96" s="243"/>
      <c r="J96" s="71">
        <f>J95+基本・複合!$Q$2</f>
        <v>747</v>
      </c>
      <c r="K96" s="243"/>
      <c r="L96" s="71">
        <f t="shared" si="11"/>
        <v>1690</v>
      </c>
      <c r="M96" s="72">
        <f t="shared" si="1"/>
        <v>18928</v>
      </c>
      <c r="N96" s="72">
        <f t="shared" si="2"/>
        <v>18522</v>
      </c>
      <c r="O96" s="72">
        <f t="shared" si="3"/>
        <v>18421</v>
      </c>
      <c r="P96" s="72">
        <f t="shared" si="4"/>
        <v>18116</v>
      </c>
      <c r="Q96" s="72">
        <f t="shared" si="5"/>
        <v>17914</v>
      </c>
      <c r="R96" s="72">
        <f t="shared" si="6"/>
        <v>17508</v>
      </c>
      <c r="S96" s="72">
        <f t="shared" si="7"/>
        <v>17204</v>
      </c>
      <c r="T96" s="72">
        <f t="shared" si="8"/>
        <v>16900</v>
      </c>
      <c r="U96" s="44"/>
      <c r="V96" s="44"/>
    </row>
    <row r="97" spans="1:22" ht="18" customHeight="1" x14ac:dyDescent="0.2">
      <c r="A97" s="56" t="s">
        <v>851</v>
      </c>
      <c r="B97" s="82" t="s">
        <v>649</v>
      </c>
      <c r="C97" s="66" t="s">
        <v>18</v>
      </c>
      <c r="D97" s="67">
        <v>2.5</v>
      </c>
      <c r="E97" s="68" t="s">
        <v>1</v>
      </c>
      <c r="F97" s="69">
        <v>5</v>
      </c>
      <c r="G97" s="74">
        <f t="shared" si="12"/>
        <v>7.5</v>
      </c>
      <c r="H97" s="71">
        <f>IF(D97=基本・単一!$F$4,基本・単一!$L$4,IF(D97=基本・単一!$F$5,基本・単一!$L$5,IF(D97=基本・単一!$F$6,基本・単一!$L$6,IF(D97=基本・単一!$F$7,基本・単一!$L$7,IF(D97=基本・単一!$F$8,基本・単一!$L$8,IF(D97=基本・単一!$F$9,基本・単一!$L$9,IF(D97=基本・単一!$F$10,基本・単一!$L$10)))))))</f>
        <v>754</v>
      </c>
      <c r="I97" s="243"/>
      <c r="J97" s="71">
        <f>J96+基本・複合!$Q$2</f>
        <v>830</v>
      </c>
      <c r="K97" s="243"/>
      <c r="L97" s="71">
        <f t="shared" si="11"/>
        <v>1773</v>
      </c>
      <c r="M97" s="72">
        <f t="shared" si="1"/>
        <v>19857</v>
      </c>
      <c r="N97" s="72">
        <f t="shared" si="2"/>
        <v>19432</v>
      </c>
      <c r="O97" s="72">
        <f t="shared" si="3"/>
        <v>19325</v>
      </c>
      <c r="P97" s="72">
        <f t="shared" si="4"/>
        <v>19006</v>
      </c>
      <c r="Q97" s="72">
        <f t="shared" si="5"/>
        <v>18793</v>
      </c>
      <c r="R97" s="72">
        <f t="shared" si="6"/>
        <v>18368</v>
      </c>
      <c r="S97" s="72">
        <f t="shared" si="7"/>
        <v>18049</v>
      </c>
      <c r="T97" s="72">
        <f t="shared" si="8"/>
        <v>17730</v>
      </c>
      <c r="U97" s="44"/>
      <c r="V97" s="44"/>
    </row>
    <row r="98" spans="1:22" ht="18" customHeight="1" x14ac:dyDescent="0.2">
      <c r="A98" s="56" t="s">
        <v>852</v>
      </c>
      <c r="B98" s="82" t="s">
        <v>649</v>
      </c>
      <c r="C98" s="66" t="s">
        <v>18</v>
      </c>
      <c r="D98" s="67">
        <v>2.5</v>
      </c>
      <c r="E98" s="68" t="s">
        <v>1</v>
      </c>
      <c r="F98" s="69">
        <v>5.5</v>
      </c>
      <c r="G98" s="74">
        <f t="shared" si="12"/>
        <v>8</v>
      </c>
      <c r="H98" s="71">
        <f>IF(D98=基本・単一!$F$4,基本・単一!$L$4,IF(D98=基本・単一!$F$5,基本・単一!$L$5,IF(D98=基本・単一!$F$6,基本・単一!$L$6,IF(D98=基本・単一!$F$7,基本・単一!$L$7,IF(D98=基本・単一!$F$8,基本・単一!$L$8,IF(D98=基本・単一!$F$9,基本・単一!$L$9,IF(D98=基本・単一!$F$10,基本・単一!$L$10)))))))</f>
        <v>754</v>
      </c>
      <c r="I98" s="243"/>
      <c r="J98" s="71">
        <f>J97+基本・複合!$Q$2</f>
        <v>913</v>
      </c>
      <c r="K98" s="243"/>
      <c r="L98" s="71">
        <f t="shared" si="11"/>
        <v>1856</v>
      </c>
      <c r="M98" s="72">
        <f t="shared" si="1"/>
        <v>20787</v>
      </c>
      <c r="N98" s="72">
        <f t="shared" si="2"/>
        <v>20341</v>
      </c>
      <c r="O98" s="72">
        <f t="shared" si="3"/>
        <v>20230</v>
      </c>
      <c r="P98" s="72">
        <f t="shared" si="4"/>
        <v>19896</v>
      </c>
      <c r="Q98" s="72">
        <f t="shared" si="5"/>
        <v>19673</v>
      </c>
      <c r="R98" s="72">
        <f t="shared" si="6"/>
        <v>19228</v>
      </c>
      <c r="S98" s="72">
        <f t="shared" si="7"/>
        <v>18894</v>
      </c>
      <c r="T98" s="72">
        <f t="shared" si="8"/>
        <v>18560</v>
      </c>
      <c r="U98" s="44"/>
      <c r="V98" s="44"/>
    </row>
    <row r="99" spans="1:22" ht="18" customHeight="1" x14ac:dyDescent="0.2">
      <c r="A99" s="56" t="s">
        <v>853</v>
      </c>
      <c r="B99" s="82" t="s">
        <v>649</v>
      </c>
      <c r="C99" s="66" t="s">
        <v>18</v>
      </c>
      <c r="D99" s="67">
        <v>2.5</v>
      </c>
      <c r="E99" s="68" t="s">
        <v>1</v>
      </c>
      <c r="F99" s="69">
        <v>6</v>
      </c>
      <c r="G99" s="74">
        <f t="shared" si="12"/>
        <v>8.5</v>
      </c>
      <c r="H99" s="71">
        <f>IF(D99=基本・単一!$F$4,基本・単一!$L$4,IF(D99=基本・単一!$F$5,基本・単一!$L$5,IF(D99=基本・単一!$F$6,基本・単一!$L$6,IF(D99=基本・単一!$F$7,基本・単一!$L$7,IF(D99=基本・単一!$F$8,基本・単一!$L$8,IF(D99=基本・単一!$F$9,基本・単一!$L$9,IF(D99=基本・単一!$F$10,基本・単一!$L$10)))))))</f>
        <v>754</v>
      </c>
      <c r="I99" s="243"/>
      <c r="J99" s="71">
        <f>J98+基本・複合!$Q$2</f>
        <v>996</v>
      </c>
      <c r="K99" s="243"/>
      <c r="L99" s="71">
        <f t="shared" si="11"/>
        <v>1939</v>
      </c>
      <c r="M99" s="72">
        <f t="shared" si="1"/>
        <v>21716</v>
      </c>
      <c r="N99" s="72">
        <f t="shared" si="2"/>
        <v>21251</v>
      </c>
      <c r="O99" s="72">
        <f t="shared" si="3"/>
        <v>21135</v>
      </c>
      <c r="P99" s="72">
        <f t="shared" si="4"/>
        <v>20786</v>
      </c>
      <c r="Q99" s="72">
        <f t="shared" si="5"/>
        <v>20553</v>
      </c>
      <c r="R99" s="72">
        <f t="shared" si="6"/>
        <v>20088</v>
      </c>
      <c r="S99" s="72">
        <f t="shared" si="7"/>
        <v>19739</v>
      </c>
      <c r="T99" s="72">
        <f t="shared" si="8"/>
        <v>19390</v>
      </c>
      <c r="U99" s="44"/>
      <c r="V99" s="44"/>
    </row>
    <row r="100" spans="1:22" ht="18" customHeight="1" x14ac:dyDescent="0.2">
      <c r="A100" s="56" t="s">
        <v>854</v>
      </c>
      <c r="B100" s="82" t="s">
        <v>649</v>
      </c>
      <c r="C100" s="66" t="s">
        <v>18</v>
      </c>
      <c r="D100" s="67">
        <v>2.5</v>
      </c>
      <c r="E100" s="68" t="s">
        <v>1</v>
      </c>
      <c r="F100" s="69">
        <v>6.5</v>
      </c>
      <c r="G100" s="74">
        <f t="shared" si="12"/>
        <v>9</v>
      </c>
      <c r="H100" s="71">
        <f>IF(D100=基本・単一!$F$4,基本・単一!$L$4,IF(D100=基本・単一!$F$5,基本・単一!$L$5,IF(D100=基本・単一!$F$6,基本・単一!$L$6,IF(D100=基本・単一!$F$7,基本・単一!$L$7,IF(D100=基本・単一!$F$8,基本・単一!$L$8,IF(D100=基本・単一!$F$9,基本・単一!$L$9,IF(D100=基本・単一!$F$10,基本・単一!$L$10)))))))</f>
        <v>754</v>
      </c>
      <c r="I100" s="243"/>
      <c r="J100" s="71">
        <f>J99+基本・複合!$Q$2</f>
        <v>1079</v>
      </c>
      <c r="K100" s="243"/>
      <c r="L100" s="71">
        <f t="shared" ref="L100:L108" si="13">ROUND(H100*(1+$I$4),0)+ROUND(J100*(1+$K$4),0)</f>
        <v>2022</v>
      </c>
      <c r="M100" s="72">
        <f t="shared" si="1"/>
        <v>22646</v>
      </c>
      <c r="N100" s="72">
        <f t="shared" si="2"/>
        <v>22161</v>
      </c>
      <c r="O100" s="72">
        <f t="shared" si="3"/>
        <v>22039</v>
      </c>
      <c r="P100" s="72">
        <f t="shared" si="4"/>
        <v>21675</v>
      </c>
      <c r="Q100" s="72">
        <f t="shared" si="5"/>
        <v>21433</v>
      </c>
      <c r="R100" s="72">
        <f t="shared" si="6"/>
        <v>20947</v>
      </c>
      <c r="S100" s="72">
        <f t="shared" si="7"/>
        <v>20583</v>
      </c>
      <c r="T100" s="72">
        <f t="shared" si="8"/>
        <v>20220</v>
      </c>
      <c r="U100" s="44"/>
      <c r="V100" s="44"/>
    </row>
    <row r="101" spans="1:22" ht="18" customHeight="1" x14ac:dyDescent="0.2">
      <c r="A101" s="56" t="s">
        <v>855</v>
      </c>
      <c r="B101" s="82" t="s">
        <v>649</v>
      </c>
      <c r="C101" s="66" t="s">
        <v>18</v>
      </c>
      <c r="D101" s="67">
        <v>2.5</v>
      </c>
      <c r="E101" s="68" t="s">
        <v>1</v>
      </c>
      <c r="F101" s="69">
        <v>7</v>
      </c>
      <c r="G101" s="74">
        <f t="shared" si="12"/>
        <v>9.5</v>
      </c>
      <c r="H101" s="71">
        <f>IF(D101=基本・単一!$F$4,基本・単一!$L$4,IF(D101=基本・単一!$F$5,基本・単一!$L$5,IF(D101=基本・単一!$F$6,基本・単一!$L$6,IF(D101=基本・単一!$F$7,基本・単一!$L$7,IF(D101=基本・単一!$F$8,基本・単一!$L$8,IF(D101=基本・単一!$F$9,基本・単一!$L$9,IF(D101=基本・単一!$F$10,基本・単一!$L$10)))))))</f>
        <v>754</v>
      </c>
      <c r="I101" s="243"/>
      <c r="J101" s="71">
        <f>J100+基本・複合!$Q$2</f>
        <v>1162</v>
      </c>
      <c r="K101" s="243"/>
      <c r="L101" s="71">
        <f t="shared" si="13"/>
        <v>2105</v>
      </c>
      <c r="M101" s="72">
        <f t="shared" si="1"/>
        <v>23576</v>
      </c>
      <c r="N101" s="72">
        <f t="shared" si="2"/>
        <v>23070</v>
      </c>
      <c r="O101" s="72">
        <f t="shared" si="3"/>
        <v>22944</v>
      </c>
      <c r="P101" s="72">
        <f t="shared" si="4"/>
        <v>22565</v>
      </c>
      <c r="Q101" s="72">
        <f t="shared" si="5"/>
        <v>22313</v>
      </c>
      <c r="R101" s="72">
        <f t="shared" si="6"/>
        <v>21807</v>
      </c>
      <c r="S101" s="72">
        <f t="shared" si="7"/>
        <v>21428</v>
      </c>
      <c r="T101" s="72">
        <f t="shared" si="8"/>
        <v>21050</v>
      </c>
      <c r="U101" s="44"/>
      <c r="V101" s="44"/>
    </row>
    <row r="102" spans="1:22" ht="18" customHeight="1" x14ac:dyDescent="0.2">
      <c r="A102" s="56" t="s">
        <v>856</v>
      </c>
      <c r="B102" s="82" t="s">
        <v>649</v>
      </c>
      <c r="C102" s="66" t="s">
        <v>18</v>
      </c>
      <c r="D102" s="67">
        <v>2.5</v>
      </c>
      <c r="E102" s="68" t="s">
        <v>1</v>
      </c>
      <c r="F102" s="69">
        <v>7.5</v>
      </c>
      <c r="G102" s="74">
        <f t="shared" si="12"/>
        <v>10</v>
      </c>
      <c r="H102" s="71">
        <f>IF(D102=基本・単一!$F$4,基本・単一!$L$4,IF(D102=基本・単一!$F$5,基本・単一!$L$5,IF(D102=基本・単一!$F$6,基本・単一!$L$6,IF(D102=基本・単一!$F$7,基本・単一!$L$7,IF(D102=基本・単一!$F$8,基本・単一!$L$8,IF(D102=基本・単一!$F$9,基本・単一!$L$9,IF(D102=基本・単一!$F$10,基本・単一!$L$10)))))))</f>
        <v>754</v>
      </c>
      <c r="I102" s="243"/>
      <c r="J102" s="71">
        <f>J101+基本・複合!$Q$2</f>
        <v>1245</v>
      </c>
      <c r="K102" s="243"/>
      <c r="L102" s="71">
        <f t="shared" si="13"/>
        <v>2188</v>
      </c>
      <c r="M102" s="72">
        <f t="shared" si="1"/>
        <v>24505</v>
      </c>
      <c r="N102" s="72">
        <f t="shared" si="2"/>
        <v>23980</v>
      </c>
      <c r="O102" s="72">
        <f t="shared" si="3"/>
        <v>23849</v>
      </c>
      <c r="P102" s="72">
        <f t="shared" si="4"/>
        <v>23455</v>
      </c>
      <c r="Q102" s="72">
        <f t="shared" si="5"/>
        <v>23192</v>
      </c>
      <c r="R102" s="72">
        <f t="shared" si="6"/>
        <v>22667</v>
      </c>
      <c r="S102" s="72">
        <f t="shared" si="7"/>
        <v>22273</v>
      </c>
      <c r="T102" s="72">
        <f t="shared" si="8"/>
        <v>21880</v>
      </c>
      <c r="U102" s="44"/>
      <c r="V102" s="44"/>
    </row>
    <row r="103" spans="1:22" ht="18" customHeight="1" x14ac:dyDescent="0.2">
      <c r="A103" s="56" t="s">
        <v>857</v>
      </c>
      <c r="B103" s="82" t="s">
        <v>649</v>
      </c>
      <c r="C103" s="66" t="s">
        <v>18</v>
      </c>
      <c r="D103" s="67">
        <v>2.5</v>
      </c>
      <c r="E103" s="68" t="s">
        <v>1</v>
      </c>
      <c r="F103" s="69">
        <v>8</v>
      </c>
      <c r="G103" s="74">
        <f t="shared" si="12"/>
        <v>10.5</v>
      </c>
      <c r="H103" s="71">
        <f>IF(D103=基本・単一!$F$4,基本・単一!$L$4,IF(D103=基本・単一!$F$5,基本・単一!$L$5,IF(D103=基本・単一!$F$6,基本・単一!$L$6,IF(D103=基本・単一!$F$7,基本・単一!$L$7,IF(D103=基本・単一!$F$8,基本・単一!$L$8,IF(D103=基本・単一!$F$9,基本・単一!$L$9,IF(D103=基本・単一!$F$10,基本・単一!$L$10)))))))</f>
        <v>754</v>
      </c>
      <c r="I103" s="243"/>
      <c r="J103" s="71">
        <f>J102+基本・複合!$Q$2</f>
        <v>1328</v>
      </c>
      <c r="K103" s="243"/>
      <c r="L103" s="71">
        <f t="shared" si="13"/>
        <v>2271</v>
      </c>
      <c r="M103" s="72">
        <f t="shared" si="1"/>
        <v>25435</v>
      </c>
      <c r="N103" s="72">
        <f t="shared" si="2"/>
        <v>24890</v>
      </c>
      <c r="O103" s="72">
        <f t="shared" si="3"/>
        <v>24753</v>
      </c>
      <c r="P103" s="72">
        <f t="shared" si="4"/>
        <v>24345</v>
      </c>
      <c r="Q103" s="72">
        <f t="shared" si="5"/>
        <v>24072</v>
      </c>
      <c r="R103" s="72">
        <f t="shared" si="6"/>
        <v>23527</v>
      </c>
      <c r="S103" s="72">
        <f t="shared" si="7"/>
        <v>23118</v>
      </c>
      <c r="T103" s="72">
        <f t="shared" si="8"/>
        <v>22710</v>
      </c>
      <c r="U103" s="44"/>
      <c r="V103" s="44"/>
    </row>
    <row r="104" spans="1:22" ht="18" customHeight="1" x14ac:dyDescent="0.2">
      <c r="A104" s="56" t="s">
        <v>858</v>
      </c>
      <c r="B104" s="82" t="s">
        <v>649</v>
      </c>
      <c r="C104" s="66" t="s">
        <v>18</v>
      </c>
      <c r="D104" s="67">
        <v>2.5</v>
      </c>
      <c r="E104" s="68" t="s">
        <v>1</v>
      </c>
      <c r="F104" s="69">
        <v>8.5</v>
      </c>
      <c r="G104" s="74">
        <f t="shared" si="12"/>
        <v>11</v>
      </c>
      <c r="H104" s="71">
        <f>IF(D104=基本・単一!$F$4,基本・単一!$L$4,IF(D104=基本・単一!$F$5,基本・単一!$L$5,IF(D104=基本・単一!$F$6,基本・単一!$L$6,IF(D104=基本・単一!$F$7,基本・単一!$L$7,IF(D104=基本・単一!$F$8,基本・単一!$L$8,IF(D104=基本・単一!$F$9,基本・単一!$L$9,IF(D104=基本・単一!$F$10,基本・単一!$L$10)))))))</f>
        <v>754</v>
      </c>
      <c r="I104" s="243"/>
      <c r="J104" s="71">
        <f>J103+基本・複合!$Q$2</f>
        <v>1411</v>
      </c>
      <c r="K104" s="243"/>
      <c r="L104" s="71">
        <f t="shared" si="13"/>
        <v>2354</v>
      </c>
      <c r="M104" s="72">
        <f t="shared" si="1"/>
        <v>26364</v>
      </c>
      <c r="N104" s="72">
        <f t="shared" si="2"/>
        <v>25799</v>
      </c>
      <c r="O104" s="72">
        <f t="shared" si="3"/>
        <v>25658</v>
      </c>
      <c r="P104" s="72">
        <f t="shared" si="4"/>
        <v>25234</v>
      </c>
      <c r="Q104" s="72">
        <f t="shared" si="5"/>
        <v>24952</v>
      </c>
      <c r="R104" s="72">
        <f t="shared" si="6"/>
        <v>24387</v>
      </c>
      <c r="S104" s="72">
        <f t="shared" si="7"/>
        <v>23963</v>
      </c>
      <c r="T104" s="72">
        <f t="shared" si="8"/>
        <v>23540</v>
      </c>
      <c r="U104" s="44"/>
      <c r="V104" s="44"/>
    </row>
    <row r="105" spans="1:22" ht="18" customHeight="1" x14ac:dyDescent="0.2">
      <c r="A105" s="56" t="s">
        <v>859</v>
      </c>
      <c r="B105" s="82" t="s">
        <v>649</v>
      </c>
      <c r="C105" s="66" t="s">
        <v>18</v>
      </c>
      <c r="D105" s="67">
        <v>2.5</v>
      </c>
      <c r="E105" s="68" t="s">
        <v>1</v>
      </c>
      <c r="F105" s="69">
        <v>9</v>
      </c>
      <c r="G105" s="74">
        <f t="shared" si="12"/>
        <v>11.5</v>
      </c>
      <c r="H105" s="71">
        <f>IF(D105=基本・単一!$F$4,基本・単一!$L$4,IF(D105=基本・単一!$F$5,基本・単一!$L$5,IF(D105=基本・単一!$F$6,基本・単一!$L$6,IF(D105=基本・単一!$F$7,基本・単一!$L$7,IF(D105=基本・単一!$F$8,基本・単一!$L$8,IF(D105=基本・単一!$F$9,基本・単一!$L$9,IF(D105=基本・単一!$F$10,基本・単一!$L$10)))))))</f>
        <v>754</v>
      </c>
      <c r="I105" s="243"/>
      <c r="J105" s="71">
        <f>J104+基本・複合!$Q$2</f>
        <v>1494</v>
      </c>
      <c r="K105" s="243"/>
      <c r="L105" s="71">
        <f t="shared" si="13"/>
        <v>2437</v>
      </c>
      <c r="M105" s="72">
        <f t="shared" si="1"/>
        <v>27294</v>
      </c>
      <c r="N105" s="72">
        <f t="shared" si="2"/>
        <v>26709</v>
      </c>
      <c r="O105" s="72">
        <f t="shared" si="3"/>
        <v>26563</v>
      </c>
      <c r="P105" s="72">
        <f t="shared" si="4"/>
        <v>26124</v>
      </c>
      <c r="Q105" s="72">
        <f t="shared" si="5"/>
        <v>25832</v>
      </c>
      <c r="R105" s="72">
        <f t="shared" si="6"/>
        <v>25247</v>
      </c>
      <c r="S105" s="72">
        <f t="shared" si="7"/>
        <v>24808</v>
      </c>
      <c r="T105" s="72">
        <f t="shared" si="8"/>
        <v>24370</v>
      </c>
      <c r="U105" s="44"/>
      <c r="V105" s="44"/>
    </row>
    <row r="106" spans="1:22" ht="18" customHeight="1" x14ac:dyDescent="0.2">
      <c r="A106" s="56" t="s">
        <v>860</v>
      </c>
      <c r="B106" s="82" t="s">
        <v>649</v>
      </c>
      <c r="C106" s="66" t="s">
        <v>18</v>
      </c>
      <c r="D106" s="67">
        <v>2.5</v>
      </c>
      <c r="E106" s="68" t="s">
        <v>1</v>
      </c>
      <c r="F106" s="69">
        <v>9.5</v>
      </c>
      <c r="G106" s="74">
        <f t="shared" si="12"/>
        <v>12</v>
      </c>
      <c r="H106" s="71">
        <f>IF(D106=基本・単一!$F$4,基本・単一!$L$4,IF(D106=基本・単一!$F$5,基本・単一!$L$5,IF(D106=基本・単一!$F$6,基本・単一!$L$6,IF(D106=基本・単一!$F$7,基本・単一!$L$7,IF(D106=基本・単一!$F$8,基本・単一!$L$8,IF(D106=基本・単一!$F$9,基本・単一!$L$9,IF(D106=基本・単一!$F$10,基本・単一!$L$10)))))))</f>
        <v>754</v>
      </c>
      <c r="I106" s="243"/>
      <c r="J106" s="71">
        <f>J105+基本・複合!$Q$2</f>
        <v>1577</v>
      </c>
      <c r="K106" s="243"/>
      <c r="L106" s="71">
        <f t="shared" si="13"/>
        <v>2520</v>
      </c>
      <c r="M106" s="72">
        <f t="shared" si="1"/>
        <v>28224</v>
      </c>
      <c r="N106" s="72">
        <f t="shared" si="2"/>
        <v>27619</v>
      </c>
      <c r="O106" s="72">
        <f t="shared" si="3"/>
        <v>27468</v>
      </c>
      <c r="P106" s="72">
        <f t="shared" si="4"/>
        <v>27014</v>
      </c>
      <c r="Q106" s="72">
        <f t="shared" si="5"/>
        <v>26712</v>
      </c>
      <c r="R106" s="72">
        <f t="shared" si="6"/>
        <v>26107</v>
      </c>
      <c r="S106" s="72">
        <f t="shared" si="7"/>
        <v>25653</v>
      </c>
      <c r="T106" s="72">
        <f t="shared" si="8"/>
        <v>25200</v>
      </c>
      <c r="U106" s="44"/>
      <c r="V106" s="44"/>
    </row>
    <row r="107" spans="1:22" ht="18" customHeight="1" x14ac:dyDescent="0.2">
      <c r="A107" s="56" t="s">
        <v>861</v>
      </c>
      <c r="B107" s="82" t="s">
        <v>649</v>
      </c>
      <c r="C107" s="66" t="s">
        <v>18</v>
      </c>
      <c r="D107" s="67">
        <v>2.5</v>
      </c>
      <c r="E107" s="68" t="s">
        <v>1</v>
      </c>
      <c r="F107" s="69">
        <v>10</v>
      </c>
      <c r="G107" s="74">
        <f t="shared" si="12"/>
        <v>12.5</v>
      </c>
      <c r="H107" s="71">
        <f>IF(D107=基本・単一!$F$4,基本・単一!$L$4,IF(D107=基本・単一!$F$5,基本・単一!$L$5,IF(D107=基本・単一!$F$6,基本・単一!$L$6,IF(D107=基本・単一!$F$7,基本・単一!$L$7,IF(D107=基本・単一!$F$8,基本・単一!$L$8,IF(D107=基本・単一!$F$9,基本・単一!$L$9,IF(D107=基本・単一!$F$10,基本・単一!$L$10)))))))</f>
        <v>754</v>
      </c>
      <c r="I107" s="243"/>
      <c r="J107" s="71">
        <f>J106+基本・複合!$Q$2</f>
        <v>1660</v>
      </c>
      <c r="K107" s="243"/>
      <c r="L107" s="71">
        <f t="shared" si="13"/>
        <v>2603</v>
      </c>
      <c r="M107" s="72">
        <f t="shared" si="1"/>
        <v>29153</v>
      </c>
      <c r="N107" s="72">
        <f t="shared" si="2"/>
        <v>28528</v>
      </c>
      <c r="O107" s="72">
        <f t="shared" si="3"/>
        <v>28372</v>
      </c>
      <c r="P107" s="72">
        <f t="shared" si="4"/>
        <v>27904</v>
      </c>
      <c r="Q107" s="72">
        <f t="shared" si="5"/>
        <v>27591</v>
      </c>
      <c r="R107" s="72">
        <f t="shared" si="6"/>
        <v>26967</v>
      </c>
      <c r="S107" s="72">
        <f t="shared" si="7"/>
        <v>26498</v>
      </c>
      <c r="T107" s="72">
        <f t="shared" si="8"/>
        <v>26030</v>
      </c>
      <c r="U107" s="44"/>
      <c r="V107" s="44"/>
    </row>
    <row r="108" spans="1:22" ht="18" customHeight="1" x14ac:dyDescent="0.2">
      <c r="A108" s="56" t="s">
        <v>862</v>
      </c>
      <c r="B108" s="82" t="s">
        <v>649</v>
      </c>
      <c r="C108" s="66" t="s">
        <v>18</v>
      </c>
      <c r="D108" s="67">
        <v>2.5</v>
      </c>
      <c r="E108" s="68" t="s">
        <v>1</v>
      </c>
      <c r="F108" s="69">
        <v>10.5</v>
      </c>
      <c r="G108" s="74">
        <f t="shared" si="12"/>
        <v>13</v>
      </c>
      <c r="H108" s="71">
        <f>IF(D108=基本・単一!$F$4,基本・単一!$L$4,IF(D108=基本・単一!$F$5,基本・単一!$L$5,IF(D108=基本・単一!$F$6,基本・単一!$L$6,IF(D108=基本・単一!$F$7,基本・単一!$L$7,IF(D108=基本・単一!$F$8,基本・単一!$L$8,IF(D108=基本・単一!$F$9,基本・単一!$L$9,IF(D108=基本・単一!$F$10,基本・単一!$L$10)))))))</f>
        <v>754</v>
      </c>
      <c r="I108" s="243"/>
      <c r="J108" s="71">
        <f>J107+基本・複合!$Q$2</f>
        <v>1743</v>
      </c>
      <c r="K108" s="243"/>
      <c r="L108" s="71">
        <f t="shared" si="13"/>
        <v>2686</v>
      </c>
      <c r="M108" s="72">
        <f t="shared" si="1"/>
        <v>30083</v>
      </c>
      <c r="N108" s="72">
        <f t="shared" si="2"/>
        <v>29438</v>
      </c>
      <c r="O108" s="72">
        <f t="shared" si="3"/>
        <v>29277</v>
      </c>
      <c r="P108" s="72">
        <f t="shared" si="4"/>
        <v>28793</v>
      </c>
      <c r="Q108" s="72">
        <f t="shared" si="5"/>
        <v>28471</v>
      </c>
      <c r="R108" s="72">
        <f t="shared" si="6"/>
        <v>27826</v>
      </c>
      <c r="S108" s="72">
        <f t="shared" si="7"/>
        <v>27343</v>
      </c>
      <c r="T108" s="72">
        <f t="shared" si="8"/>
        <v>26860</v>
      </c>
      <c r="U108" s="44"/>
      <c r="V108" s="44"/>
    </row>
    <row r="109" spans="1:22" ht="18" customHeight="1" x14ac:dyDescent="0.2">
      <c r="A109" s="56" t="s">
        <v>182</v>
      </c>
      <c r="B109" s="82" t="s">
        <v>287</v>
      </c>
      <c r="C109" s="66" t="s">
        <v>18</v>
      </c>
      <c r="D109" s="67">
        <v>0.5</v>
      </c>
      <c r="E109" s="68" t="s">
        <v>1</v>
      </c>
      <c r="F109" s="69">
        <v>0.5</v>
      </c>
      <c r="G109" s="74">
        <f>D109+F109</f>
        <v>1</v>
      </c>
      <c r="H109" s="71">
        <f>IF(D109=基本・単一!$F$4,基本・単一!$L$4,IF(D109=基本・単一!$F$5,基本・単一!$L$5,IF(D109=基本・単一!$F$6,基本・単一!$L$6,IF(D109=基本・単一!$F$7,基本・単一!$L$7,IF(D109=基本・単一!$F$8,基本・単一!$L$8,IF(D109=基本・単一!$F$9,基本・単一!$L$9,IF(D109=基本・単一!$F$10,基本・単一!$L$10)))))))</f>
        <v>256</v>
      </c>
      <c r="I109" s="243"/>
      <c r="J109" s="71">
        <f>基本・複合!M4</f>
        <v>148</v>
      </c>
      <c r="K109" s="243"/>
      <c r="L109" s="71">
        <f>ROUND((ROUND(H109*(1+$I$4),0)+ROUND(J109*(1+$K$4),0))*0.75,0)</f>
        <v>351</v>
      </c>
      <c r="M109" s="72">
        <f>ROUNDDOWN(($L109*M$3),0)</f>
        <v>3931</v>
      </c>
      <c r="N109" s="72">
        <f t="shared" ref="N109:T124" si="14">ROUNDDOWN(($L109*N$3),0)</f>
        <v>3846</v>
      </c>
      <c r="O109" s="72">
        <f t="shared" si="14"/>
        <v>3825</v>
      </c>
      <c r="P109" s="72">
        <f t="shared" si="14"/>
        <v>3762</v>
      </c>
      <c r="Q109" s="72">
        <f t="shared" si="14"/>
        <v>3720</v>
      </c>
      <c r="R109" s="72">
        <f t="shared" si="14"/>
        <v>3636</v>
      </c>
      <c r="S109" s="72">
        <f t="shared" si="14"/>
        <v>3573</v>
      </c>
      <c r="T109" s="72">
        <f t="shared" si="14"/>
        <v>3510</v>
      </c>
      <c r="U109" s="44"/>
      <c r="V109" s="44"/>
    </row>
    <row r="110" spans="1:22" ht="18" customHeight="1" x14ac:dyDescent="0.2">
      <c r="A110" s="56" t="s">
        <v>183</v>
      </c>
      <c r="B110" s="82" t="s">
        <v>287</v>
      </c>
      <c r="C110" s="66" t="s">
        <v>18</v>
      </c>
      <c r="D110" s="67">
        <v>0.5</v>
      </c>
      <c r="E110" s="68" t="s">
        <v>1</v>
      </c>
      <c r="F110" s="69">
        <v>1</v>
      </c>
      <c r="G110" s="74">
        <f t="shared" ref="G110:G173" si="15">D110+F110</f>
        <v>1.5</v>
      </c>
      <c r="H110" s="71">
        <f>IF(D110=基本・単一!$F$4,基本・単一!$L$4,IF(D110=基本・単一!$F$5,基本・単一!$L$5,IF(D110=基本・単一!$F$6,基本・単一!$L$6,IF(D110=基本・単一!$F$7,基本・単一!$L$7,IF(D110=基本・単一!$F$8,基本・単一!$L$8,IF(D110=基本・単一!$F$9,基本・単一!$L$9,IF(D110=基本・単一!$F$10,基本・単一!$L$10)))))))</f>
        <v>256</v>
      </c>
      <c r="I110" s="243"/>
      <c r="J110" s="71">
        <f>基本・複合!M5</f>
        <v>331</v>
      </c>
      <c r="K110" s="243"/>
      <c r="L110" s="71">
        <f t="shared" ref="L110:L173" si="16">ROUND((ROUND(H110*(1+$I$4),0)+ROUND(J110*(1+$K$4),0))*0.75,0)</f>
        <v>488</v>
      </c>
      <c r="M110" s="72">
        <f t="shared" ref="M110:T141" si="17">ROUNDDOWN(($L110*M$3),0)</f>
        <v>5465</v>
      </c>
      <c r="N110" s="72">
        <f t="shared" si="14"/>
        <v>5348</v>
      </c>
      <c r="O110" s="72">
        <f t="shared" si="14"/>
        <v>5319</v>
      </c>
      <c r="P110" s="72">
        <f t="shared" si="14"/>
        <v>5231</v>
      </c>
      <c r="Q110" s="72">
        <f t="shared" si="14"/>
        <v>5172</v>
      </c>
      <c r="R110" s="72">
        <f t="shared" si="14"/>
        <v>5055</v>
      </c>
      <c r="S110" s="72">
        <f t="shared" si="14"/>
        <v>4967</v>
      </c>
      <c r="T110" s="72">
        <f t="shared" si="14"/>
        <v>4880</v>
      </c>
      <c r="U110" s="44"/>
      <c r="V110" s="44"/>
    </row>
    <row r="111" spans="1:22" ht="18" customHeight="1" x14ac:dyDescent="0.2">
      <c r="A111" s="56" t="s">
        <v>184</v>
      </c>
      <c r="B111" s="82" t="s">
        <v>287</v>
      </c>
      <c r="C111" s="66" t="s">
        <v>18</v>
      </c>
      <c r="D111" s="67">
        <v>0.5</v>
      </c>
      <c r="E111" s="68" t="s">
        <v>1</v>
      </c>
      <c r="F111" s="69">
        <v>1.5</v>
      </c>
      <c r="G111" s="74">
        <f t="shared" si="15"/>
        <v>2</v>
      </c>
      <c r="H111" s="71">
        <f>IF(D111=基本・単一!$F$4,基本・単一!$L$4,IF(D111=基本・単一!$F$5,基本・単一!$L$5,IF(D111=基本・単一!$F$6,基本・単一!$L$6,IF(D111=基本・単一!$F$7,基本・単一!$L$7,IF(D111=基本・単一!$F$8,基本・単一!$L$8,IF(D111=基本・単一!$F$9,基本・単一!$L$9,IF(D111=基本・単一!$F$10,基本・単一!$L$10)))))))</f>
        <v>256</v>
      </c>
      <c r="I111" s="243"/>
      <c r="J111" s="71">
        <f>基本・複合!M6</f>
        <v>413</v>
      </c>
      <c r="K111" s="243"/>
      <c r="L111" s="71">
        <f t="shared" si="16"/>
        <v>550</v>
      </c>
      <c r="M111" s="72">
        <f t="shared" si="17"/>
        <v>6160</v>
      </c>
      <c r="N111" s="72">
        <f t="shared" si="14"/>
        <v>6028</v>
      </c>
      <c r="O111" s="72">
        <f t="shared" si="14"/>
        <v>5995</v>
      </c>
      <c r="P111" s="72">
        <f t="shared" si="14"/>
        <v>5896</v>
      </c>
      <c r="Q111" s="72">
        <f t="shared" si="14"/>
        <v>5830</v>
      </c>
      <c r="R111" s="72">
        <f t="shared" si="14"/>
        <v>5698</v>
      </c>
      <c r="S111" s="72">
        <f t="shared" si="14"/>
        <v>5599</v>
      </c>
      <c r="T111" s="72">
        <f t="shared" si="14"/>
        <v>5500</v>
      </c>
      <c r="U111" s="44"/>
      <c r="V111" s="44"/>
    </row>
    <row r="112" spans="1:22" ht="18" customHeight="1" x14ac:dyDescent="0.2">
      <c r="A112" s="56" t="s">
        <v>185</v>
      </c>
      <c r="B112" s="82" t="s">
        <v>287</v>
      </c>
      <c r="C112" s="66" t="s">
        <v>18</v>
      </c>
      <c r="D112" s="67">
        <v>0.5</v>
      </c>
      <c r="E112" s="68" t="s">
        <v>1</v>
      </c>
      <c r="F112" s="69">
        <v>2</v>
      </c>
      <c r="G112" s="74">
        <f t="shared" si="15"/>
        <v>2.5</v>
      </c>
      <c r="H112" s="71">
        <f>IF(D112=基本・単一!$F$4,基本・単一!$L$4,IF(D112=基本・単一!$F$5,基本・単一!$L$5,IF(D112=基本・単一!$F$6,基本・単一!$L$6,IF(D112=基本・単一!$F$7,基本・単一!$L$7,IF(D112=基本・単一!$F$8,基本・単一!$L$8,IF(D112=基本・単一!$F$9,基本・単一!$L$9,IF(D112=基本・単一!$F$10,基本・単一!$L$10)))))))</f>
        <v>256</v>
      </c>
      <c r="I112" s="243"/>
      <c r="J112" s="71">
        <f>基本・複合!M7</f>
        <v>498</v>
      </c>
      <c r="K112" s="243"/>
      <c r="L112" s="71">
        <f t="shared" si="16"/>
        <v>614</v>
      </c>
      <c r="M112" s="72">
        <f t="shared" si="17"/>
        <v>6876</v>
      </c>
      <c r="N112" s="72">
        <f t="shared" si="14"/>
        <v>6729</v>
      </c>
      <c r="O112" s="72">
        <f t="shared" si="14"/>
        <v>6692</v>
      </c>
      <c r="P112" s="72">
        <f t="shared" si="14"/>
        <v>6582</v>
      </c>
      <c r="Q112" s="72">
        <f t="shared" si="14"/>
        <v>6508</v>
      </c>
      <c r="R112" s="72">
        <f t="shared" si="14"/>
        <v>6361</v>
      </c>
      <c r="S112" s="72">
        <f t="shared" si="14"/>
        <v>6250</v>
      </c>
      <c r="T112" s="72">
        <f t="shared" si="14"/>
        <v>6140</v>
      </c>
      <c r="U112" s="44"/>
      <c r="V112" s="44"/>
    </row>
    <row r="113" spans="1:22" ht="18" customHeight="1" x14ac:dyDescent="0.2">
      <c r="A113" s="56" t="s">
        <v>186</v>
      </c>
      <c r="B113" s="82" t="s">
        <v>287</v>
      </c>
      <c r="C113" s="66" t="s">
        <v>18</v>
      </c>
      <c r="D113" s="67">
        <v>0.5</v>
      </c>
      <c r="E113" s="68" t="s">
        <v>1</v>
      </c>
      <c r="F113" s="69">
        <v>2.5</v>
      </c>
      <c r="G113" s="74">
        <f t="shared" si="15"/>
        <v>3</v>
      </c>
      <c r="H113" s="71">
        <f>IF(D113=基本・単一!$F$4,基本・単一!$L$4,IF(D113=基本・単一!$F$5,基本・単一!$L$5,IF(D113=基本・単一!$F$6,基本・単一!$L$6,IF(D113=基本・単一!$F$7,基本・単一!$L$7,IF(D113=基本・単一!$F$8,基本・単一!$L$8,IF(D113=基本・単一!$F$9,基本・単一!$L$9,IF(D113=基本・単一!$F$10,基本・単一!$L$10)))))))</f>
        <v>256</v>
      </c>
      <c r="I113" s="243"/>
      <c r="J113" s="71">
        <f>基本・複合!M8</f>
        <v>581</v>
      </c>
      <c r="K113" s="243"/>
      <c r="L113" s="71">
        <f t="shared" si="16"/>
        <v>676</v>
      </c>
      <c r="M113" s="72">
        <f t="shared" si="17"/>
        <v>7571</v>
      </c>
      <c r="N113" s="72">
        <f t="shared" si="14"/>
        <v>7408</v>
      </c>
      <c r="O113" s="72">
        <f t="shared" si="14"/>
        <v>7368</v>
      </c>
      <c r="P113" s="72">
        <f t="shared" si="14"/>
        <v>7246</v>
      </c>
      <c r="Q113" s="72">
        <f t="shared" si="14"/>
        <v>7165</v>
      </c>
      <c r="R113" s="72">
        <f t="shared" si="14"/>
        <v>7003</v>
      </c>
      <c r="S113" s="72">
        <f t="shared" si="14"/>
        <v>6881</v>
      </c>
      <c r="T113" s="72">
        <f t="shared" si="14"/>
        <v>6760</v>
      </c>
      <c r="U113" s="44"/>
      <c r="V113" s="44"/>
    </row>
    <row r="114" spans="1:22" ht="18" customHeight="1" x14ac:dyDescent="0.2">
      <c r="A114" s="56" t="s">
        <v>187</v>
      </c>
      <c r="B114" s="82" t="s">
        <v>287</v>
      </c>
      <c r="C114" s="66" t="s">
        <v>18</v>
      </c>
      <c r="D114" s="67">
        <v>0.5</v>
      </c>
      <c r="E114" s="68" t="s">
        <v>1</v>
      </c>
      <c r="F114" s="69">
        <v>3</v>
      </c>
      <c r="G114" s="74">
        <f t="shared" si="15"/>
        <v>3.5</v>
      </c>
      <c r="H114" s="71">
        <f>IF(D114=基本・単一!$F$4,基本・単一!$L$4,IF(D114=基本・単一!$F$5,基本・単一!$L$5,IF(D114=基本・単一!$F$6,基本・単一!$L$6,IF(D114=基本・単一!$F$7,基本・単一!$L$7,IF(D114=基本・単一!$F$8,基本・単一!$L$8,IF(D114=基本・単一!$F$9,基本・単一!$L$9,IF(D114=基本・単一!$F$10,基本・単一!$L$10)))))))</f>
        <v>256</v>
      </c>
      <c r="I114" s="243"/>
      <c r="J114" s="71">
        <f>基本・複合!M9</f>
        <v>664</v>
      </c>
      <c r="K114" s="243"/>
      <c r="L114" s="71">
        <f t="shared" si="16"/>
        <v>738</v>
      </c>
      <c r="M114" s="72">
        <f t="shared" si="17"/>
        <v>8265</v>
      </c>
      <c r="N114" s="72">
        <f t="shared" si="14"/>
        <v>8088</v>
      </c>
      <c r="O114" s="72">
        <f t="shared" si="14"/>
        <v>8044</v>
      </c>
      <c r="P114" s="72">
        <f t="shared" si="14"/>
        <v>7911</v>
      </c>
      <c r="Q114" s="72">
        <f t="shared" si="14"/>
        <v>7822</v>
      </c>
      <c r="R114" s="72">
        <f t="shared" si="14"/>
        <v>7645</v>
      </c>
      <c r="S114" s="72">
        <f t="shared" si="14"/>
        <v>7512</v>
      </c>
      <c r="T114" s="72">
        <f t="shared" si="14"/>
        <v>7380</v>
      </c>
      <c r="U114" s="44"/>
      <c r="V114" s="44"/>
    </row>
    <row r="115" spans="1:22" ht="18" customHeight="1" x14ac:dyDescent="0.2">
      <c r="A115" s="56" t="s">
        <v>188</v>
      </c>
      <c r="B115" s="82" t="s">
        <v>287</v>
      </c>
      <c r="C115" s="66" t="s">
        <v>18</v>
      </c>
      <c r="D115" s="67">
        <v>0.5</v>
      </c>
      <c r="E115" s="68" t="s">
        <v>1</v>
      </c>
      <c r="F115" s="69">
        <v>3.5</v>
      </c>
      <c r="G115" s="74">
        <f t="shared" si="15"/>
        <v>4</v>
      </c>
      <c r="H115" s="71">
        <f>IF(D115=基本・単一!$F$4,基本・単一!$L$4,IF(D115=基本・単一!$F$5,基本・単一!$L$5,IF(D115=基本・単一!$F$6,基本・単一!$L$6,IF(D115=基本・単一!$F$7,基本・単一!$L$7,IF(D115=基本・単一!$F$8,基本・単一!$L$8,IF(D115=基本・単一!$F$9,基本・単一!$L$9,IF(D115=基本・単一!$F$10,基本・単一!$L$10)))))))</f>
        <v>256</v>
      </c>
      <c r="I115" s="243"/>
      <c r="J115" s="71">
        <f>J114+基本・複合!$Q$2</f>
        <v>747</v>
      </c>
      <c r="K115" s="243"/>
      <c r="L115" s="71">
        <f t="shared" si="16"/>
        <v>800</v>
      </c>
      <c r="M115" s="72">
        <f t="shared" si="17"/>
        <v>8960</v>
      </c>
      <c r="N115" s="72">
        <f t="shared" si="14"/>
        <v>8768</v>
      </c>
      <c r="O115" s="72">
        <f t="shared" si="14"/>
        <v>8720</v>
      </c>
      <c r="P115" s="72">
        <f t="shared" si="14"/>
        <v>8576</v>
      </c>
      <c r="Q115" s="72">
        <f t="shared" si="14"/>
        <v>8480</v>
      </c>
      <c r="R115" s="72">
        <f t="shared" si="14"/>
        <v>8288</v>
      </c>
      <c r="S115" s="72">
        <f t="shared" si="14"/>
        <v>8144</v>
      </c>
      <c r="T115" s="72">
        <f t="shared" si="14"/>
        <v>8000</v>
      </c>
      <c r="U115" s="44"/>
      <c r="V115" s="44"/>
    </row>
    <row r="116" spans="1:22" ht="18" customHeight="1" x14ac:dyDescent="0.2">
      <c r="A116" s="56" t="s">
        <v>189</v>
      </c>
      <c r="B116" s="82" t="s">
        <v>287</v>
      </c>
      <c r="C116" s="66" t="s">
        <v>18</v>
      </c>
      <c r="D116" s="67">
        <v>0.5</v>
      </c>
      <c r="E116" s="68" t="s">
        <v>1</v>
      </c>
      <c r="F116" s="69">
        <v>4</v>
      </c>
      <c r="G116" s="74">
        <f t="shared" si="15"/>
        <v>4.5</v>
      </c>
      <c r="H116" s="71">
        <f>IF(D116=基本・単一!$F$4,基本・単一!$L$4,IF(D116=基本・単一!$F$5,基本・単一!$L$5,IF(D116=基本・単一!$F$6,基本・単一!$L$6,IF(D116=基本・単一!$F$7,基本・単一!$L$7,IF(D116=基本・単一!$F$8,基本・単一!$L$8,IF(D116=基本・単一!$F$9,基本・単一!$L$9,IF(D116=基本・単一!$F$10,基本・単一!$L$10)))))))</f>
        <v>256</v>
      </c>
      <c r="I116" s="243"/>
      <c r="J116" s="71">
        <f>J115+基本・複合!$Q$2</f>
        <v>830</v>
      </c>
      <c r="K116" s="243"/>
      <c r="L116" s="71">
        <f t="shared" si="16"/>
        <v>863</v>
      </c>
      <c r="M116" s="72">
        <f t="shared" si="17"/>
        <v>9665</v>
      </c>
      <c r="N116" s="72">
        <f t="shared" si="14"/>
        <v>9458</v>
      </c>
      <c r="O116" s="72">
        <f t="shared" si="14"/>
        <v>9406</v>
      </c>
      <c r="P116" s="72">
        <f t="shared" si="14"/>
        <v>9251</v>
      </c>
      <c r="Q116" s="72">
        <f t="shared" si="14"/>
        <v>9147</v>
      </c>
      <c r="R116" s="72">
        <f t="shared" si="14"/>
        <v>8940</v>
      </c>
      <c r="S116" s="72">
        <f t="shared" si="14"/>
        <v>8785</v>
      </c>
      <c r="T116" s="72">
        <f t="shared" si="14"/>
        <v>8630</v>
      </c>
      <c r="U116" s="44"/>
      <c r="V116" s="44"/>
    </row>
    <row r="117" spans="1:22" ht="18" customHeight="1" x14ac:dyDescent="0.2">
      <c r="A117" s="56" t="s">
        <v>190</v>
      </c>
      <c r="B117" s="82" t="s">
        <v>287</v>
      </c>
      <c r="C117" s="66" t="s">
        <v>18</v>
      </c>
      <c r="D117" s="67">
        <v>0.5</v>
      </c>
      <c r="E117" s="68" t="s">
        <v>1</v>
      </c>
      <c r="F117" s="69">
        <v>4.5</v>
      </c>
      <c r="G117" s="74">
        <f t="shared" si="15"/>
        <v>5</v>
      </c>
      <c r="H117" s="71">
        <f>IF(D117=基本・単一!$F$4,基本・単一!$L$4,IF(D117=基本・単一!$F$5,基本・単一!$L$5,IF(D117=基本・単一!$F$6,基本・単一!$L$6,IF(D117=基本・単一!$F$7,基本・単一!$L$7,IF(D117=基本・単一!$F$8,基本・単一!$L$8,IF(D117=基本・単一!$F$9,基本・単一!$L$9,IF(D117=基本・単一!$F$10,基本・単一!$L$10)))))))</f>
        <v>256</v>
      </c>
      <c r="I117" s="243"/>
      <c r="J117" s="71">
        <f>J116+基本・複合!$Q$2</f>
        <v>913</v>
      </c>
      <c r="K117" s="243"/>
      <c r="L117" s="71">
        <f t="shared" si="16"/>
        <v>925</v>
      </c>
      <c r="M117" s="72">
        <f t="shared" si="17"/>
        <v>10360</v>
      </c>
      <c r="N117" s="72">
        <f t="shared" si="14"/>
        <v>10138</v>
      </c>
      <c r="O117" s="72">
        <f t="shared" si="14"/>
        <v>10082</v>
      </c>
      <c r="P117" s="72">
        <f t="shared" si="14"/>
        <v>9916</v>
      </c>
      <c r="Q117" s="72">
        <f t="shared" si="14"/>
        <v>9805</v>
      </c>
      <c r="R117" s="72">
        <f t="shared" si="14"/>
        <v>9583</v>
      </c>
      <c r="S117" s="72">
        <f t="shared" si="14"/>
        <v>9416</v>
      </c>
      <c r="T117" s="72">
        <f t="shared" si="14"/>
        <v>9250</v>
      </c>
      <c r="U117" s="44"/>
      <c r="V117" s="44"/>
    </row>
    <row r="118" spans="1:22" ht="18" customHeight="1" x14ac:dyDescent="0.2">
      <c r="A118" s="56" t="s">
        <v>191</v>
      </c>
      <c r="B118" s="82" t="s">
        <v>287</v>
      </c>
      <c r="C118" s="66" t="s">
        <v>18</v>
      </c>
      <c r="D118" s="67">
        <v>0.5</v>
      </c>
      <c r="E118" s="68" t="s">
        <v>1</v>
      </c>
      <c r="F118" s="69">
        <v>5</v>
      </c>
      <c r="G118" s="74">
        <f t="shared" si="15"/>
        <v>5.5</v>
      </c>
      <c r="H118" s="71">
        <f>IF(D118=基本・単一!$F$4,基本・単一!$L$4,IF(D118=基本・単一!$F$5,基本・単一!$L$5,IF(D118=基本・単一!$F$6,基本・単一!$L$6,IF(D118=基本・単一!$F$7,基本・単一!$L$7,IF(D118=基本・単一!$F$8,基本・単一!$L$8,IF(D118=基本・単一!$F$9,基本・単一!$L$9,IF(D118=基本・単一!$F$10,基本・単一!$L$10)))))))</f>
        <v>256</v>
      </c>
      <c r="I118" s="243"/>
      <c r="J118" s="71">
        <f>J117+基本・複合!$Q$2</f>
        <v>996</v>
      </c>
      <c r="K118" s="243"/>
      <c r="L118" s="71">
        <f t="shared" si="16"/>
        <v>987</v>
      </c>
      <c r="M118" s="72">
        <f t="shared" si="17"/>
        <v>11054</v>
      </c>
      <c r="N118" s="72">
        <f t="shared" si="14"/>
        <v>10817</v>
      </c>
      <c r="O118" s="72">
        <f t="shared" si="14"/>
        <v>10758</v>
      </c>
      <c r="P118" s="72">
        <f t="shared" si="14"/>
        <v>10580</v>
      </c>
      <c r="Q118" s="72">
        <f t="shared" si="14"/>
        <v>10462</v>
      </c>
      <c r="R118" s="72">
        <f t="shared" si="14"/>
        <v>10225</v>
      </c>
      <c r="S118" s="72">
        <f t="shared" si="14"/>
        <v>10047</v>
      </c>
      <c r="T118" s="72">
        <f t="shared" si="14"/>
        <v>9870</v>
      </c>
      <c r="U118" s="44"/>
      <c r="V118" s="44"/>
    </row>
    <row r="119" spans="1:22" ht="18" customHeight="1" x14ac:dyDescent="0.2">
      <c r="A119" s="56" t="s">
        <v>192</v>
      </c>
      <c r="B119" s="82" t="s">
        <v>287</v>
      </c>
      <c r="C119" s="66" t="s">
        <v>18</v>
      </c>
      <c r="D119" s="67">
        <v>0.5</v>
      </c>
      <c r="E119" s="68" t="s">
        <v>1</v>
      </c>
      <c r="F119" s="69">
        <v>5.5</v>
      </c>
      <c r="G119" s="74">
        <f t="shared" si="15"/>
        <v>6</v>
      </c>
      <c r="H119" s="71">
        <f>IF(D119=基本・単一!$F$4,基本・単一!$L$4,IF(D119=基本・単一!$F$5,基本・単一!$L$5,IF(D119=基本・単一!$F$6,基本・単一!$L$6,IF(D119=基本・単一!$F$7,基本・単一!$L$7,IF(D119=基本・単一!$F$8,基本・単一!$L$8,IF(D119=基本・単一!$F$9,基本・単一!$L$9,IF(D119=基本・単一!$F$10,基本・単一!$L$10)))))))</f>
        <v>256</v>
      </c>
      <c r="I119" s="243"/>
      <c r="J119" s="71">
        <f>J118+基本・複合!$Q$2</f>
        <v>1079</v>
      </c>
      <c r="K119" s="243"/>
      <c r="L119" s="71">
        <f t="shared" si="16"/>
        <v>1049</v>
      </c>
      <c r="M119" s="72">
        <f t="shared" si="17"/>
        <v>11748</v>
      </c>
      <c r="N119" s="72">
        <f t="shared" si="14"/>
        <v>11497</v>
      </c>
      <c r="O119" s="72">
        <f t="shared" si="14"/>
        <v>11434</v>
      </c>
      <c r="P119" s="72">
        <f t="shared" si="14"/>
        <v>11245</v>
      </c>
      <c r="Q119" s="72">
        <f t="shared" si="14"/>
        <v>11119</v>
      </c>
      <c r="R119" s="72">
        <f t="shared" si="14"/>
        <v>10867</v>
      </c>
      <c r="S119" s="72">
        <f t="shared" si="14"/>
        <v>10678</v>
      </c>
      <c r="T119" s="72">
        <f t="shared" si="14"/>
        <v>10490</v>
      </c>
      <c r="U119" s="44"/>
      <c r="V119" s="44"/>
    </row>
    <row r="120" spans="1:22" ht="18" customHeight="1" x14ac:dyDescent="0.2">
      <c r="A120" s="56" t="s">
        <v>193</v>
      </c>
      <c r="B120" s="82" t="s">
        <v>287</v>
      </c>
      <c r="C120" s="66" t="s">
        <v>18</v>
      </c>
      <c r="D120" s="67">
        <v>0.5</v>
      </c>
      <c r="E120" s="68" t="s">
        <v>1</v>
      </c>
      <c r="F120" s="69">
        <v>6</v>
      </c>
      <c r="G120" s="74">
        <f t="shared" si="15"/>
        <v>6.5</v>
      </c>
      <c r="H120" s="71">
        <f>IF(D120=基本・単一!$F$4,基本・単一!$L$4,IF(D120=基本・単一!$F$5,基本・単一!$L$5,IF(D120=基本・単一!$F$6,基本・単一!$L$6,IF(D120=基本・単一!$F$7,基本・単一!$L$7,IF(D120=基本・単一!$F$8,基本・単一!$L$8,IF(D120=基本・単一!$F$9,基本・単一!$L$9,IF(D120=基本・単一!$F$10,基本・単一!$L$10)))))))</f>
        <v>256</v>
      </c>
      <c r="I120" s="243"/>
      <c r="J120" s="71">
        <f>J119+基本・複合!$Q$2</f>
        <v>1162</v>
      </c>
      <c r="K120" s="243"/>
      <c r="L120" s="71">
        <f t="shared" si="16"/>
        <v>1112</v>
      </c>
      <c r="M120" s="72">
        <f t="shared" si="17"/>
        <v>12454</v>
      </c>
      <c r="N120" s="72">
        <f t="shared" si="14"/>
        <v>12187</v>
      </c>
      <c r="O120" s="72">
        <f t="shared" si="14"/>
        <v>12120</v>
      </c>
      <c r="P120" s="72">
        <f t="shared" si="14"/>
        <v>11920</v>
      </c>
      <c r="Q120" s="72">
        <f t="shared" si="14"/>
        <v>11787</v>
      </c>
      <c r="R120" s="72">
        <f t="shared" si="14"/>
        <v>11520</v>
      </c>
      <c r="S120" s="72">
        <f t="shared" si="14"/>
        <v>11320</v>
      </c>
      <c r="T120" s="72">
        <f t="shared" si="14"/>
        <v>11120</v>
      </c>
      <c r="U120" s="44"/>
      <c r="V120" s="44"/>
    </row>
    <row r="121" spans="1:22" ht="18" customHeight="1" x14ac:dyDescent="0.2">
      <c r="A121" s="56" t="s">
        <v>194</v>
      </c>
      <c r="B121" s="82" t="s">
        <v>287</v>
      </c>
      <c r="C121" s="66" t="s">
        <v>18</v>
      </c>
      <c r="D121" s="67">
        <v>0.5</v>
      </c>
      <c r="E121" s="68" t="s">
        <v>1</v>
      </c>
      <c r="F121" s="69">
        <v>6.5</v>
      </c>
      <c r="G121" s="74">
        <f t="shared" si="15"/>
        <v>7</v>
      </c>
      <c r="H121" s="71">
        <f>IF(D121=基本・単一!$F$4,基本・単一!$L$4,IF(D121=基本・単一!$F$5,基本・単一!$L$5,IF(D121=基本・単一!$F$6,基本・単一!$L$6,IF(D121=基本・単一!$F$7,基本・単一!$L$7,IF(D121=基本・単一!$F$8,基本・単一!$L$8,IF(D121=基本・単一!$F$9,基本・単一!$L$9,IF(D121=基本・単一!$F$10,基本・単一!$L$10)))))))</f>
        <v>256</v>
      </c>
      <c r="I121" s="243"/>
      <c r="J121" s="71">
        <f>J120+基本・複合!$Q$2</f>
        <v>1245</v>
      </c>
      <c r="K121" s="243"/>
      <c r="L121" s="71">
        <f t="shared" si="16"/>
        <v>1174</v>
      </c>
      <c r="M121" s="72">
        <f t="shared" si="17"/>
        <v>13148</v>
      </c>
      <c r="N121" s="72">
        <f t="shared" si="14"/>
        <v>12867</v>
      </c>
      <c r="O121" s="72">
        <f t="shared" si="14"/>
        <v>12796</v>
      </c>
      <c r="P121" s="72">
        <f t="shared" si="14"/>
        <v>12585</v>
      </c>
      <c r="Q121" s="72">
        <f t="shared" si="14"/>
        <v>12444</v>
      </c>
      <c r="R121" s="72">
        <f t="shared" si="14"/>
        <v>12162</v>
      </c>
      <c r="S121" s="72">
        <f t="shared" si="14"/>
        <v>11951</v>
      </c>
      <c r="T121" s="72">
        <f t="shared" si="14"/>
        <v>11740</v>
      </c>
      <c r="U121" s="44"/>
      <c r="V121" s="44"/>
    </row>
    <row r="122" spans="1:22" ht="18" customHeight="1" x14ac:dyDescent="0.2">
      <c r="A122" s="56" t="s">
        <v>195</v>
      </c>
      <c r="B122" s="82" t="s">
        <v>287</v>
      </c>
      <c r="C122" s="66" t="s">
        <v>18</v>
      </c>
      <c r="D122" s="67">
        <v>0.5</v>
      </c>
      <c r="E122" s="68" t="s">
        <v>1</v>
      </c>
      <c r="F122" s="69">
        <v>7</v>
      </c>
      <c r="G122" s="74">
        <f t="shared" si="15"/>
        <v>7.5</v>
      </c>
      <c r="H122" s="71">
        <f>IF(D122=基本・単一!$F$4,基本・単一!$L$4,IF(D122=基本・単一!$F$5,基本・単一!$L$5,IF(D122=基本・単一!$F$6,基本・単一!$L$6,IF(D122=基本・単一!$F$7,基本・単一!$L$7,IF(D122=基本・単一!$F$8,基本・単一!$L$8,IF(D122=基本・単一!$F$9,基本・単一!$L$9,IF(D122=基本・単一!$F$10,基本・単一!$L$10)))))))</f>
        <v>256</v>
      </c>
      <c r="I122" s="243"/>
      <c r="J122" s="71">
        <f>J121+基本・複合!$Q$2</f>
        <v>1328</v>
      </c>
      <c r="K122" s="243"/>
      <c r="L122" s="71">
        <f t="shared" si="16"/>
        <v>1236</v>
      </c>
      <c r="M122" s="72">
        <f t="shared" si="17"/>
        <v>13843</v>
      </c>
      <c r="N122" s="72">
        <f t="shared" si="14"/>
        <v>13546</v>
      </c>
      <c r="O122" s="72">
        <f t="shared" si="14"/>
        <v>13472</v>
      </c>
      <c r="P122" s="72">
        <f t="shared" si="14"/>
        <v>13249</v>
      </c>
      <c r="Q122" s="72">
        <f t="shared" si="14"/>
        <v>13101</v>
      </c>
      <c r="R122" s="72">
        <f t="shared" si="14"/>
        <v>12804</v>
      </c>
      <c r="S122" s="72">
        <f t="shared" si="14"/>
        <v>12582</v>
      </c>
      <c r="T122" s="72">
        <f t="shared" si="14"/>
        <v>12360</v>
      </c>
      <c r="U122" s="44"/>
      <c r="V122" s="44"/>
    </row>
    <row r="123" spans="1:22" ht="18" customHeight="1" x14ac:dyDescent="0.2">
      <c r="A123" s="56" t="s">
        <v>196</v>
      </c>
      <c r="B123" s="82" t="s">
        <v>287</v>
      </c>
      <c r="C123" s="66" t="s">
        <v>18</v>
      </c>
      <c r="D123" s="67">
        <v>0.5</v>
      </c>
      <c r="E123" s="68" t="s">
        <v>1</v>
      </c>
      <c r="F123" s="69">
        <v>7.5</v>
      </c>
      <c r="G123" s="74">
        <f t="shared" si="15"/>
        <v>8</v>
      </c>
      <c r="H123" s="71">
        <f>IF(D123=基本・単一!$F$4,基本・単一!$L$4,IF(D123=基本・単一!$F$5,基本・単一!$L$5,IF(D123=基本・単一!$F$6,基本・単一!$L$6,IF(D123=基本・単一!$F$7,基本・単一!$L$7,IF(D123=基本・単一!$F$8,基本・単一!$L$8,IF(D123=基本・単一!$F$9,基本・単一!$L$9,IF(D123=基本・単一!$F$10,基本・単一!$L$10)))))))</f>
        <v>256</v>
      </c>
      <c r="I123" s="243"/>
      <c r="J123" s="71">
        <f>J122+基本・複合!$Q$2</f>
        <v>1411</v>
      </c>
      <c r="K123" s="243"/>
      <c r="L123" s="71">
        <f t="shared" si="16"/>
        <v>1298</v>
      </c>
      <c r="M123" s="72">
        <f t="shared" si="17"/>
        <v>14537</v>
      </c>
      <c r="N123" s="72">
        <f t="shared" si="14"/>
        <v>14226</v>
      </c>
      <c r="O123" s="72">
        <f t="shared" si="14"/>
        <v>14148</v>
      </c>
      <c r="P123" s="72">
        <f t="shared" si="14"/>
        <v>13914</v>
      </c>
      <c r="Q123" s="72">
        <f t="shared" si="14"/>
        <v>13758</v>
      </c>
      <c r="R123" s="72">
        <f t="shared" si="14"/>
        <v>13447</v>
      </c>
      <c r="S123" s="72">
        <f t="shared" si="14"/>
        <v>13213</v>
      </c>
      <c r="T123" s="72">
        <f t="shared" si="14"/>
        <v>12980</v>
      </c>
      <c r="U123" s="44"/>
      <c r="V123" s="44"/>
    </row>
    <row r="124" spans="1:22" ht="18" customHeight="1" x14ac:dyDescent="0.2">
      <c r="A124" s="56" t="s">
        <v>197</v>
      </c>
      <c r="B124" s="82" t="s">
        <v>287</v>
      </c>
      <c r="C124" s="66" t="s">
        <v>18</v>
      </c>
      <c r="D124" s="67">
        <v>0.5</v>
      </c>
      <c r="E124" s="68" t="s">
        <v>1</v>
      </c>
      <c r="F124" s="69">
        <v>8</v>
      </c>
      <c r="G124" s="74">
        <f t="shared" si="15"/>
        <v>8.5</v>
      </c>
      <c r="H124" s="71">
        <f>IF(D124=基本・単一!$F$4,基本・単一!$L$4,IF(D124=基本・単一!$F$5,基本・単一!$L$5,IF(D124=基本・単一!$F$6,基本・単一!$L$6,IF(D124=基本・単一!$F$7,基本・単一!$L$7,IF(D124=基本・単一!$F$8,基本・単一!$L$8,IF(D124=基本・単一!$F$9,基本・単一!$L$9,IF(D124=基本・単一!$F$10,基本・単一!$L$10)))))))</f>
        <v>256</v>
      </c>
      <c r="I124" s="243"/>
      <c r="J124" s="71">
        <f>J123+基本・複合!$Q$2</f>
        <v>1494</v>
      </c>
      <c r="K124" s="243"/>
      <c r="L124" s="71">
        <f t="shared" si="16"/>
        <v>1361</v>
      </c>
      <c r="M124" s="72">
        <f t="shared" si="17"/>
        <v>15243</v>
      </c>
      <c r="N124" s="72">
        <f t="shared" si="14"/>
        <v>14916</v>
      </c>
      <c r="O124" s="72">
        <f t="shared" si="14"/>
        <v>14834</v>
      </c>
      <c r="P124" s="72">
        <f t="shared" si="14"/>
        <v>14589</v>
      </c>
      <c r="Q124" s="72">
        <f t="shared" si="14"/>
        <v>14426</v>
      </c>
      <c r="R124" s="72">
        <f t="shared" si="14"/>
        <v>14099</v>
      </c>
      <c r="S124" s="72">
        <f t="shared" si="14"/>
        <v>13854</v>
      </c>
      <c r="T124" s="72">
        <f t="shared" si="14"/>
        <v>13610</v>
      </c>
      <c r="U124" s="44"/>
      <c r="V124" s="44"/>
    </row>
    <row r="125" spans="1:22" ht="18" customHeight="1" x14ac:dyDescent="0.2">
      <c r="A125" s="56" t="s">
        <v>198</v>
      </c>
      <c r="B125" s="82" t="s">
        <v>287</v>
      </c>
      <c r="C125" s="66" t="s">
        <v>18</v>
      </c>
      <c r="D125" s="67">
        <v>0.5</v>
      </c>
      <c r="E125" s="68" t="s">
        <v>1</v>
      </c>
      <c r="F125" s="69">
        <v>8.5</v>
      </c>
      <c r="G125" s="74">
        <f t="shared" si="15"/>
        <v>9</v>
      </c>
      <c r="H125" s="71">
        <f>IF(D125=基本・単一!$F$4,基本・単一!$L$4,IF(D125=基本・単一!$F$5,基本・単一!$L$5,IF(D125=基本・単一!$F$6,基本・単一!$L$6,IF(D125=基本・単一!$F$7,基本・単一!$L$7,IF(D125=基本・単一!$F$8,基本・単一!$L$8,IF(D125=基本・単一!$F$9,基本・単一!$L$9,IF(D125=基本・単一!$F$10,基本・単一!$L$10)))))))</f>
        <v>256</v>
      </c>
      <c r="I125" s="243"/>
      <c r="J125" s="71">
        <f>J124+基本・複合!$Q$2</f>
        <v>1577</v>
      </c>
      <c r="K125" s="243"/>
      <c r="L125" s="71">
        <f t="shared" si="16"/>
        <v>1423</v>
      </c>
      <c r="M125" s="72">
        <f t="shared" si="17"/>
        <v>15937</v>
      </c>
      <c r="N125" s="72">
        <f t="shared" si="17"/>
        <v>15596</v>
      </c>
      <c r="O125" s="72">
        <f t="shared" si="17"/>
        <v>15510</v>
      </c>
      <c r="P125" s="72">
        <f t="shared" si="17"/>
        <v>15254</v>
      </c>
      <c r="Q125" s="72">
        <f t="shared" si="17"/>
        <v>15083</v>
      </c>
      <c r="R125" s="72">
        <f t="shared" si="17"/>
        <v>14742</v>
      </c>
      <c r="S125" s="72">
        <f t="shared" si="17"/>
        <v>14486</v>
      </c>
      <c r="T125" s="72">
        <f t="shared" si="17"/>
        <v>14230</v>
      </c>
      <c r="U125" s="44"/>
      <c r="V125" s="44"/>
    </row>
    <row r="126" spans="1:22" ht="18" customHeight="1" x14ac:dyDescent="0.2">
      <c r="A126" s="56" t="s">
        <v>199</v>
      </c>
      <c r="B126" s="82" t="s">
        <v>287</v>
      </c>
      <c r="C126" s="66" t="s">
        <v>18</v>
      </c>
      <c r="D126" s="67">
        <v>0.5</v>
      </c>
      <c r="E126" s="68" t="s">
        <v>1</v>
      </c>
      <c r="F126" s="69">
        <v>9</v>
      </c>
      <c r="G126" s="74">
        <f t="shared" si="15"/>
        <v>9.5</v>
      </c>
      <c r="H126" s="71">
        <f>IF(D126=基本・単一!$F$4,基本・単一!$L$4,IF(D126=基本・単一!$F$5,基本・単一!$L$5,IF(D126=基本・単一!$F$6,基本・単一!$L$6,IF(D126=基本・単一!$F$7,基本・単一!$L$7,IF(D126=基本・単一!$F$8,基本・単一!$L$8,IF(D126=基本・単一!$F$9,基本・単一!$L$9,IF(D126=基本・単一!$F$10,基本・単一!$L$10)))))))</f>
        <v>256</v>
      </c>
      <c r="I126" s="243"/>
      <c r="J126" s="71">
        <f>J125+基本・複合!$Q$2</f>
        <v>1660</v>
      </c>
      <c r="K126" s="243"/>
      <c r="L126" s="71">
        <f t="shared" si="16"/>
        <v>1485</v>
      </c>
      <c r="M126" s="72">
        <f t="shared" si="17"/>
        <v>16632</v>
      </c>
      <c r="N126" s="72">
        <f t="shared" si="17"/>
        <v>16275</v>
      </c>
      <c r="O126" s="72">
        <f t="shared" si="17"/>
        <v>16186</v>
      </c>
      <c r="P126" s="72">
        <f t="shared" si="17"/>
        <v>15919</v>
      </c>
      <c r="Q126" s="72">
        <f t="shared" si="17"/>
        <v>15741</v>
      </c>
      <c r="R126" s="72">
        <f t="shared" si="17"/>
        <v>15384</v>
      </c>
      <c r="S126" s="72">
        <f t="shared" si="17"/>
        <v>15117</v>
      </c>
      <c r="T126" s="72">
        <f t="shared" si="17"/>
        <v>14850</v>
      </c>
      <c r="U126" s="44"/>
      <c r="V126" s="44"/>
    </row>
    <row r="127" spans="1:22" ht="18" customHeight="1" x14ac:dyDescent="0.2">
      <c r="A127" s="56" t="s">
        <v>200</v>
      </c>
      <c r="B127" s="82" t="s">
        <v>287</v>
      </c>
      <c r="C127" s="66" t="s">
        <v>18</v>
      </c>
      <c r="D127" s="67">
        <v>0.5</v>
      </c>
      <c r="E127" s="68" t="s">
        <v>1</v>
      </c>
      <c r="F127" s="69">
        <v>9.5</v>
      </c>
      <c r="G127" s="74">
        <f t="shared" si="15"/>
        <v>10</v>
      </c>
      <c r="H127" s="71">
        <f>IF(D127=基本・単一!$F$4,基本・単一!$L$4,IF(D127=基本・単一!$F$5,基本・単一!$L$5,IF(D127=基本・単一!$F$6,基本・単一!$L$6,IF(D127=基本・単一!$F$7,基本・単一!$L$7,IF(D127=基本・単一!$F$8,基本・単一!$L$8,IF(D127=基本・単一!$F$9,基本・単一!$L$9,IF(D127=基本・単一!$F$10,基本・単一!$L$10)))))))</f>
        <v>256</v>
      </c>
      <c r="I127" s="243"/>
      <c r="J127" s="71">
        <f>J126+基本・複合!$Q$2</f>
        <v>1743</v>
      </c>
      <c r="K127" s="243"/>
      <c r="L127" s="71">
        <f t="shared" si="16"/>
        <v>1547</v>
      </c>
      <c r="M127" s="72">
        <f t="shared" si="17"/>
        <v>17326</v>
      </c>
      <c r="N127" s="72">
        <f t="shared" si="17"/>
        <v>16955</v>
      </c>
      <c r="O127" s="72">
        <f t="shared" si="17"/>
        <v>16862</v>
      </c>
      <c r="P127" s="72">
        <f t="shared" si="17"/>
        <v>16583</v>
      </c>
      <c r="Q127" s="72">
        <f t="shared" si="17"/>
        <v>16398</v>
      </c>
      <c r="R127" s="72">
        <f t="shared" si="17"/>
        <v>16026</v>
      </c>
      <c r="S127" s="72">
        <f t="shared" si="17"/>
        <v>15748</v>
      </c>
      <c r="T127" s="72">
        <f t="shared" si="17"/>
        <v>15470</v>
      </c>
      <c r="U127" s="44"/>
      <c r="V127" s="44"/>
    </row>
    <row r="128" spans="1:22" ht="18" customHeight="1" x14ac:dyDescent="0.2">
      <c r="A128" s="56" t="s">
        <v>201</v>
      </c>
      <c r="B128" s="82" t="s">
        <v>287</v>
      </c>
      <c r="C128" s="66" t="s">
        <v>18</v>
      </c>
      <c r="D128" s="67">
        <v>0.5</v>
      </c>
      <c r="E128" s="68" t="s">
        <v>1</v>
      </c>
      <c r="F128" s="69">
        <v>10</v>
      </c>
      <c r="G128" s="74">
        <f t="shared" si="15"/>
        <v>10.5</v>
      </c>
      <c r="H128" s="71">
        <f>IF(D128=基本・単一!$F$4,基本・単一!$L$4,IF(D128=基本・単一!$F$5,基本・単一!$L$5,IF(D128=基本・単一!$F$6,基本・単一!$L$6,IF(D128=基本・単一!$F$7,基本・単一!$L$7,IF(D128=基本・単一!$F$8,基本・単一!$L$8,IF(D128=基本・単一!$F$9,基本・単一!$L$9,IF(D128=基本・単一!$F$10,基本・単一!$L$10)))))))</f>
        <v>256</v>
      </c>
      <c r="I128" s="243"/>
      <c r="J128" s="71">
        <f>J127+基本・複合!$Q$2</f>
        <v>1826</v>
      </c>
      <c r="K128" s="243"/>
      <c r="L128" s="71">
        <f t="shared" si="16"/>
        <v>1610</v>
      </c>
      <c r="M128" s="72">
        <f t="shared" si="17"/>
        <v>18032</v>
      </c>
      <c r="N128" s="72">
        <f t="shared" si="17"/>
        <v>17645</v>
      </c>
      <c r="O128" s="72">
        <f t="shared" si="17"/>
        <v>17549</v>
      </c>
      <c r="P128" s="72">
        <f t="shared" si="17"/>
        <v>17259</v>
      </c>
      <c r="Q128" s="72">
        <f t="shared" si="17"/>
        <v>17066</v>
      </c>
      <c r="R128" s="72">
        <f t="shared" si="17"/>
        <v>16679</v>
      </c>
      <c r="S128" s="72">
        <f t="shared" si="17"/>
        <v>16389</v>
      </c>
      <c r="T128" s="72">
        <f t="shared" si="17"/>
        <v>16100</v>
      </c>
      <c r="U128" s="44"/>
      <c r="V128" s="44"/>
    </row>
    <row r="129" spans="1:22" ht="18" customHeight="1" x14ac:dyDescent="0.2">
      <c r="A129" s="56" t="s">
        <v>202</v>
      </c>
      <c r="B129" s="82" t="s">
        <v>287</v>
      </c>
      <c r="C129" s="66" t="s">
        <v>18</v>
      </c>
      <c r="D129" s="67">
        <v>0.5</v>
      </c>
      <c r="E129" s="68" t="s">
        <v>1</v>
      </c>
      <c r="F129" s="69">
        <v>10.5</v>
      </c>
      <c r="G129" s="74">
        <f t="shared" si="15"/>
        <v>11</v>
      </c>
      <c r="H129" s="71">
        <f>IF(D129=基本・単一!$F$4,基本・単一!$L$4,IF(D129=基本・単一!$F$5,基本・単一!$L$5,IF(D129=基本・単一!$F$6,基本・単一!$L$6,IF(D129=基本・単一!$F$7,基本・単一!$L$7,IF(D129=基本・単一!$F$8,基本・単一!$L$8,IF(D129=基本・単一!$F$9,基本・単一!$L$9,IF(D129=基本・単一!$F$10,基本・単一!$L$10)))))))</f>
        <v>256</v>
      </c>
      <c r="I129" s="243"/>
      <c r="J129" s="71">
        <f>J128+基本・複合!$Q$2</f>
        <v>1909</v>
      </c>
      <c r="K129" s="243"/>
      <c r="L129" s="71">
        <f t="shared" si="16"/>
        <v>1672</v>
      </c>
      <c r="M129" s="72">
        <f t="shared" si="17"/>
        <v>18726</v>
      </c>
      <c r="N129" s="72">
        <f t="shared" si="17"/>
        <v>18325</v>
      </c>
      <c r="O129" s="72">
        <f t="shared" si="17"/>
        <v>18224</v>
      </c>
      <c r="P129" s="72">
        <f t="shared" si="17"/>
        <v>17923</v>
      </c>
      <c r="Q129" s="72">
        <f t="shared" si="17"/>
        <v>17723</v>
      </c>
      <c r="R129" s="72">
        <f t="shared" si="17"/>
        <v>17321</v>
      </c>
      <c r="S129" s="72">
        <f t="shared" si="17"/>
        <v>17020</v>
      </c>
      <c r="T129" s="72">
        <f t="shared" si="17"/>
        <v>16720</v>
      </c>
      <c r="U129" s="44"/>
      <c r="V129" s="44"/>
    </row>
    <row r="130" spans="1:22" ht="18" customHeight="1" x14ac:dyDescent="0.2">
      <c r="A130" s="56" t="s">
        <v>203</v>
      </c>
      <c r="B130" s="82" t="s">
        <v>287</v>
      </c>
      <c r="C130" s="66" t="s">
        <v>18</v>
      </c>
      <c r="D130" s="67">
        <v>1</v>
      </c>
      <c r="E130" s="68" t="s">
        <v>1</v>
      </c>
      <c r="F130" s="69">
        <v>0.5</v>
      </c>
      <c r="G130" s="74">
        <f t="shared" si="15"/>
        <v>1.5</v>
      </c>
      <c r="H130" s="71">
        <f>IF(D130=基本・単一!$F$4,基本・単一!$L$4,IF(D130=基本・単一!$F$5,基本・単一!$L$5,IF(D130=基本・単一!$F$6,基本・単一!$L$6,IF(D130=基本・単一!$F$7,基本・単一!$L$7,IF(D130=基本・単一!$F$8,基本・単一!$L$8,IF(D130=基本・単一!$F$9,基本・単一!$L$9,IF(D130=基本・単一!$F$10,基本・単一!$L$10)))))))</f>
        <v>404</v>
      </c>
      <c r="I130" s="243"/>
      <c r="J130" s="71">
        <f>基本・複合!M10</f>
        <v>183</v>
      </c>
      <c r="K130" s="243"/>
      <c r="L130" s="71">
        <f t="shared" si="16"/>
        <v>516</v>
      </c>
      <c r="M130" s="72">
        <f t="shared" si="17"/>
        <v>5779</v>
      </c>
      <c r="N130" s="72">
        <f t="shared" si="17"/>
        <v>5655</v>
      </c>
      <c r="O130" s="72">
        <f t="shared" si="17"/>
        <v>5624</v>
      </c>
      <c r="P130" s="72">
        <f t="shared" si="17"/>
        <v>5531</v>
      </c>
      <c r="Q130" s="72">
        <f t="shared" si="17"/>
        <v>5469</v>
      </c>
      <c r="R130" s="72">
        <f t="shared" si="17"/>
        <v>5345</v>
      </c>
      <c r="S130" s="72">
        <f t="shared" si="17"/>
        <v>5252</v>
      </c>
      <c r="T130" s="72">
        <f t="shared" si="17"/>
        <v>5160</v>
      </c>
      <c r="U130" s="44"/>
      <c r="V130" s="44"/>
    </row>
    <row r="131" spans="1:22" ht="18" customHeight="1" x14ac:dyDescent="0.2">
      <c r="A131" s="56" t="s">
        <v>204</v>
      </c>
      <c r="B131" s="82" t="s">
        <v>287</v>
      </c>
      <c r="C131" s="66" t="s">
        <v>18</v>
      </c>
      <c r="D131" s="67">
        <v>1</v>
      </c>
      <c r="E131" s="68" t="s">
        <v>1</v>
      </c>
      <c r="F131" s="69">
        <v>1</v>
      </c>
      <c r="G131" s="74">
        <f t="shared" si="15"/>
        <v>2</v>
      </c>
      <c r="H131" s="71">
        <f>IF(D131=基本・単一!$F$4,基本・単一!$L$4,IF(D131=基本・単一!$F$5,基本・単一!$L$5,IF(D131=基本・単一!$F$6,基本・単一!$L$6,IF(D131=基本・単一!$F$7,基本・単一!$L$7,IF(D131=基本・単一!$F$8,基本・単一!$L$8,IF(D131=基本・単一!$F$9,基本・単一!$L$9,IF(D131=基本・単一!$F$10,基本・単一!$L$10)))))))</f>
        <v>404</v>
      </c>
      <c r="I131" s="243"/>
      <c r="J131" s="71">
        <f>基本・複合!M11</f>
        <v>265</v>
      </c>
      <c r="K131" s="243"/>
      <c r="L131" s="71">
        <f t="shared" si="16"/>
        <v>578</v>
      </c>
      <c r="M131" s="72">
        <f t="shared" si="17"/>
        <v>6473</v>
      </c>
      <c r="N131" s="72">
        <f t="shared" si="17"/>
        <v>6334</v>
      </c>
      <c r="O131" s="72">
        <f t="shared" si="17"/>
        <v>6300</v>
      </c>
      <c r="P131" s="72">
        <f t="shared" si="17"/>
        <v>6196</v>
      </c>
      <c r="Q131" s="72">
        <f t="shared" si="17"/>
        <v>6126</v>
      </c>
      <c r="R131" s="72">
        <f t="shared" si="17"/>
        <v>5988</v>
      </c>
      <c r="S131" s="72">
        <f t="shared" si="17"/>
        <v>5884</v>
      </c>
      <c r="T131" s="72">
        <f t="shared" si="17"/>
        <v>5780</v>
      </c>
      <c r="U131" s="44"/>
      <c r="V131" s="44"/>
    </row>
    <row r="132" spans="1:22" ht="18" customHeight="1" x14ac:dyDescent="0.2">
      <c r="A132" s="56" t="s">
        <v>205</v>
      </c>
      <c r="B132" s="82" t="s">
        <v>287</v>
      </c>
      <c r="C132" s="66" t="s">
        <v>18</v>
      </c>
      <c r="D132" s="67">
        <v>1</v>
      </c>
      <c r="E132" s="68" t="s">
        <v>1</v>
      </c>
      <c r="F132" s="69">
        <v>1.5</v>
      </c>
      <c r="G132" s="74">
        <f t="shared" si="15"/>
        <v>2.5</v>
      </c>
      <c r="H132" s="71">
        <f>IF(D132=基本・単一!$F$4,基本・単一!$L$4,IF(D132=基本・単一!$F$5,基本・単一!$L$5,IF(D132=基本・単一!$F$6,基本・単一!$L$6,IF(D132=基本・単一!$F$7,基本・単一!$L$7,IF(D132=基本・単一!$F$8,基本・単一!$L$8,IF(D132=基本・単一!$F$9,基本・単一!$L$9,IF(D132=基本・単一!$F$10,基本・単一!$L$10)))))))</f>
        <v>404</v>
      </c>
      <c r="I132" s="243"/>
      <c r="J132" s="71">
        <f>基本・複合!M12</f>
        <v>350</v>
      </c>
      <c r="K132" s="243"/>
      <c r="L132" s="71">
        <f t="shared" si="16"/>
        <v>641</v>
      </c>
      <c r="M132" s="72">
        <f t="shared" si="17"/>
        <v>7179</v>
      </c>
      <c r="N132" s="72">
        <f t="shared" si="17"/>
        <v>7025</v>
      </c>
      <c r="O132" s="72">
        <f t="shared" si="17"/>
        <v>6986</v>
      </c>
      <c r="P132" s="72">
        <f t="shared" si="17"/>
        <v>6871</v>
      </c>
      <c r="Q132" s="72">
        <f t="shared" si="17"/>
        <v>6794</v>
      </c>
      <c r="R132" s="72">
        <f t="shared" si="17"/>
        <v>6640</v>
      </c>
      <c r="S132" s="72">
        <f t="shared" si="17"/>
        <v>6525</v>
      </c>
      <c r="T132" s="72">
        <f t="shared" si="17"/>
        <v>6410</v>
      </c>
      <c r="U132" s="44"/>
      <c r="V132" s="44"/>
    </row>
    <row r="133" spans="1:22" ht="18" customHeight="1" x14ac:dyDescent="0.2">
      <c r="A133" s="56" t="s">
        <v>206</v>
      </c>
      <c r="B133" s="82" t="s">
        <v>287</v>
      </c>
      <c r="C133" s="66" t="s">
        <v>18</v>
      </c>
      <c r="D133" s="67">
        <v>1</v>
      </c>
      <c r="E133" s="68" t="s">
        <v>1</v>
      </c>
      <c r="F133" s="69">
        <v>2</v>
      </c>
      <c r="G133" s="74">
        <f t="shared" si="15"/>
        <v>3</v>
      </c>
      <c r="H133" s="71">
        <f>IF(D133=基本・単一!$F$4,基本・単一!$L$4,IF(D133=基本・単一!$F$5,基本・単一!$L$5,IF(D133=基本・単一!$F$6,基本・単一!$L$6,IF(D133=基本・単一!$F$7,基本・単一!$L$7,IF(D133=基本・単一!$F$8,基本・単一!$L$8,IF(D133=基本・単一!$F$9,基本・単一!$L$9,IF(D133=基本・単一!$F$10,基本・単一!$L$10)))))))</f>
        <v>404</v>
      </c>
      <c r="I133" s="243"/>
      <c r="J133" s="71">
        <f>基本・複合!M13</f>
        <v>433</v>
      </c>
      <c r="K133" s="243"/>
      <c r="L133" s="71">
        <f t="shared" si="16"/>
        <v>704</v>
      </c>
      <c r="M133" s="72">
        <f t="shared" si="17"/>
        <v>7884</v>
      </c>
      <c r="N133" s="72">
        <f t="shared" si="17"/>
        <v>7715</v>
      </c>
      <c r="O133" s="72">
        <f t="shared" si="17"/>
        <v>7673</v>
      </c>
      <c r="P133" s="72">
        <f t="shared" si="17"/>
        <v>7546</v>
      </c>
      <c r="Q133" s="72">
        <f t="shared" si="17"/>
        <v>7462</v>
      </c>
      <c r="R133" s="72">
        <f t="shared" si="17"/>
        <v>7293</v>
      </c>
      <c r="S133" s="72">
        <f t="shared" si="17"/>
        <v>7166</v>
      </c>
      <c r="T133" s="72">
        <f t="shared" si="17"/>
        <v>7040</v>
      </c>
      <c r="U133" s="44"/>
      <c r="V133" s="44"/>
    </row>
    <row r="134" spans="1:22" ht="18" customHeight="1" x14ac:dyDescent="0.2">
      <c r="A134" s="56" t="s">
        <v>207</v>
      </c>
      <c r="B134" s="82" t="s">
        <v>287</v>
      </c>
      <c r="C134" s="66" t="s">
        <v>18</v>
      </c>
      <c r="D134" s="67">
        <v>1</v>
      </c>
      <c r="E134" s="68" t="s">
        <v>1</v>
      </c>
      <c r="F134" s="69">
        <v>2.5</v>
      </c>
      <c r="G134" s="74">
        <f t="shared" si="15"/>
        <v>3.5</v>
      </c>
      <c r="H134" s="71">
        <f>IF(D134=基本・単一!$F$4,基本・単一!$L$4,IF(D134=基本・単一!$F$5,基本・単一!$L$5,IF(D134=基本・単一!$F$6,基本・単一!$L$6,IF(D134=基本・単一!$F$7,基本・単一!$L$7,IF(D134=基本・単一!$F$8,基本・単一!$L$8,IF(D134=基本・単一!$F$9,基本・単一!$L$9,IF(D134=基本・単一!$F$10,基本・単一!$L$10)))))))</f>
        <v>404</v>
      </c>
      <c r="I134" s="243"/>
      <c r="J134" s="71">
        <f>基本・複合!M14</f>
        <v>516</v>
      </c>
      <c r="K134" s="243"/>
      <c r="L134" s="71">
        <f t="shared" si="16"/>
        <v>766</v>
      </c>
      <c r="M134" s="72">
        <f t="shared" si="17"/>
        <v>8579</v>
      </c>
      <c r="N134" s="72">
        <f t="shared" si="17"/>
        <v>8395</v>
      </c>
      <c r="O134" s="72">
        <f t="shared" si="17"/>
        <v>8349</v>
      </c>
      <c r="P134" s="72">
        <f t="shared" si="17"/>
        <v>8211</v>
      </c>
      <c r="Q134" s="72">
        <f t="shared" si="17"/>
        <v>8119</v>
      </c>
      <c r="R134" s="72">
        <f t="shared" si="17"/>
        <v>7935</v>
      </c>
      <c r="S134" s="72">
        <f t="shared" si="17"/>
        <v>7797</v>
      </c>
      <c r="T134" s="72">
        <f t="shared" si="17"/>
        <v>7660</v>
      </c>
      <c r="U134" s="44"/>
      <c r="V134" s="44"/>
    </row>
    <row r="135" spans="1:22" ht="18" customHeight="1" x14ac:dyDescent="0.2">
      <c r="A135" s="56" t="s">
        <v>208</v>
      </c>
      <c r="B135" s="82" t="s">
        <v>287</v>
      </c>
      <c r="C135" s="66" t="s">
        <v>18</v>
      </c>
      <c r="D135" s="67">
        <v>1</v>
      </c>
      <c r="E135" s="68" t="s">
        <v>1</v>
      </c>
      <c r="F135" s="69">
        <v>3</v>
      </c>
      <c r="G135" s="74">
        <f t="shared" si="15"/>
        <v>4</v>
      </c>
      <c r="H135" s="71">
        <f>IF(D135=基本・単一!$F$4,基本・単一!$L$4,IF(D135=基本・単一!$F$5,基本・単一!$L$5,IF(D135=基本・単一!$F$6,基本・単一!$L$6,IF(D135=基本・単一!$F$7,基本・単一!$L$7,IF(D135=基本・単一!$F$8,基本・単一!$L$8,IF(D135=基本・単一!$F$9,基本・単一!$L$9,IF(D135=基本・単一!$F$10,基本・単一!$L$10)))))))</f>
        <v>404</v>
      </c>
      <c r="I135" s="243"/>
      <c r="J135" s="71">
        <f>J134+基本・複合!$Q$2</f>
        <v>599</v>
      </c>
      <c r="K135" s="243"/>
      <c r="L135" s="71">
        <f t="shared" si="16"/>
        <v>828</v>
      </c>
      <c r="M135" s="72">
        <f t="shared" si="17"/>
        <v>9273</v>
      </c>
      <c r="N135" s="72">
        <f t="shared" si="17"/>
        <v>9074</v>
      </c>
      <c r="O135" s="72">
        <f t="shared" si="17"/>
        <v>9025</v>
      </c>
      <c r="P135" s="72">
        <f t="shared" si="17"/>
        <v>8876</v>
      </c>
      <c r="Q135" s="72">
        <f t="shared" si="17"/>
        <v>8776</v>
      </c>
      <c r="R135" s="72">
        <f t="shared" si="17"/>
        <v>8578</v>
      </c>
      <c r="S135" s="72">
        <f t="shared" si="17"/>
        <v>8429</v>
      </c>
      <c r="T135" s="72">
        <f t="shared" si="17"/>
        <v>8280</v>
      </c>
      <c r="U135" s="44"/>
      <c r="V135" s="44"/>
    </row>
    <row r="136" spans="1:22" ht="18" customHeight="1" x14ac:dyDescent="0.2">
      <c r="A136" s="56" t="s">
        <v>209</v>
      </c>
      <c r="B136" s="82" t="s">
        <v>287</v>
      </c>
      <c r="C136" s="66" t="s">
        <v>18</v>
      </c>
      <c r="D136" s="67">
        <v>1</v>
      </c>
      <c r="E136" s="68" t="s">
        <v>1</v>
      </c>
      <c r="F136" s="69">
        <v>3.5</v>
      </c>
      <c r="G136" s="74">
        <f t="shared" si="15"/>
        <v>4.5</v>
      </c>
      <c r="H136" s="71">
        <f>IF(D136=基本・単一!$F$4,基本・単一!$L$4,IF(D136=基本・単一!$F$5,基本・単一!$L$5,IF(D136=基本・単一!$F$6,基本・単一!$L$6,IF(D136=基本・単一!$F$7,基本・単一!$L$7,IF(D136=基本・単一!$F$8,基本・単一!$L$8,IF(D136=基本・単一!$F$9,基本・単一!$L$9,IF(D136=基本・単一!$F$10,基本・単一!$L$10)))))))</f>
        <v>404</v>
      </c>
      <c r="I136" s="243"/>
      <c r="J136" s="71">
        <f>J135+基本・複合!$Q$2</f>
        <v>682</v>
      </c>
      <c r="K136" s="243"/>
      <c r="L136" s="71">
        <f t="shared" si="16"/>
        <v>890</v>
      </c>
      <c r="M136" s="72">
        <f t="shared" si="17"/>
        <v>9968</v>
      </c>
      <c r="N136" s="72">
        <f t="shared" si="17"/>
        <v>9754</v>
      </c>
      <c r="O136" s="72">
        <f t="shared" si="17"/>
        <v>9701</v>
      </c>
      <c r="P136" s="72">
        <f t="shared" si="17"/>
        <v>9540</v>
      </c>
      <c r="Q136" s="72">
        <f t="shared" si="17"/>
        <v>9434</v>
      </c>
      <c r="R136" s="72">
        <f t="shared" si="17"/>
        <v>9220</v>
      </c>
      <c r="S136" s="72">
        <f t="shared" si="17"/>
        <v>9060</v>
      </c>
      <c r="T136" s="72">
        <f t="shared" si="17"/>
        <v>8900</v>
      </c>
      <c r="U136" s="44"/>
      <c r="V136" s="44"/>
    </row>
    <row r="137" spans="1:22" ht="18" customHeight="1" x14ac:dyDescent="0.2">
      <c r="A137" s="56" t="s">
        <v>210</v>
      </c>
      <c r="B137" s="82" t="s">
        <v>287</v>
      </c>
      <c r="C137" s="66" t="s">
        <v>18</v>
      </c>
      <c r="D137" s="67">
        <v>1</v>
      </c>
      <c r="E137" s="68" t="s">
        <v>1</v>
      </c>
      <c r="F137" s="69">
        <v>4</v>
      </c>
      <c r="G137" s="74">
        <f t="shared" si="15"/>
        <v>5</v>
      </c>
      <c r="H137" s="71">
        <f>IF(D137=基本・単一!$F$4,基本・単一!$L$4,IF(D137=基本・単一!$F$5,基本・単一!$L$5,IF(D137=基本・単一!$F$6,基本・単一!$L$6,IF(D137=基本・単一!$F$7,基本・単一!$L$7,IF(D137=基本・単一!$F$8,基本・単一!$L$8,IF(D137=基本・単一!$F$9,基本・単一!$L$9,IF(D137=基本・単一!$F$10,基本・単一!$L$10)))))))</f>
        <v>404</v>
      </c>
      <c r="I137" s="243"/>
      <c r="J137" s="71">
        <f>J136+基本・複合!$Q$2</f>
        <v>765</v>
      </c>
      <c r="K137" s="243"/>
      <c r="L137" s="71">
        <f t="shared" si="16"/>
        <v>953</v>
      </c>
      <c r="M137" s="72">
        <f t="shared" si="17"/>
        <v>10673</v>
      </c>
      <c r="N137" s="72">
        <f t="shared" si="17"/>
        <v>10444</v>
      </c>
      <c r="O137" s="72">
        <f t="shared" si="17"/>
        <v>10387</v>
      </c>
      <c r="P137" s="72">
        <f t="shared" si="17"/>
        <v>10216</v>
      </c>
      <c r="Q137" s="72">
        <f t="shared" si="17"/>
        <v>10101</v>
      </c>
      <c r="R137" s="72">
        <f t="shared" si="17"/>
        <v>9873</v>
      </c>
      <c r="S137" s="72">
        <f t="shared" si="17"/>
        <v>9701</v>
      </c>
      <c r="T137" s="72">
        <f t="shared" si="17"/>
        <v>9530</v>
      </c>
      <c r="U137" s="44"/>
      <c r="V137" s="44"/>
    </row>
    <row r="138" spans="1:22" ht="18" customHeight="1" x14ac:dyDescent="0.2">
      <c r="A138" s="56" t="s">
        <v>211</v>
      </c>
      <c r="B138" s="82" t="s">
        <v>287</v>
      </c>
      <c r="C138" s="66" t="s">
        <v>18</v>
      </c>
      <c r="D138" s="67">
        <v>1</v>
      </c>
      <c r="E138" s="68" t="s">
        <v>1</v>
      </c>
      <c r="F138" s="69">
        <v>4.5</v>
      </c>
      <c r="G138" s="74">
        <f t="shared" si="15"/>
        <v>5.5</v>
      </c>
      <c r="H138" s="71">
        <f>IF(D138=基本・単一!$F$4,基本・単一!$L$4,IF(D138=基本・単一!$F$5,基本・単一!$L$5,IF(D138=基本・単一!$F$6,基本・単一!$L$6,IF(D138=基本・単一!$F$7,基本・単一!$L$7,IF(D138=基本・単一!$F$8,基本・単一!$L$8,IF(D138=基本・単一!$F$9,基本・単一!$L$9,IF(D138=基本・単一!$F$10,基本・単一!$L$10)))))))</f>
        <v>404</v>
      </c>
      <c r="I138" s="243"/>
      <c r="J138" s="71">
        <f>J137+基本・複合!$Q$2</f>
        <v>848</v>
      </c>
      <c r="K138" s="243"/>
      <c r="L138" s="71">
        <f t="shared" si="16"/>
        <v>1015</v>
      </c>
      <c r="M138" s="72">
        <f t="shared" si="17"/>
        <v>11368</v>
      </c>
      <c r="N138" s="72">
        <f t="shared" si="17"/>
        <v>11124</v>
      </c>
      <c r="O138" s="72">
        <f t="shared" si="17"/>
        <v>11063</v>
      </c>
      <c r="P138" s="72">
        <f t="shared" si="17"/>
        <v>10880</v>
      </c>
      <c r="Q138" s="72">
        <f t="shared" si="17"/>
        <v>10759</v>
      </c>
      <c r="R138" s="72">
        <f t="shared" si="17"/>
        <v>10515</v>
      </c>
      <c r="S138" s="72">
        <f t="shared" si="17"/>
        <v>10332</v>
      </c>
      <c r="T138" s="72">
        <f t="shared" si="17"/>
        <v>10150</v>
      </c>
      <c r="U138" s="44"/>
      <c r="V138" s="44"/>
    </row>
    <row r="139" spans="1:22" ht="18" customHeight="1" x14ac:dyDescent="0.2">
      <c r="A139" s="56" t="s">
        <v>212</v>
      </c>
      <c r="B139" s="82" t="s">
        <v>287</v>
      </c>
      <c r="C139" s="66" t="s">
        <v>18</v>
      </c>
      <c r="D139" s="67">
        <v>1</v>
      </c>
      <c r="E139" s="68" t="s">
        <v>1</v>
      </c>
      <c r="F139" s="69">
        <v>5</v>
      </c>
      <c r="G139" s="74">
        <f t="shared" si="15"/>
        <v>6</v>
      </c>
      <c r="H139" s="71">
        <f>IF(D139=基本・単一!$F$4,基本・単一!$L$4,IF(D139=基本・単一!$F$5,基本・単一!$L$5,IF(D139=基本・単一!$F$6,基本・単一!$L$6,IF(D139=基本・単一!$F$7,基本・単一!$L$7,IF(D139=基本・単一!$F$8,基本・単一!$L$8,IF(D139=基本・単一!$F$9,基本・単一!$L$9,IF(D139=基本・単一!$F$10,基本・単一!$L$10)))))))</f>
        <v>404</v>
      </c>
      <c r="I139" s="243"/>
      <c r="J139" s="71">
        <f>J138+基本・複合!$Q$2</f>
        <v>931</v>
      </c>
      <c r="K139" s="243"/>
      <c r="L139" s="71">
        <f t="shared" si="16"/>
        <v>1077</v>
      </c>
      <c r="M139" s="72">
        <f t="shared" si="17"/>
        <v>12062</v>
      </c>
      <c r="N139" s="72">
        <f t="shared" si="17"/>
        <v>11803</v>
      </c>
      <c r="O139" s="72">
        <f t="shared" si="17"/>
        <v>11739</v>
      </c>
      <c r="P139" s="72">
        <f t="shared" si="17"/>
        <v>11545</v>
      </c>
      <c r="Q139" s="72">
        <f t="shared" si="17"/>
        <v>11416</v>
      </c>
      <c r="R139" s="72">
        <f t="shared" si="17"/>
        <v>11157</v>
      </c>
      <c r="S139" s="72">
        <f t="shared" si="17"/>
        <v>10963</v>
      </c>
      <c r="T139" s="72">
        <f t="shared" si="17"/>
        <v>10770</v>
      </c>
      <c r="U139" s="44"/>
      <c r="V139" s="44"/>
    </row>
    <row r="140" spans="1:22" ht="18" customHeight="1" x14ac:dyDescent="0.2">
      <c r="A140" s="56" t="s">
        <v>213</v>
      </c>
      <c r="B140" s="82" t="s">
        <v>287</v>
      </c>
      <c r="C140" s="66" t="s">
        <v>18</v>
      </c>
      <c r="D140" s="67">
        <v>1</v>
      </c>
      <c r="E140" s="68" t="s">
        <v>1</v>
      </c>
      <c r="F140" s="69">
        <v>5.5</v>
      </c>
      <c r="G140" s="74">
        <f t="shared" si="15"/>
        <v>6.5</v>
      </c>
      <c r="H140" s="71">
        <f>IF(D140=基本・単一!$F$4,基本・単一!$L$4,IF(D140=基本・単一!$F$5,基本・単一!$L$5,IF(D140=基本・単一!$F$6,基本・単一!$L$6,IF(D140=基本・単一!$F$7,基本・単一!$L$7,IF(D140=基本・単一!$F$8,基本・単一!$L$8,IF(D140=基本・単一!$F$9,基本・単一!$L$9,IF(D140=基本・単一!$F$10,基本・単一!$L$10)))))))</f>
        <v>404</v>
      </c>
      <c r="I140" s="243"/>
      <c r="J140" s="71">
        <f>J139+基本・複合!$Q$2</f>
        <v>1014</v>
      </c>
      <c r="K140" s="243"/>
      <c r="L140" s="71">
        <f t="shared" si="16"/>
        <v>1139</v>
      </c>
      <c r="M140" s="72">
        <f t="shared" si="17"/>
        <v>12756</v>
      </c>
      <c r="N140" s="72">
        <f t="shared" si="17"/>
        <v>12483</v>
      </c>
      <c r="O140" s="72">
        <f t="shared" si="17"/>
        <v>12415</v>
      </c>
      <c r="P140" s="72">
        <f t="shared" si="17"/>
        <v>12210</v>
      </c>
      <c r="Q140" s="72">
        <f t="shared" si="17"/>
        <v>12073</v>
      </c>
      <c r="R140" s="72">
        <f t="shared" si="17"/>
        <v>11800</v>
      </c>
      <c r="S140" s="72">
        <f t="shared" si="17"/>
        <v>11595</v>
      </c>
      <c r="T140" s="72">
        <f t="shared" si="17"/>
        <v>11390</v>
      </c>
      <c r="U140" s="44"/>
      <c r="V140" s="44"/>
    </row>
    <row r="141" spans="1:22" ht="18" customHeight="1" x14ac:dyDescent="0.2">
      <c r="A141" s="56" t="s">
        <v>214</v>
      </c>
      <c r="B141" s="82" t="s">
        <v>287</v>
      </c>
      <c r="C141" s="66" t="s">
        <v>18</v>
      </c>
      <c r="D141" s="67">
        <v>1</v>
      </c>
      <c r="E141" s="68" t="s">
        <v>1</v>
      </c>
      <c r="F141" s="69">
        <v>6</v>
      </c>
      <c r="G141" s="74">
        <f t="shared" si="15"/>
        <v>7</v>
      </c>
      <c r="H141" s="71">
        <f>IF(D141=基本・単一!$F$4,基本・単一!$L$4,IF(D141=基本・単一!$F$5,基本・単一!$L$5,IF(D141=基本・単一!$F$6,基本・単一!$L$6,IF(D141=基本・単一!$F$7,基本・単一!$L$7,IF(D141=基本・単一!$F$8,基本・単一!$L$8,IF(D141=基本・単一!$F$9,基本・単一!$L$9,IF(D141=基本・単一!$F$10,基本・単一!$L$10)))))))</f>
        <v>404</v>
      </c>
      <c r="I141" s="243"/>
      <c r="J141" s="71">
        <f>J140+基本・複合!$Q$2</f>
        <v>1097</v>
      </c>
      <c r="K141" s="243"/>
      <c r="L141" s="71">
        <f t="shared" si="16"/>
        <v>1202</v>
      </c>
      <c r="M141" s="72">
        <f t="shared" si="17"/>
        <v>13462</v>
      </c>
      <c r="N141" s="72">
        <f t="shared" si="17"/>
        <v>13173</v>
      </c>
      <c r="O141" s="72">
        <f t="shared" si="17"/>
        <v>13101</v>
      </c>
      <c r="P141" s="72">
        <f t="shared" si="17"/>
        <v>12885</v>
      </c>
      <c r="Q141" s="72">
        <f t="shared" si="17"/>
        <v>12741</v>
      </c>
      <c r="R141" s="72">
        <f t="shared" si="17"/>
        <v>12452</v>
      </c>
      <c r="S141" s="72">
        <f t="shared" si="17"/>
        <v>12236</v>
      </c>
      <c r="T141" s="72">
        <f t="shared" si="17"/>
        <v>12020</v>
      </c>
      <c r="U141" s="44"/>
      <c r="V141" s="44"/>
    </row>
    <row r="142" spans="1:22" ht="18" customHeight="1" x14ac:dyDescent="0.2">
      <c r="A142" s="56" t="s">
        <v>215</v>
      </c>
      <c r="B142" s="82" t="s">
        <v>287</v>
      </c>
      <c r="C142" s="66" t="s">
        <v>18</v>
      </c>
      <c r="D142" s="67">
        <v>1</v>
      </c>
      <c r="E142" s="68" t="s">
        <v>1</v>
      </c>
      <c r="F142" s="69">
        <v>6.5</v>
      </c>
      <c r="G142" s="74">
        <f t="shared" si="15"/>
        <v>7.5</v>
      </c>
      <c r="H142" s="71">
        <f>IF(D142=基本・単一!$F$4,基本・単一!$L$4,IF(D142=基本・単一!$F$5,基本・単一!$L$5,IF(D142=基本・単一!$F$6,基本・単一!$L$6,IF(D142=基本・単一!$F$7,基本・単一!$L$7,IF(D142=基本・単一!$F$8,基本・単一!$L$8,IF(D142=基本・単一!$F$9,基本・単一!$L$9,IF(D142=基本・単一!$F$10,基本・単一!$L$10)))))))</f>
        <v>404</v>
      </c>
      <c r="I142" s="243"/>
      <c r="J142" s="71">
        <f>J141+基本・複合!$Q$2</f>
        <v>1180</v>
      </c>
      <c r="K142" s="243"/>
      <c r="L142" s="71">
        <f t="shared" si="16"/>
        <v>1264</v>
      </c>
      <c r="M142" s="72">
        <f t="shared" ref="M142:T173" si="18">ROUNDDOWN(($L142*M$3),0)</f>
        <v>14156</v>
      </c>
      <c r="N142" s="72">
        <f t="shared" si="18"/>
        <v>13853</v>
      </c>
      <c r="O142" s="72">
        <f t="shared" si="18"/>
        <v>13777</v>
      </c>
      <c r="P142" s="72">
        <f t="shared" si="18"/>
        <v>13550</v>
      </c>
      <c r="Q142" s="72">
        <f t="shared" si="18"/>
        <v>13398</v>
      </c>
      <c r="R142" s="72">
        <f t="shared" si="18"/>
        <v>13095</v>
      </c>
      <c r="S142" s="72">
        <f t="shared" si="18"/>
        <v>12867</v>
      </c>
      <c r="T142" s="72">
        <f t="shared" si="18"/>
        <v>12640</v>
      </c>
      <c r="U142" s="44"/>
      <c r="V142" s="44"/>
    </row>
    <row r="143" spans="1:22" ht="18" customHeight="1" x14ac:dyDescent="0.2">
      <c r="A143" s="56" t="s">
        <v>216</v>
      </c>
      <c r="B143" s="82" t="s">
        <v>287</v>
      </c>
      <c r="C143" s="66" t="s">
        <v>18</v>
      </c>
      <c r="D143" s="67">
        <v>1</v>
      </c>
      <c r="E143" s="68" t="s">
        <v>1</v>
      </c>
      <c r="F143" s="69">
        <v>7</v>
      </c>
      <c r="G143" s="74">
        <f t="shared" si="15"/>
        <v>8</v>
      </c>
      <c r="H143" s="71">
        <f>IF(D143=基本・単一!$F$4,基本・単一!$L$4,IF(D143=基本・単一!$F$5,基本・単一!$L$5,IF(D143=基本・単一!$F$6,基本・単一!$L$6,IF(D143=基本・単一!$F$7,基本・単一!$L$7,IF(D143=基本・単一!$F$8,基本・単一!$L$8,IF(D143=基本・単一!$F$9,基本・単一!$L$9,IF(D143=基本・単一!$F$10,基本・単一!$L$10)))))))</f>
        <v>404</v>
      </c>
      <c r="I143" s="243"/>
      <c r="J143" s="71">
        <f>J142+基本・複合!$Q$2</f>
        <v>1263</v>
      </c>
      <c r="K143" s="243"/>
      <c r="L143" s="71">
        <f t="shared" si="16"/>
        <v>1326</v>
      </c>
      <c r="M143" s="72">
        <f t="shared" si="18"/>
        <v>14851</v>
      </c>
      <c r="N143" s="72">
        <f t="shared" si="18"/>
        <v>14532</v>
      </c>
      <c r="O143" s="72">
        <f t="shared" si="18"/>
        <v>14453</v>
      </c>
      <c r="P143" s="72">
        <f t="shared" si="18"/>
        <v>14214</v>
      </c>
      <c r="Q143" s="72">
        <f t="shared" si="18"/>
        <v>14055</v>
      </c>
      <c r="R143" s="72">
        <f t="shared" si="18"/>
        <v>13737</v>
      </c>
      <c r="S143" s="72">
        <f t="shared" si="18"/>
        <v>13498</v>
      </c>
      <c r="T143" s="72">
        <f t="shared" si="18"/>
        <v>13260</v>
      </c>
      <c r="U143" s="44"/>
      <c r="V143" s="44"/>
    </row>
    <row r="144" spans="1:22" ht="18" customHeight="1" x14ac:dyDescent="0.2">
      <c r="A144" s="56" t="s">
        <v>217</v>
      </c>
      <c r="B144" s="82" t="s">
        <v>287</v>
      </c>
      <c r="C144" s="66" t="s">
        <v>18</v>
      </c>
      <c r="D144" s="67">
        <v>1</v>
      </c>
      <c r="E144" s="68" t="s">
        <v>1</v>
      </c>
      <c r="F144" s="69">
        <v>7.5</v>
      </c>
      <c r="G144" s="74">
        <f t="shared" si="15"/>
        <v>8.5</v>
      </c>
      <c r="H144" s="71">
        <f>IF(D144=基本・単一!$F$4,基本・単一!$L$4,IF(D144=基本・単一!$F$5,基本・単一!$L$5,IF(D144=基本・単一!$F$6,基本・単一!$L$6,IF(D144=基本・単一!$F$7,基本・単一!$L$7,IF(D144=基本・単一!$F$8,基本・単一!$L$8,IF(D144=基本・単一!$F$9,基本・単一!$L$9,IF(D144=基本・単一!$F$10,基本・単一!$L$10)))))))</f>
        <v>404</v>
      </c>
      <c r="I144" s="243"/>
      <c r="J144" s="71">
        <f>J143+基本・複合!$Q$2</f>
        <v>1346</v>
      </c>
      <c r="K144" s="243"/>
      <c r="L144" s="71">
        <f t="shared" si="16"/>
        <v>1388</v>
      </c>
      <c r="M144" s="72">
        <f t="shared" si="18"/>
        <v>15545</v>
      </c>
      <c r="N144" s="72">
        <f t="shared" si="18"/>
        <v>15212</v>
      </c>
      <c r="O144" s="72">
        <f t="shared" si="18"/>
        <v>15129</v>
      </c>
      <c r="P144" s="72">
        <f t="shared" si="18"/>
        <v>14879</v>
      </c>
      <c r="Q144" s="72">
        <f t="shared" si="18"/>
        <v>14712</v>
      </c>
      <c r="R144" s="72">
        <f t="shared" si="18"/>
        <v>14379</v>
      </c>
      <c r="S144" s="72">
        <f t="shared" si="18"/>
        <v>14129</v>
      </c>
      <c r="T144" s="72">
        <f t="shared" si="18"/>
        <v>13880</v>
      </c>
      <c r="U144" s="44"/>
      <c r="V144" s="44"/>
    </row>
    <row r="145" spans="1:22" ht="18" customHeight="1" x14ac:dyDescent="0.2">
      <c r="A145" s="56" t="s">
        <v>218</v>
      </c>
      <c r="B145" s="82" t="s">
        <v>287</v>
      </c>
      <c r="C145" s="66" t="s">
        <v>18</v>
      </c>
      <c r="D145" s="67">
        <v>1</v>
      </c>
      <c r="E145" s="68" t="s">
        <v>1</v>
      </c>
      <c r="F145" s="69">
        <v>8</v>
      </c>
      <c r="G145" s="74">
        <f t="shared" si="15"/>
        <v>9</v>
      </c>
      <c r="H145" s="71">
        <f>IF(D145=基本・単一!$F$4,基本・単一!$L$4,IF(D145=基本・単一!$F$5,基本・単一!$L$5,IF(D145=基本・単一!$F$6,基本・単一!$L$6,IF(D145=基本・単一!$F$7,基本・単一!$L$7,IF(D145=基本・単一!$F$8,基本・単一!$L$8,IF(D145=基本・単一!$F$9,基本・単一!$L$9,IF(D145=基本・単一!$F$10,基本・単一!$L$10)))))))</f>
        <v>404</v>
      </c>
      <c r="I145" s="243"/>
      <c r="J145" s="71">
        <f>J144+基本・複合!$Q$2</f>
        <v>1429</v>
      </c>
      <c r="K145" s="243"/>
      <c r="L145" s="71">
        <f t="shared" si="16"/>
        <v>1451</v>
      </c>
      <c r="M145" s="72">
        <f t="shared" si="18"/>
        <v>16251</v>
      </c>
      <c r="N145" s="72">
        <f t="shared" si="18"/>
        <v>15902</v>
      </c>
      <c r="O145" s="72">
        <f t="shared" si="18"/>
        <v>15815</v>
      </c>
      <c r="P145" s="72">
        <f t="shared" si="18"/>
        <v>15554</v>
      </c>
      <c r="Q145" s="72">
        <f t="shared" si="18"/>
        <v>15380</v>
      </c>
      <c r="R145" s="72">
        <f t="shared" si="18"/>
        <v>15032</v>
      </c>
      <c r="S145" s="72">
        <f t="shared" si="18"/>
        <v>14771</v>
      </c>
      <c r="T145" s="72">
        <f t="shared" si="18"/>
        <v>14510</v>
      </c>
      <c r="U145" s="44"/>
      <c r="V145" s="44"/>
    </row>
    <row r="146" spans="1:22" ht="18" customHeight="1" x14ac:dyDescent="0.2">
      <c r="A146" s="56" t="s">
        <v>219</v>
      </c>
      <c r="B146" s="82" t="s">
        <v>287</v>
      </c>
      <c r="C146" s="66" t="s">
        <v>18</v>
      </c>
      <c r="D146" s="67">
        <v>1</v>
      </c>
      <c r="E146" s="68" t="s">
        <v>1</v>
      </c>
      <c r="F146" s="69">
        <v>8.5</v>
      </c>
      <c r="G146" s="74">
        <f t="shared" si="15"/>
        <v>9.5</v>
      </c>
      <c r="H146" s="71">
        <f>IF(D146=基本・単一!$F$4,基本・単一!$L$4,IF(D146=基本・単一!$F$5,基本・単一!$L$5,IF(D146=基本・単一!$F$6,基本・単一!$L$6,IF(D146=基本・単一!$F$7,基本・単一!$L$7,IF(D146=基本・単一!$F$8,基本・単一!$L$8,IF(D146=基本・単一!$F$9,基本・単一!$L$9,IF(D146=基本・単一!$F$10,基本・単一!$L$10)))))))</f>
        <v>404</v>
      </c>
      <c r="I146" s="243"/>
      <c r="J146" s="71">
        <f>J145+基本・複合!$Q$2</f>
        <v>1512</v>
      </c>
      <c r="K146" s="243"/>
      <c r="L146" s="71">
        <f t="shared" si="16"/>
        <v>1513</v>
      </c>
      <c r="M146" s="72">
        <f t="shared" si="18"/>
        <v>16945</v>
      </c>
      <c r="N146" s="72">
        <f t="shared" si="18"/>
        <v>16582</v>
      </c>
      <c r="O146" s="72">
        <f t="shared" si="18"/>
        <v>16491</v>
      </c>
      <c r="P146" s="72">
        <f t="shared" si="18"/>
        <v>16219</v>
      </c>
      <c r="Q146" s="72">
        <f t="shared" si="18"/>
        <v>16037</v>
      </c>
      <c r="R146" s="72">
        <f t="shared" si="18"/>
        <v>15674</v>
      </c>
      <c r="S146" s="72">
        <f t="shared" si="18"/>
        <v>15402</v>
      </c>
      <c r="T146" s="72">
        <f t="shared" si="18"/>
        <v>15130</v>
      </c>
      <c r="U146" s="44"/>
      <c r="V146" s="44"/>
    </row>
    <row r="147" spans="1:22" ht="18" customHeight="1" x14ac:dyDescent="0.2">
      <c r="A147" s="56" t="s">
        <v>220</v>
      </c>
      <c r="B147" s="82" t="s">
        <v>287</v>
      </c>
      <c r="C147" s="66" t="s">
        <v>18</v>
      </c>
      <c r="D147" s="67">
        <v>1</v>
      </c>
      <c r="E147" s="68" t="s">
        <v>1</v>
      </c>
      <c r="F147" s="69">
        <v>9</v>
      </c>
      <c r="G147" s="74">
        <f t="shared" si="15"/>
        <v>10</v>
      </c>
      <c r="H147" s="71">
        <f>IF(D147=基本・単一!$F$4,基本・単一!$L$4,IF(D147=基本・単一!$F$5,基本・単一!$L$5,IF(D147=基本・単一!$F$6,基本・単一!$L$6,IF(D147=基本・単一!$F$7,基本・単一!$L$7,IF(D147=基本・単一!$F$8,基本・単一!$L$8,IF(D147=基本・単一!$F$9,基本・単一!$L$9,IF(D147=基本・単一!$F$10,基本・単一!$L$10)))))))</f>
        <v>404</v>
      </c>
      <c r="I147" s="243"/>
      <c r="J147" s="71">
        <f>J146+基本・複合!$Q$2</f>
        <v>1595</v>
      </c>
      <c r="K147" s="243"/>
      <c r="L147" s="71">
        <f t="shared" si="16"/>
        <v>1575</v>
      </c>
      <c r="M147" s="72">
        <f t="shared" si="18"/>
        <v>17640</v>
      </c>
      <c r="N147" s="72">
        <f t="shared" si="18"/>
        <v>17262</v>
      </c>
      <c r="O147" s="72">
        <f t="shared" si="18"/>
        <v>17167</v>
      </c>
      <c r="P147" s="72">
        <f t="shared" si="18"/>
        <v>16884</v>
      </c>
      <c r="Q147" s="72">
        <f t="shared" si="18"/>
        <v>16695</v>
      </c>
      <c r="R147" s="72">
        <f t="shared" si="18"/>
        <v>16317</v>
      </c>
      <c r="S147" s="72">
        <f t="shared" si="18"/>
        <v>16033</v>
      </c>
      <c r="T147" s="72">
        <f t="shared" si="18"/>
        <v>15750</v>
      </c>
      <c r="U147" s="44"/>
      <c r="V147" s="44"/>
    </row>
    <row r="148" spans="1:22" ht="18" customHeight="1" x14ac:dyDescent="0.2">
      <c r="A148" s="56" t="s">
        <v>221</v>
      </c>
      <c r="B148" s="82" t="s">
        <v>287</v>
      </c>
      <c r="C148" s="66" t="s">
        <v>18</v>
      </c>
      <c r="D148" s="67">
        <v>1</v>
      </c>
      <c r="E148" s="68" t="s">
        <v>1</v>
      </c>
      <c r="F148" s="69">
        <v>9.5</v>
      </c>
      <c r="G148" s="74">
        <f t="shared" si="15"/>
        <v>10.5</v>
      </c>
      <c r="H148" s="71">
        <f>IF(D148=基本・単一!$F$4,基本・単一!$L$4,IF(D148=基本・単一!$F$5,基本・単一!$L$5,IF(D148=基本・単一!$F$6,基本・単一!$L$6,IF(D148=基本・単一!$F$7,基本・単一!$L$7,IF(D148=基本・単一!$F$8,基本・単一!$L$8,IF(D148=基本・単一!$F$9,基本・単一!$L$9,IF(D148=基本・単一!$F$10,基本・単一!$L$10)))))))</f>
        <v>404</v>
      </c>
      <c r="I148" s="243"/>
      <c r="J148" s="71">
        <f>J147+基本・複合!$Q$2</f>
        <v>1678</v>
      </c>
      <c r="K148" s="243"/>
      <c r="L148" s="71">
        <f t="shared" si="16"/>
        <v>1637</v>
      </c>
      <c r="M148" s="72">
        <f t="shared" si="18"/>
        <v>18334</v>
      </c>
      <c r="N148" s="72">
        <f t="shared" si="18"/>
        <v>17941</v>
      </c>
      <c r="O148" s="72">
        <f t="shared" si="18"/>
        <v>17843</v>
      </c>
      <c r="P148" s="72">
        <f t="shared" si="18"/>
        <v>17548</v>
      </c>
      <c r="Q148" s="72">
        <f t="shared" si="18"/>
        <v>17352</v>
      </c>
      <c r="R148" s="72">
        <f t="shared" si="18"/>
        <v>16959</v>
      </c>
      <c r="S148" s="72">
        <f t="shared" si="18"/>
        <v>16664</v>
      </c>
      <c r="T148" s="72">
        <f t="shared" si="18"/>
        <v>16370</v>
      </c>
      <c r="U148" s="44"/>
      <c r="V148" s="44"/>
    </row>
    <row r="149" spans="1:22" ht="18" customHeight="1" x14ac:dyDescent="0.2">
      <c r="A149" s="56" t="s">
        <v>222</v>
      </c>
      <c r="B149" s="82" t="s">
        <v>287</v>
      </c>
      <c r="C149" s="66" t="s">
        <v>18</v>
      </c>
      <c r="D149" s="67">
        <v>1</v>
      </c>
      <c r="E149" s="68" t="s">
        <v>1</v>
      </c>
      <c r="F149" s="69">
        <v>10</v>
      </c>
      <c r="G149" s="74">
        <f t="shared" si="15"/>
        <v>11</v>
      </c>
      <c r="H149" s="71">
        <f>IF(D149=基本・単一!$F$4,基本・単一!$L$4,IF(D149=基本・単一!$F$5,基本・単一!$L$5,IF(D149=基本・単一!$F$6,基本・単一!$L$6,IF(D149=基本・単一!$F$7,基本・単一!$L$7,IF(D149=基本・単一!$F$8,基本・単一!$L$8,IF(D149=基本・単一!$F$9,基本・単一!$L$9,IF(D149=基本・単一!$F$10,基本・単一!$L$10)))))))</f>
        <v>404</v>
      </c>
      <c r="I149" s="243"/>
      <c r="J149" s="71">
        <f>J148+基本・複合!$Q$2</f>
        <v>1761</v>
      </c>
      <c r="K149" s="243"/>
      <c r="L149" s="71">
        <f t="shared" si="16"/>
        <v>1700</v>
      </c>
      <c r="M149" s="72">
        <f t="shared" si="18"/>
        <v>19040</v>
      </c>
      <c r="N149" s="72">
        <f t="shared" si="18"/>
        <v>18632</v>
      </c>
      <c r="O149" s="72">
        <f t="shared" si="18"/>
        <v>18530</v>
      </c>
      <c r="P149" s="72">
        <f t="shared" si="18"/>
        <v>18224</v>
      </c>
      <c r="Q149" s="72">
        <f t="shared" si="18"/>
        <v>18020</v>
      </c>
      <c r="R149" s="72">
        <f t="shared" si="18"/>
        <v>17612</v>
      </c>
      <c r="S149" s="72">
        <f t="shared" si="18"/>
        <v>17306</v>
      </c>
      <c r="T149" s="72">
        <f t="shared" si="18"/>
        <v>17000</v>
      </c>
      <c r="U149" s="44"/>
      <c r="V149" s="44"/>
    </row>
    <row r="150" spans="1:22" ht="18" customHeight="1" x14ac:dyDescent="0.2">
      <c r="A150" s="56" t="s">
        <v>223</v>
      </c>
      <c r="B150" s="82" t="s">
        <v>287</v>
      </c>
      <c r="C150" s="66" t="s">
        <v>18</v>
      </c>
      <c r="D150" s="67">
        <v>1</v>
      </c>
      <c r="E150" s="68" t="s">
        <v>1</v>
      </c>
      <c r="F150" s="69">
        <v>10.5</v>
      </c>
      <c r="G150" s="74">
        <f t="shared" si="15"/>
        <v>11.5</v>
      </c>
      <c r="H150" s="71">
        <f>IF(D150=基本・単一!$F$4,基本・単一!$L$4,IF(D150=基本・単一!$F$5,基本・単一!$L$5,IF(D150=基本・単一!$F$6,基本・単一!$L$6,IF(D150=基本・単一!$F$7,基本・単一!$L$7,IF(D150=基本・単一!$F$8,基本・単一!$L$8,IF(D150=基本・単一!$F$9,基本・単一!$L$9,IF(D150=基本・単一!$F$10,基本・単一!$L$10)))))))</f>
        <v>404</v>
      </c>
      <c r="I150" s="243"/>
      <c r="J150" s="71">
        <f>J149+基本・複合!$Q$2</f>
        <v>1844</v>
      </c>
      <c r="K150" s="243"/>
      <c r="L150" s="71">
        <f t="shared" si="16"/>
        <v>1762</v>
      </c>
      <c r="M150" s="72">
        <f t="shared" si="18"/>
        <v>19734</v>
      </c>
      <c r="N150" s="72">
        <f t="shared" si="18"/>
        <v>19311</v>
      </c>
      <c r="O150" s="72">
        <f t="shared" si="18"/>
        <v>19205</v>
      </c>
      <c r="P150" s="72">
        <f t="shared" si="18"/>
        <v>18888</v>
      </c>
      <c r="Q150" s="72">
        <f t="shared" si="18"/>
        <v>18677</v>
      </c>
      <c r="R150" s="72">
        <f t="shared" si="18"/>
        <v>18254</v>
      </c>
      <c r="S150" s="72">
        <f t="shared" si="18"/>
        <v>17937</v>
      </c>
      <c r="T150" s="72">
        <f t="shared" si="18"/>
        <v>17620</v>
      </c>
      <c r="U150" s="44"/>
      <c r="V150" s="44"/>
    </row>
    <row r="151" spans="1:22" ht="18" customHeight="1" x14ac:dyDescent="0.2">
      <c r="A151" s="56" t="s">
        <v>224</v>
      </c>
      <c r="B151" s="82" t="s">
        <v>287</v>
      </c>
      <c r="C151" s="66" t="s">
        <v>18</v>
      </c>
      <c r="D151" s="67">
        <v>1.5</v>
      </c>
      <c r="E151" s="68" t="s">
        <v>1</v>
      </c>
      <c r="F151" s="69">
        <v>0.5</v>
      </c>
      <c r="G151" s="74">
        <f t="shared" si="15"/>
        <v>2</v>
      </c>
      <c r="H151" s="71">
        <f>IF(D151=基本・単一!$F$4,基本・単一!$L$4,IF(D151=基本・単一!$F$5,基本・単一!$L$5,IF(D151=基本・単一!$F$6,基本・単一!$L$6,IF(D151=基本・単一!$F$7,基本・単一!$L$7,IF(D151=基本・単一!$F$8,基本・単一!$L$8,IF(D151=基本・単一!$F$9,基本・単一!$L$9,IF(D151=基本・単一!$F$10,基本・単一!$L$10)))))))</f>
        <v>587</v>
      </c>
      <c r="I151" s="243"/>
      <c r="J151" s="71">
        <f>基本・複合!M15</f>
        <v>82</v>
      </c>
      <c r="K151" s="243"/>
      <c r="L151" s="71">
        <f t="shared" si="16"/>
        <v>612</v>
      </c>
      <c r="M151" s="72">
        <f t="shared" si="18"/>
        <v>6854</v>
      </c>
      <c r="N151" s="72">
        <f t="shared" si="18"/>
        <v>6707</v>
      </c>
      <c r="O151" s="72">
        <f t="shared" si="18"/>
        <v>6670</v>
      </c>
      <c r="P151" s="72">
        <f t="shared" si="18"/>
        <v>6560</v>
      </c>
      <c r="Q151" s="72">
        <f t="shared" si="18"/>
        <v>6487</v>
      </c>
      <c r="R151" s="72">
        <f t="shared" si="18"/>
        <v>6340</v>
      </c>
      <c r="S151" s="72">
        <f t="shared" si="18"/>
        <v>6230</v>
      </c>
      <c r="T151" s="72">
        <f t="shared" si="18"/>
        <v>6120</v>
      </c>
      <c r="U151" s="44"/>
      <c r="V151" s="44"/>
    </row>
    <row r="152" spans="1:22" ht="18" customHeight="1" x14ac:dyDescent="0.2">
      <c r="A152" s="56" t="s">
        <v>225</v>
      </c>
      <c r="B152" s="82" t="s">
        <v>287</v>
      </c>
      <c r="C152" s="66" t="s">
        <v>18</v>
      </c>
      <c r="D152" s="67">
        <v>1.5</v>
      </c>
      <c r="E152" s="68" t="s">
        <v>1</v>
      </c>
      <c r="F152" s="69">
        <v>1</v>
      </c>
      <c r="G152" s="74">
        <f t="shared" si="15"/>
        <v>2.5</v>
      </c>
      <c r="H152" s="71">
        <f>IF(D152=基本・単一!$F$4,基本・単一!$L$4,IF(D152=基本・単一!$F$5,基本・単一!$L$5,IF(D152=基本・単一!$F$6,基本・単一!$L$6,IF(D152=基本・単一!$F$7,基本・単一!$L$7,IF(D152=基本・単一!$F$8,基本・単一!$L$8,IF(D152=基本・単一!$F$9,基本・単一!$L$9,IF(D152=基本・単一!$F$10,基本・単一!$L$10)))))))</f>
        <v>587</v>
      </c>
      <c r="I152" s="243"/>
      <c r="J152" s="71">
        <f>基本・複合!M16</f>
        <v>167</v>
      </c>
      <c r="K152" s="243"/>
      <c r="L152" s="71">
        <f t="shared" si="16"/>
        <v>676</v>
      </c>
      <c r="M152" s="72">
        <f t="shared" si="18"/>
        <v>7571</v>
      </c>
      <c r="N152" s="72">
        <f t="shared" si="18"/>
        <v>7408</v>
      </c>
      <c r="O152" s="72">
        <f t="shared" si="18"/>
        <v>7368</v>
      </c>
      <c r="P152" s="72">
        <f t="shared" si="18"/>
        <v>7246</v>
      </c>
      <c r="Q152" s="72">
        <f t="shared" si="18"/>
        <v>7165</v>
      </c>
      <c r="R152" s="72">
        <f t="shared" si="18"/>
        <v>7003</v>
      </c>
      <c r="S152" s="72">
        <f t="shared" si="18"/>
        <v>6881</v>
      </c>
      <c r="T152" s="72">
        <f t="shared" si="18"/>
        <v>6760</v>
      </c>
      <c r="U152" s="44"/>
      <c r="V152" s="44"/>
    </row>
    <row r="153" spans="1:22" ht="18" customHeight="1" x14ac:dyDescent="0.2">
      <c r="A153" s="56" t="s">
        <v>226</v>
      </c>
      <c r="B153" s="82" t="s">
        <v>287</v>
      </c>
      <c r="C153" s="66" t="s">
        <v>18</v>
      </c>
      <c r="D153" s="67">
        <v>1.5</v>
      </c>
      <c r="E153" s="68" t="s">
        <v>1</v>
      </c>
      <c r="F153" s="69">
        <v>1.5</v>
      </c>
      <c r="G153" s="74">
        <f t="shared" si="15"/>
        <v>3</v>
      </c>
      <c r="H153" s="71">
        <f>IF(D153=基本・単一!$F$4,基本・単一!$L$4,IF(D153=基本・単一!$F$5,基本・単一!$L$5,IF(D153=基本・単一!$F$6,基本・単一!$L$6,IF(D153=基本・単一!$F$7,基本・単一!$L$7,IF(D153=基本・単一!$F$8,基本・単一!$L$8,IF(D153=基本・単一!$F$9,基本・単一!$L$9,IF(D153=基本・単一!$F$10,基本・単一!$L$10)))))))</f>
        <v>587</v>
      </c>
      <c r="I153" s="243"/>
      <c r="J153" s="71">
        <f>基本・複合!M17</f>
        <v>250</v>
      </c>
      <c r="K153" s="243"/>
      <c r="L153" s="71">
        <f t="shared" si="16"/>
        <v>738</v>
      </c>
      <c r="M153" s="72">
        <f t="shared" si="18"/>
        <v>8265</v>
      </c>
      <c r="N153" s="72">
        <f t="shared" si="18"/>
        <v>8088</v>
      </c>
      <c r="O153" s="72">
        <f t="shared" si="18"/>
        <v>8044</v>
      </c>
      <c r="P153" s="72">
        <f t="shared" si="18"/>
        <v>7911</v>
      </c>
      <c r="Q153" s="72">
        <f t="shared" si="18"/>
        <v>7822</v>
      </c>
      <c r="R153" s="72">
        <f t="shared" si="18"/>
        <v>7645</v>
      </c>
      <c r="S153" s="72">
        <f t="shared" si="18"/>
        <v>7512</v>
      </c>
      <c r="T153" s="72">
        <f t="shared" si="18"/>
        <v>7380</v>
      </c>
      <c r="U153" s="44"/>
      <c r="V153" s="44"/>
    </row>
    <row r="154" spans="1:22" ht="18" customHeight="1" x14ac:dyDescent="0.2">
      <c r="A154" s="56" t="s">
        <v>227</v>
      </c>
      <c r="B154" s="82" t="s">
        <v>287</v>
      </c>
      <c r="C154" s="66" t="s">
        <v>18</v>
      </c>
      <c r="D154" s="67">
        <v>1.5</v>
      </c>
      <c r="E154" s="68" t="s">
        <v>1</v>
      </c>
      <c r="F154" s="69">
        <v>2</v>
      </c>
      <c r="G154" s="74">
        <f t="shared" si="15"/>
        <v>3.5</v>
      </c>
      <c r="H154" s="71">
        <f>IF(D154=基本・単一!$F$4,基本・単一!$L$4,IF(D154=基本・単一!$F$5,基本・単一!$L$5,IF(D154=基本・単一!$F$6,基本・単一!$L$6,IF(D154=基本・単一!$F$7,基本・単一!$L$7,IF(D154=基本・単一!$F$8,基本・単一!$L$8,IF(D154=基本・単一!$F$9,基本・単一!$L$9,IF(D154=基本・単一!$F$10,基本・単一!$L$10)))))))</f>
        <v>587</v>
      </c>
      <c r="I154" s="243"/>
      <c r="J154" s="71">
        <f>基本・複合!M18</f>
        <v>333</v>
      </c>
      <c r="K154" s="243"/>
      <c r="L154" s="71">
        <f t="shared" si="16"/>
        <v>800</v>
      </c>
      <c r="M154" s="72">
        <f t="shared" si="18"/>
        <v>8960</v>
      </c>
      <c r="N154" s="72">
        <f t="shared" si="18"/>
        <v>8768</v>
      </c>
      <c r="O154" s="72">
        <f t="shared" si="18"/>
        <v>8720</v>
      </c>
      <c r="P154" s="72">
        <f t="shared" si="18"/>
        <v>8576</v>
      </c>
      <c r="Q154" s="72">
        <f t="shared" si="18"/>
        <v>8480</v>
      </c>
      <c r="R154" s="72">
        <f t="shared" si="18"/>
        <v>8288</v>
      </c>
      <c r="S154" s="72">
        <f t="shared" si="18"/>
        <v>8144</v>
      </c>
      <c r="T154" s="72">
        <f t="shared" si="18"/>
        <v>8000</v>
      </c>
      <c r="U154" s="44"/>
      <c r="V154" s="44"/>
    </row>
    <row r="155" spans="1:22" ht="18" customHeight="1" x14ac:dyDescent="0.2">
      <c r="A155" s="56" t="s">
        <v>228</v>
      </c>
      <c r="B155" s="82" t="s">
        <v>287</v>
      </c>
      <c r="C155" s="66" t="s">
        <v>18</v>
      </c>
      <c r="D155" s="67">
        <v>1.5</v>
      </c>
      <c r="E155" s="68" t="s">
        <v>1</v>
      </c>
      <c r="F155" s="69">
        <v>2.5</v>
      </c>
      <c r="G155" s="74">
        <f t="shared" si="15"/>
        <v>4</v>
      </c>
      <c r="H155" s="71">
        <f>IF(D155=基本・単一!$F$4,基本・単一!$L$4,IF(D155=基本・単一!$F$5,基本・単一!$L$5,IF(D155=基本・単一!$F$6,基本・単一!$L$6,IF(D155=基本・単一!$F$7,基本・単一!$L$7,IF(D155=基本・単一!$F$8,基本・単一!$L$8,IF(D155=基本・単一!$F$9,基本・単一!$L$9,IF(D155=基本・単一!$F$10,基本・単一!$L$10)))))))</f>
        <v>587</v>
      </c>
      <c r="I155" s="243"/>
      <c r="J155" s="71">
        <f>基本・複合!M19</f>
        <v>416</v>
      </c>
      <c r="K155" s="243"/>
      <c r="L155" s="71">
        <f t="shared" si="16"/>
        <v>863</v>
      </c>
      <c r="M155" s="72">
        <f t="shared" si="18"/>
        <v>9665</v>
      </c>
      <c r="N155" s="72">
        <f t="shared" si="18"/>
        <v>9458</v>
      </c>
      <c r="O155" s="72">
        <f t="shared" si="18"/>
        <v>9406</v>
      </c>
      <c r="P155" s="72">
        <f t="shared" si="18"/>
        <v>9251</v>
      </c>
      <c r="Q155" s="72">
        <f t="shared" si="18"/>
        <v>9147</v>
      </c>
      <c r="R155" s="72">
        <f t="shared" si="18"/>
        <v>8940</v>
      </c>
      <c r="S155" s="72">
        <f t="shared" si="18"/>
        <v>8785</v>
      </c>
      <c r="T155" s="72">
        <f t="shared" si="18"/>
        <v>8630</v>
      </c>
      <c r="U155" s="44"/>
      <c r="V155" s="44"/>
    </row>
    <row r="156" spans="1:22" ht="18" customHeight="1" x14ac:dyDescent="0.2">
      <c r="A156" s="56" t="s">
        <v>229</v>
      </c>
      <c r="B156" s="82" t="s">
        <v>287</v>
      </c>
      <c r="C156" s="66" t="s">
        <v>18</v>
      </c>
      <c r="D156" s="67">
        <v>1.5</v>
      </c>
      <c r="E156" s="68" t="s">
        <v>1</v>
      </c>
      <c r="F156" s="69">
        <v>3</v>
      </c>
      <c r="G156" s="74">
        <f t="shared" si="15"/>
        <v>4.5</v>
      </c>
      <c r="H156" s="71">
        <f>IF(D156=基本・単一!$F$4,基本・単一!$L$4,IF(D156=基本・単一!$F$5,基本・単一!$L$5,IF(D156=基本・単一!$F$6,基本・単一!$L$6,IF(D156=基本・単一!$F$7,基本・単一!$L$7,IF(D156=基本・単一!$F$8,基本・単一!$L$8,IF(D156=基本・単一!$F$9,基本・単一!$L$9,IF(D156=基本・単一!$F$10,基本・単一!$L$10)))))))</f>
        <v>587</v>
      </c>
      <c r="I156" s="243"/>
      <c r="J156" s="71">
        <f>J155+基本・複合!$Q$2</f>
        <v>499</v>
      </c>
      <c r="K156" s="243"/>
      <c r="L156" s="71">
        <f t="shared" si="16"/>
        <v>925</v>
      </c>
      <c r="M156" s="72">
        <f t="shared" si="18"/>
        <v>10360</v>
      </c>
      <c r="N156" s="72">
        <f t="shared" si="18"/>
        <v>10138</v>
      </c>
      <c r="O156" s="72">
        <f t="shared" si="18"/>
        <v>10082</v>
      </c>
      <c r="P156" s="72">
        <f t="shared" si="18"/>
        <v>9916</v>
      </c>
      <c r="Q156" s="72">
        <f t="shared" si="18"/>
        <v>9805</v>
      </c>
      <c r="R156" s="72">
        <f t="shared" si="18"/>
        <v>9583</v>
      </c>
      <c r="S156" s="72">
        <f t="shared" si="18"/>
        <v>9416</v>
      </c>
      <c r="T156" s="72">
        <f t="shared" si="18"/>
        <v>9250</v>
      </c>
      <c r="U156" s="44"/>
      <c r="V156" s="44"/>
    </row>
    <row r="157" spans="1:22" ht="18" customHeight="1" x14ac:dyDescent="0.2">
      <c r="A157" s="56" t="s">
        <v>230</v>
      </c>
      <c r="B157" s="82" t="s">
        <v>287</v>
      </c>
      <c r="C157" s="66" t="s">
        <v>18</v>
      </c>
      <c r="D157" s="67">
        <v>1.5</v>
      </c>
      <c r="E157" s="68" t="s">
        <v>1</v>
      </c>
      <c r="F157" s="69">
        <v>3.5</v>
      </c>
      <c r="G157" s="74">
        <f t="shared" si="15"/>
        <v>5</v>
      </c>
      <c r="H157" s="71">
        <f>IF(D157=基本・単一!$F$4,基本・単一!$L$4,IF(D157=基本・単一!$F$5,基本・単一!$L$5,IF(D157=基本・単一!$F$6,基本・単一!$L$6,IF(D157=基本・単一!$F$7,基本・単一!$L$7,IF(D157=基本・単一!$F$8,基本・単一!$L$8,IF(D157=基本・単一!$F$9,基本・単一!$L$9,IF(D157=基本・単一!$F$10,基本・単一!$L$10)))))))</f>
        <v>587</v>
      </c>
      <c r="I157" s="243"/>
      <c r="J157" s="71">
        <f>J156+基本・複合!$Q$2</f>
        <v>582</v>
      </c>
      <c r="K157" s="243"/>
      <c r="L157" s="71">
        <f t="shared" si="16"/>
        <v>987</v>
      </c>
      <c r="M157" s="72">
        <f t="shared" si="18"/>
        <v>11054</v>
      </c>
      <c r="N157" s="72">
        <f t="shared" si="18"/>
        <v>10817</v>
      </c>
      <c r="O157" s="72">
        <f t="shared" si="18"/>
        <v>10758</v>
      </c>
      <c r="P157" s="72">
        <f t="shared" si="18"/>
        <v>10580</v>
      </c>
      <c r="Q157" s="72">
        <f t="shared" si="18"/>
        <v>10462</v>
      </c>
      <c r="R157" s="72">
        <f t="shared" si="18"/>
        <v>10225</v>
      </c>
      <c r="S157" s="72">
        <f t="shared" si="18"/>
        <v>10047</v>
      </c>
      <c r="T157" s="72">
        <f t="shared" si="18"/>
        <v>9870</v>
      </c>
      <c r="U157" s="44"/>
      <c r="V157" s="44"/>
    </row>
    <row r="158" spans="1:22" ht="18" customHeight="1" x14ac:dyDescent="0.2">
      <c r="A158" s="56" t="s">
        <v>231</v>
      </c>
      <c r="B158" s="82" t="s">
        <v>287</v>
      </c>
      <c r="C158" s="66" t="s">
        <v>18</v>
      </c>
      <c r="D158" s="67">
        <v>1.5</v>
      </c>
      <c r="E158" s="68" t="s">
        <v>1</v>
      </c>
      <c r="F158" s="69">
        <v>4</v>
      </c>
      <c r="G158" s="74">
        <f t="shared" si="15"/>
        <v>5.5</v>
      </c>
      <c r="H158" s="71">
        <f>IF(D158=基本・単一!$F$4,基本・単一!$L$4,IF(D158=基本・単一!$F$5,基本・単一!$L$5,IF(D158=基本・単一!$F$6,基本・単一!$L$6,IF(D158=基本・単一!$F$7,基本・単一!$L$7,IF(D158=基本・単一!$F$8,基本・単一!$L$8,IF(D158=基本・単一!$F$9,基本・単一!$L$9,IF(D158=基本・単一!$F$10,基本・単一!$L$10)))))))</f>
        <v>587</v>
      </c>
      <c r="I158" s="243"/>
      <c r="J158" s="71">
        <f>J157+基本・複合!$Q$2</f>
        <v>665</v>
      </c>
      <c r="K158" s="243"/>
      <c r="L158" s="71">
        <f t="shared" si="16"/>
        <v>1049</v>
      </c>
      <c r="M158" s="72">
        <f t="shared" si="18"/>
        <v>11748</v>
      </c>
      <c r="N158" s="72">
        <f t="shared" si="18"/>
        <v>11497</v>
      </c>
      <c r="O158" s="72">
        <f t="shared" si="18"/>
        <v>11434</v>
      </c>
      <c r="P158" s="72">
        <f t="shared" si="18"/>
        <v>11245</v>
      </c>
      <c r="Q158" s="72">
        <f t="shared" si="18"/>
        <v>11119</v>
      </c>
      <c r="R158" s="72">
        <f t="shared" si="18"/>
        <v>10867</v>
      </c>
      <c r="S158" s="72">
        <f t="shared" si="18"/>
        <v>10678</v>
      </c>
      <c r="T158" s="72">
        <f t="shared" si="18"/>
        <v>10490</v>
      </c>
      <c r="U158" s="44"/>
      <c r="V158" s="44"/>
    </row>
    <row r="159" spans="1:22" ht="18" customHeight="1" x14ac:dyDescent="0.2">
      <c r="A159" s="56" t="s">
        <v>232</v>
      </c>
      <c r="B159" s="82" t="s">
        <v>287</v>
      </c>
      <c r="C159" s="66" t="s">
        <v>18</v>
      </c>
      <c r="D159" s="67">
        <v>1.5</v>
      </c>
      <c r="E159" s="68" t="s">
        <v>1</v>
      </c>
      <c r="F159" s="69">
        <v>4.5</v>
      </c>
      <c r="G159" s="74">
        <f t="shared" si="15"/>
        <v>6</v>
      </c>
      <c r="H159" s="71">
        <f>IF(D159=基本・単一!$F$4,基本・単一!$L$4,IF(D159=基本・単一!$F$5,基本・単一!$L$5,IF(D159=基本・単一!$F$6,基本・単一!$L$6,IF(D159=基本・単一!$F$7,基本・単一!$L$7,IF(D159=基本・単一!$F$8,基本・単一!$L$8,IF(D159=基本・単一!$F$9,基本・単一!$L$9,IF(D159=基本・単一!$F$10,基本・単一!$L$10)))))))</f>
        <v>587</v>
      </c>
      <c r="I159" s="243"/>
      <c r="J159" s="71">
        <f>J158+基本・複合!$Q$2</f>
        <v>748</v>
      </c>
      <c r="K159" s="243"/>
      <c r="L159" s="71">
        <f t="shared" si="16"/>
        <v>1112</v>
      </c>
      <c r="M159" s="72">
        <f t="shared" si="18"/>
        <v>12454</v>
      </c>
      <c r="N159" s="72">
        <f t="shared" si="18"/>
        <v>12187</v>
      </c>
      <c r="O159" s="72">
        <f t="shared" si="18"/>
        <v>12120</v>
      </c>
      <c r="P159" s="72">
        <f t="shared" si="18"/>
        <v>11920</v>
      </c>
      <c r="Q159" s="72">
        <f t="shared" si="18"/>
        <v>11787</v>
      </c>
      <c r="R159" s="72">
        <f t="shared" si="18"/>
        <v>11520</v>
      </c>
      <c r="S159" s="72">
        <f t="shared" si="18"/>
        <v>11320</v>
      </c>
      <c r="T159" s="72">
        <f t="shared" si="18"/>
        <v>11120</v>
      </c>
      <c r="U159" s="44"/>
      <c r="V159" s="44"/>
    </row>
    <row r="160" spans="1:22" ht="18" customHeight="1" x14ac:dyDescent="0.2">
      <c r="A160" s="56" t="s">
        <v>233</v>
      </c>
      <c r="B160" s="82" t="s">
        <v>287</v>
      </c>
      <c r="C160" s="66" t="s">
        <v>18</v>
      </c>
      <c r="D160" s="67">
        <v>1.5</v>
      </c>
      <c r="E160" s="68" t="s">
        <v>1</v>
      </c>
      <c r="F160" s="69">
        <v>5</v>
      </c>
      <c r="G160" s="74">
        <f t="shared" si="15"/>
        <v>6.5</v>
      </c>
      <c r="H160" s="71">
        <f>IF(D160=基本・単一!$F$4,基本・単一!$L$4,IF(D160=基本・単一!$F$5,基本・単一!$L$5,IF(D160=基本・単一!$F$6,基本・単一!$L$6,IF(D160=基本・単一!$F$7,基本・単一!$L$7,IF(D160=基本・単一!$F$8,基本・単一!$L$8,IF(D160=基本・単一!$F$9,基本・単一!$L$9,IF(D160=基本・単一!$F$10,基本・単一!$L$10)))))))</f>
        <v>587</v>
      </c>
      <c r="I160" s="243"/>
      <c r="J160" s="71">
        <f>J159+基本・複合!$Q$2</f>
        <v>831</v>
      </c>
      <c r="K160" s="243"/>
      <c r="L160" s="71">
        <f t="shared" si="16"/>
        <v>1174</v>
      </c>
      <c r="M160" s="72">
        <f t="shared" si="18"/>
        <v>13148</v>
      </c>
      <c r="N160" s="72">
        <f t="shared" si="18"/>
        <v>12867</v>
      </c>
      <c r="O160" s="72">
        <f t="shared" si="18"/>
        <v>12796</v>
      </c>
      <c r="P160" s="72">
        <f t="shared" si="18"/>
        <v>12585</v>
      </c>
      <c r="Q160" s="72">
        <f t="shared" si="18"/>
        <v>12444</v>
      </c>
      <c r="R160" s="72">
        <f t="shared" si="18"/>
        <v>12162</v>
      </c>
      <c r="S160" s="72">
        <f t="shared" si="18"/>
        <v>11951</v>
      </c>
      <c r="T160" s="72">
        <f t="shared" si="18"/>
        <v>11740</v>
      </c>
      <c r="U160" s="44"/>
      <c r="V160" s="44"/>
    </row>
    <row r="161" spans="1:22" ht="18" customHeight="1" x14ac:dyDescent="0.2">
      <c r="A161" s="56" t="s">
        <v>234</v>
      </c>
      <c r="B161" s="82" t="s">
        <v>287</v>
      </c>
      <c r="C161" s="66" t="s">
        <v>18</v>
      </c>
      <c r="D161" s="67">
        <v>1.5</v>
      </c>
      <c r="E161" s="68" t="s">
        <v>1</v>
      </c>
      <c r="F161" s="69">
        <v>5.5</v>
      </c>
      <c r="G161" s="74">
        <f t="shared" si="15"/>
        <v>7</v>
      </c>
      <c r="H161" s="71">
        <f>IF(D161=基本・単一!$F$4,基本・単一!$L$4,IF(D161=基本・単一!$F$5,基本・単一!$L$5,IF(D161=基本・単一!$F$6,基本・単一!$L$6,IF(D161=基本・単一!$F$7,基本・単一!$L$7,IF(D161=基本・単一!$F$8,基本・単一!$L$8,IF(D161=基本・単一!$F$9,基本・単一!$L$9,IF(D161=基本・単一!$F$10,基本・単一!$L$10)))))))</f>
        <v>587</v>
      </c>
      <c r="I161" s="243"/>
      <c r="J161" s="71">
        <f>J160+基本・複合!$Q$2</f>
        <v>914</v>
      </c>
      <c r="K161" s="243"/>
      <c r="L161" s="71">
        <f t="shared" si="16"/>
        <v>1236</v>
      </c>
      <c r="M161" s="72">
        <f t="shared" si="18"/>
        <v>13843</v>
      </c>
      <c r="N161" s="72">
        <f t="shared" si="18"/>
        <v>13546</v>
      </c>
      <c r="O161" s="72">
        <f t="shared" si="18"/>
        <v>13472</v>
      </c>
      <c r="P161" s="72">
        <f t="shared" si="18"/>
        <v>13249</v>
      </c>
      <c r="Q161" s="72">
        <f t="shared" si="18"/>
        <v>13101</v>
      </c>
      <c r="R161" s="72">
        <f t="shared" si="18"/>
        <v>12804</v>
      </c>
      <c r="S161" s="72">
        <f t="shared" si="18"/>
        <v>12582</v>
      </c>
      <c r="T161" s="72">
        <f t="shared" si="18"/>
        <v>12360</v>
      </c>
      <c r="U161" s="44"/>
      <c r="V161" s="44"/>
    </row>
    <row r="162" spans="1:22" ht="18" customHeight="1" x14ac:dyDescent="0.2">
      <c r="A162" s="56" t="s">
        <v>235</v>
      </c>
      <c r="B162" s="82" t="s">
        <v>287</v>
      </c>
      <c r="C162" s="66" t="s">
        <v>18</v>
      </c>
      <c r="D162" s="67">
        <v>1.5</v>
      </c>
      <c r="E162" s="68" t="s">
        <v>1</v>
      </c>
      <c r="F162" s="69">
        <v>6</v>
      </c>
      <c r="G162" s="74">
        <f t="shared" si="15"/>
        <v>7.5</v>
      </c>
      <c r="H162" s="71">
        <f>IF(D162=基本・単一!$F$4,基本・単一!$L$4,IF(D162=基本・単一!$F$5,基本・単一!$L$5,IF(D162=基本・単一!$F$6,基本・単一!$L$6,IF(D162=基本・単一!$F$7,基本・単一!$L$7,IF(D162=基本・単一!$F$8,基本・単一!$L$8,IF(D162=基本・単一!$F$9,基本・単一!$L$9,IF(D162=基本・単一!$F$10,基本・単一!$L$10)))))))</f>
        <v>587</v>
      </c>
      <c r="I162" s="243"/>
      <c r="J162" s="71">
        <f>J161+基本・複合!$Q$2</f>
        <v>997</v>
      </c>
      <c r="K162" s="243"/>
      <c r="L162" s="71">
        <f t="shared" si="16"/>
        <v>1298</v>
      </c>
      <c r="M162" s="72">
        <f t="shared" si="18"/>
        <v>14537</v>
      </c>
      <c r="N162" s="72">
        <f t="shared" si="18"/>
        <v>14226</v>
      </c>
      <c r="O162" s="72">
        <f t="shared" si="18"/>
        <v>14148</v>
      </c>
      <c r="P162" s="72">
        <f t="shared" si="18"/>
        <v>13914</v>
      </c>
      <c r="Q162" s="72">
        <f t="shared" si="18"/>
        <v>13758</v>
      </c>
      <c r="R162" s="72">
        <f t="shared" si="18"/>
        <v>13447</v>
      </c>
      <c r="S162" s="72">
        <f t="shared" si="18"/>
        <v>13213</v>
      </c>
      <c r="T162" s="72">
        <f t="shared" si="18"/>
        <v>12980</v>
      </c>
      <c r="U162" s="44"/>
      <c r="V162" s="44"/>
    </row>
    <row r="163" spans="1:22" ht="18" customHeight="1" x14ac:dyDescent="0.2">
      <c r="A163" s="56" t="s">
        <v>236</v>
      </c>
      <c r="B163" s="82" t="s">
        <v>287</v>
      </c>
      <c r="C163" s="66" t="s">
        <v>18</v>
      </c>
      <c r="D163" s="67">
        <v>1.5</v>
      </c>
      <c r="E163" s="68" t="s">
        <v>1</v>
      </c>
      <c r="F163" s="69">
        <v>6.5</v>
      </c>
      <c r="G163" s="74">
        <f t="shared" si="15"/>
        <v>8</v>
      </c>
      <c r="H163" s="71">
        <f>IF(D163=基本・単一!$F$4,基本・単一!$L$4,IF(D163=基本・単一!$F$5,基本・単一!$L$5,IF(D163=基本・単一!$F$6,基本・単一!$L$6,IF(D163=基本・単一!$F$7,基本・単一!$L$7,IF(D163=基本・単一!$F$8,基本・単一!$L$8,IF(D163=基本・単一!$F$9,基本・単一!$L$9,IF(D163=基本・単一!$F$10,基本・単一!$L$10)))))))</f>
        <v>587</v>
      </c>
      <c r="I163" s="243"/>
      <c r="J163" s="71">
        <f>J162+基本・複合!$Q$2</f>
        <v>1080</v>
      </c>
      <c r="K163" s="243"/>
      <c r="L163" s="71">
        <f t="shared" si="16"/>
        <v>1361</v>
      </c>
      <c r="M163" s="72">
        <f t="shared" si="18"/>
        <v>15243</v>
      </c>
      <c r="N163" s="72">
        <f t="shared" si="18"/>
        <v>14916</v>
      </c>
      <c r="O163" s="72">
        <f t="shared" si="18"/>
        <v>14834</v>
      </c>
      <c r="P163" s="72">
        <f t="shared" si="18"/>
        <v>14589</v>
      </c>
      <c r="Q163" s="72">
        <f t="shared" si="18"/>
        <v>14426</v>
      </c>
      <c r="R163" s="72">
        <f t="shared" si="18"/>
        <v>14099</v>
      </c>
      <c r="S163" s="72">
        <f t="shared" si="18"/>
        <v>13854</v>
      </c>
      <c r="T163" s="72">
        <f t="shared" si="18"/>
        <v>13610</v>
      </c>
      <c r="U163" s="44"/>
      <c r="V163" s="44"/>
    </row>
    <row r="164" spans="1:22" ht="18" customHeight="1" x14ac:dyDescent="0.2">
      <c r="A164" s="56" t="s">
        <v>237</v>
      </c>
      <c r="B164" s="82" t="s">
        <v>287</v>
      </c>
      <c r="C164" s="66" t="s">
        <v>18</v>
      </c>
      <c r="D164" s="67">
        <v>1.5</v>
      </c>
      <c r="E164" s="68" t="s">
        <v>1</v>
      </c>
      <c r="F164" s="69">
        <v>7</v>
      </c>
      <c r="G164" s="74">
        <f t="shared" si="15"/>
        <v>8.5</v>
      </c>
      <c r="H164" s="71">
        <f>IF(D164=基本・単一!$F$4,基本・単一!$L$4,IF(D164=基本・単一!$F$5,基本・単一!$L$5,IF(D164=基本・単一!$F$6,基本・単一!$L$6,IF(D164=基本・単一!$F$7,基本・単一!$L$7,IF(D164=基本・単一!$F$8,基本・単一!$L$8,IF(D164=基本・単一!$F$9,基本・単一!$L$9,IF(D164=基本・単一!$F$10,基本・単一!$L$10)))))))</f>
        <v>587</v>
      </c>
      <c r="I164" s="243"/>
      <c r="J164" s="71">
        <f>J163+基本・複合!$Q$2</f>
        <v>1163</v>
      </c>
      <c r="K164" s="243"/>
      <c r="L164" s="71">
        <f t="shared" si="16"/>
        <v>1423</v>
      </c>
      <c r="M164" s="72">
        <f t="shared" si="18"/>
        <v>15937</v>
      </c>
      <c r="N164" s="72">
        <f t="shared" si="18"/>
        <v>15596</v>
      </c>
      <c r="O164" s="72">
        <f t="shared" si="18"/>
        <v>15510</v>
      </c>
      <c r="P164" s="72">
        <f t="shared" si="18"/>
        <v>15254</v>
      </c>
      <c r="Q164" s="72">
        <f t="shared" si="18"/>
        <v>15083</v>
      </c>
      <c r="R164" s="72">
        <f t="shared" si="18"/>
        <v>14742</v>
      </c>
      <c r="S164" s="72">
        <f t="shared" si="18"/>
        <v>14486</v>
      </c>
      <c r="T164" s="72">
        <f t="shared" si="18"/>
        <v>14230</v>
      </c>
      <c r="U164" s="44"/>
      <c r="V164" s="44"/>
    </row>
    <row r="165" spans="1:22" ht="18" customHeight="1" x14ac:dyDescent="0.2">
      <c r="A165" s="56" t="s">
        <v>238</v>
      </c>
      <c r="B165" s="82" t="s">
        <v>287</v>
      </c>
      <c r="C165" s="66" t="s">
        <v>18</v>
      </c>
      <c r="D165" s="67">
        <v>1.5</v>
      </c>
      <c r="E165" s="68" t="s">
        <v>1</v>
      </c>
      <c r="F165" s="69">
        <v>7.5</v>
      </c>
      <c r="G165" s="74">
        <f t="shared" si="15"/>
        <v>9</v>
      </c>
      <c r="H165" s="71">
        <f>IF(D165=基本・単一!$F$4,基本・単一!$L$4,IF(D165=基本・単一!$F$5,基本・単一!$L$5,IF(D165=基本・単一!$F$6,基本・単一!$L$6,IF(D165=基本・単一!$F$7,基本・単一!$L$7,IF(D165=基本・単一!$F$8,基本・単一!$L$8,IF(D165=基本・単一!$F$9,基本・単一!$L$9,IF(D165=基本・単一!$F$10,基本・単一!$L$10)))))))</f>
        <v>587</v>
      </c>
      <c r="I165" s="243"/>
      <c r="J165" s="71">
        <f>J164+基本・複合!$Q$2</f>
        <v>1246</v>
      </c>
      <c r="K165" s="243"/>
      <c r="L165" s="71">
        <f t="shared" si="16"/>
        <v>1485</v>
      </c>
      <c r="M165" s="72">
        <f t="shared" si="18"/>
        <v>16632</v>
      </c>
      <c r="N165" s="72">
        <f t="shared" si="18"/>
        <v>16275</v>
      </c>
      <c r="O165" s="72">
        <f t="shared" si="18"/>
        <v>16186</v>
      </c>
      <c r="P165" s="72">
        <f t="shared" si="18"/>
        <v>15919</v>
      </c>
      <c r="Q165" s="72">
        <f t="shared" si="18"/>
        <v>15741</v>
      </c>
      <c r="R165" s="72">
        <f t="shared" si="18"/>
        <v>15384</v>
      </c>
      <c r="S165" s="72">
        <f t="shared" si="18"/>
        <v>15117</v>
      </c>
      <c r="T165" s="72">
        <f t="shared" si="18"/>
        <v>14850</v>
      </c>
      <c r="U165" s="44"/>
      <c r="V165" s="44"/>
    </row>
    <row r="166" spans="1:22" ht="18" customHeight="1" x14ac:dyDescent="0.2">
      <c r="A166" s="56" t="s">
        <v>239</v>
      </c>
      <c r="B166" s="82" t="s">
        <v>287</v>
      </c>
      <c r="C166" s="66" t="s">
        <v>18</v>
      </c>
      <c r="D166" s="67">
        <v>1.5</v>
      </c>
      <c r="E166" s="68" t="s">
        <v>1</v>
      </c>
      <c r="F166" s="69">
        <v>8</v>
      </c>
      <c r="G166" s="74">
        <f t="shared" si="15"/>
        <v>9.5</v>
      </c>
      <c r="H166" s="71">
        <f>IF(D166=基本・単一!$F$4,基本・単一!$L$4,IF(D166=基本・単一!$F$5,基本・単一!$L$5,IF(D166=基本・単一!$F$6,基本・単一!$L$6,IF(D166=基本・単一!$F$7,基本・単一!$L$7,IF(D166=基本・単一!$F$8,基本・単一!$L$8,IF(D166=基本・単一!$F$9,基本・単一!$L$9,IF(D166=基本・単一!$F$10,基本・単一!$L$10)))))))</f>
        <v>587</v>
      </c>
      <c r="I166" s="243"/>
      <c r="J166" s="71">
        <f>J165+基本・複合!$Q$2</f>
        <v>1329</v>
      </c>
      <c r="K166" s="243"/>
      <c r="L166" s="71">
        <f t="shared" si="16"/>
        <v>1547</v>
      </c>
      <c r="M166" s="72">
        <f t="shared" si="18"/>
        <v>17326</v>
      </c>
      <c r="N166" s="72">
        <f t="shared" si="18"/>
        <v>16955</v>
      </c>
      <c r="O166" s="72">
        <f t="shared" si="18"/>
        <v>16862</v>
      </c>
      <c r="P166" s="72">
        <f t="shared" si="18"/>
        <v>16583</v>
      </c>
      <c r="Q166" s="72">
        <f t="shared" si="18"/>
        <v>16398</v>
      </c>
      <c r="R166" s="72">
        <f t="shared" si="18"/>
        <v>16026</v>
      </c>
      <c r="S166" s="72">
        <f t="shared" si="18"/>
        <v>15748</v>
      </c>
      <c r="T166" s="72">
        <f t="shared" si="18"/>
        <v>15470</v>
      </c>
      <c r="U166" s="44"/>
      <c r="V166" s="44"/>
    </row>
    <row r="167" spans="1:22" ht="18" customHeight="1" x14ac:dyDescent="0.2">
      <c r="A167" s="56" t="s">
        <v>240</v>
      </c>
      <c r="B167" s="82" t="s">
        <v>287</v>
      </c>
      <c r="C167" s="66" t="s">
        <v>18</v>
      </c>
      <c r="D167" s="67">
        <v>1.5</v>
      </c>
      <c r="E167" s="68" t="s">
        <v>1</v>
      </c>
      <c r="F167" s="69">
        <v>8.5</v>
      </c>
      <c r="G167" s="74">
        <f t="shared" si="15"/>
        <v>10</v>
      </c>
      <c r="H167" s="71">
        <f>IF(D167=基本・単一!$F$4,基本・単一!$L$4,IF(D167=基本・単一!$F$5,基本・単一!$L$5,IF(D167=基本・単一!$F$6,基本・単一!$L$6,IF(D167=基本・単一!$F$7,基本・単一!$L$7,IF(D167=基本・単一!$F$8,基本・単一!$L$8,IF(D167=基本・単一!$F$9,基本・単一!$L$9,IF(D167=基本・単一!$F$10,基本・単一!$L$10)))))))</f>
        <v>587</v>
      </c>
      <c r="I167" s="243"/>
      <c r="J167" s="71">
        <f>J166+基本・複合!$Q$2</f>
        <v>1412</v>
      </c>
      <c r="K167" s="243"/>
      <c r="L167" s="71">
        <f t="shared" si="16"/>
        <v>1610</v>
      </c>
      <c r="M167" s="72">
        <f t="shared" si="18"/>
        <v>18032</v>
      </c>
      <c r="N167" s="72">
        <f t="shared" si="18"/>
        <v>17645</v>
      </c>
      <c r="O167" s="72">
        <f t="shared" si="18"/>
        <v>17549</v>
      </c>
      <c r="P167" s="72">
        <f t="shared" si="18"/>
        <v>17259</v>
      </c>
      <c r="Q167" s="72">
        <f t="shared" si="18"/>
        <v>17066</v>
      </c>
      <c r="R167" s="72">
        <f t="shared" si="18"/>
        <v>16679</v>
      </c>
      <c r="S167" s="72">
        <f t="shared" si="18"/>
        <v>16389</v>
      </c>
      <c r="T167" s="72">
        <f t="shared" si="18"/>
        <v>16100</v>
      </c>
      <c r="U167" s="44"/>
      <c r="V167" s="44"/>
    </row>
    <row r="168" spans="1:22" ht="18" customHeight="1" x14ac:dyDescent="0.2">
      <c r="A168" s="56" t="s">
        <v>241</v>
      </c>
      <c r="B168" s="82" t="s">
        <v>287</v>
      </c>
      <c r="C168" s="66" t="s">
        <v>18</v>
      </c>
      <c r="D168" s="67">
        <v>1.5</v>
      </c>
      <c r="E168" s="68" t="s">
        <v>1</v>
      </c>
      <c r="F168" s="69">
        <v>9</v>
      </c>
      <c r="G168" s="74">
        <f t="shared" si="15"/>
        <v>10.5</v>
      </c>
      <c r="H168" s="71">
        <f>IF(D168=基本・単一!$F$4,基本・単一!$L$4,IF(D168=基本・単一!$F$5,基本・単一!$L$5,IF(D168=基本・単一!$F$6,基本・単一!$L$6,IF(D168=基本・単一!$F$7,基本・単一!$L$7,IF(D168=基本・単一!$F$8,基本・単一!$L$8,IF(D168=基本・単一!$F$9,基本・単一!$L$9,IF(D168=基本・単一!$F$10,基本・単一!$L$10)))))))</f>
        <v>587</v>
      </c>
      <c r="I168" s="243"/>
      <c r="J168" s="71">
        <f>J167+基本・複合!$Q$2</f>
        <v>1495</v>
      </c>
      <c r="K168" s="243"/>
      <c r="L168" s="71">
        <f t="shared" si="16"/>
        <v>1672</v>
      </c>
      <c r="M168" s="72">
        <f t="shared" si="18"/>
        <v>18726</v>
      </c>
      <c r="N168" s="72">
        <f t="shared" si="18"/>
        <v>18325</v>
      </c>
      <c r="O168" s="72">
        <f t="shared" si="18"/>
        <v>18224</v>
      </c>
      <c r="P168" s="72">
        <f t="shared" si="18"/>
        <v>17923</v>
      </c>
      <c r="Q168" s="72">
        <f t="shared" si="18"/>
        <v>17723</v>
      </c>
      <c r="R168" s="72">
        <f t="shared" si="18"/>
        <v>17321</v>
      </c>
      <c r="S168" s="72">
        <f t="shared" si="18"/>
        <v>17020</v>
      </c>
      <c r="T168" s="72">
        <f t="shared" si="18"/>
        <v>16720</v>
      </c>
      <c r="U168" s="44"/>
      <c r="V168" s="44"/>
    </row>
    <row r="169" spans="1:22" ht="18" customHeight="1" x14ac:dyDescent="0.2">
      <c r="A169" s="56" t="s">
        <v>242</v>
      </c>
      <c r="B169" s="82" t="s">
        <v>287</v>
      </c>
      <c r="C169" s="66" t="s">
        <v>18</v>
      </c>
      <c r="D169" s="67">
        <v>1.5</v>
      </c>
      <c r="E169" s="68" t="s">
        <v>1</v>
      </c>
      <c r="F169" s="69">
        <v>9.5</v>
      </c>
      <c r="G169" s="74">
        <f t="shared" si="15"/>
        <v>11</v>
      </c>
      <c r="H169" s="71">
        <f>IF(D169=基本・単一!$F$4,基本・単一!$L$4,IF(D169=基本・単一!$F$5,基本・単一!$L$5,IF(D169=基本・単一!$F$6,基本・単一!$L$6,IF(D169=基本・単一!$F$7,基本・単一!$L$7,IF(D169=基本・単一!$F$8,基本・単一!$L$8,IF(D169=基本・単一!$F$9,基本・単一!$L$9,IF(D169=基本・単一!$F$10,基本・単一!$L$10)))))))</f>
        <v>587</v>
      </c>
      <c r="I169" s="243"/>
      <c r="J169" s="71">
        <f>J168+基本・複合!$Q$2</f>
        <v>1578</v>
      </c>
      <c r="K169" s="243"/>
      <c r="L169" s="71">
        <f t="shared" si="16"/>
        <v>1734</v>
      </c>
      <c r="M169" s="72">
        <f t="shared" si="18"/>
        <v>19420</v>
      </c>
      <c r="N169" s="72">
        <f t="shared" si="18"/>
        <v>19004</v>
      </c>
      <c r="O169" s="72">
        <f t="shared" si="18"/>
        <v>18900</v>
      </c>
      <c r="P169" s="72">
        <f t="shared" si="18"/>
        <v>18588</v>
      </c>
      <c r="Q169" s="72">
        <f t="shared" si="18"/>
        <v>18380</v>
      </c>
      <c r="R169" s="72">
        <f t="shared" si="18"/>
        <v>17964</v>
      </c>
      <c r="S169" s="72">
        <f t="shared" si="18"/>
        <v>17652</v>
      </c>
      <c r="T169" s="72">
        <f t="shared" si="18"/>
        <v>17340</v>
      </c>
      <c r="U169" s="44"/>
      <c r="V169" s="44"/>
    </row>
    <row r="170" spans="1:22" ht="18" customHeight="1" x14ac:dyDescent="0.2">
      <c r="A170" s="56" t="s">
        <v>243</v>
      </c>
      <c r="B170" s="82" t="s">
        <v>287</v>
      </c>
      <c r="C170" s="66" t="s">
        <v>18</v>
      </c>
      <c r="D170" s="67">
        <v>1.5</v>
      </c>
      <c r="E170" s="68" t="s">
        <v>1</v>
      </c>
      <c r="F170" s="69">
        <v>10</v>
      </c>
      <c r="G170" s="74">
        <f t="shared" si="15"/>
        <v>11.5</v>
      </c>
      <c r="H170" s="71">
        <f>IF(D170=基本・単一!$F$4,基本・単一!$L$4,IF(D170=基本・単一!$F$5,基本・単一!$L$5,IF(D170=基本・単一!$F$6,基本・単一!$L$6,IF(D170=基本・単一!$F$7,基本・単一!$L$7,IF(D170=基本・単一!$F$8,基本・単一!$L$8,IF(D170=基本・単一!$F$9,基本・単一!$L$9,IF(D170=基本・単一!$F$10,基本・単一!$L$10)))))))</f>
        <v>587</v>
      </c>
      <c r="I170" s="243"/>
      <c r="J170" s="71">
        <f>J169+基本・複合!$Q$2</f>
        <v>1661</v>
      </c>
      <c r="K170" s="243"/>
      <c r="L170" s="71">
        <f t="shared" si="16"/>
        <v>1796</v>
      </c>
      <c r="M170" s="72">
        <f t="shared" si="18"/>
        <v>20115</v>
      </c>
      <c r="N170" s="72">
        <f t="shared" si="18"/>
        <v>19684</v>
      </c>
      <c r="O170" s="72">
        <f t="shared" si="18"/>
        <v>19576</v>
      </c>
      <c r="P170" s="72">
        <f t="shared" si="18"/>
        <v>19253</v>
      </c>
      <c r="Q170" s="72">
        <f t="shared" si="18"/>
        <v>19037</v>
      </c>
      <c r="R170" s="72">
        <f t="shared" si="18"/>
        <v>18606</v>
      </c>
      <c r="S170" s="72">
        <f t="shared" si="18"/>
        <v>18283</v>
      </c>
      <c r="T170" s="72">
        <f t="shared" si="18"/>
        <v>17960</v>
      </c>
      <c r="U170" s="44"/>
      <c r="V170" s="44"/>
    </row>
    <row r="171" spans="1:22" ht="18" customHeight="1" x14ac:dyDescent="0.2">
      <c r="A171" s="56" t="s">
        <v>244</v>
      </c>
      <c r="B171" s="82" t="s">
        <v>287</v>
      </c>
      <c r="C171" s="66" t="s">
        <v>18</v>
      </c>
      <c r="D171" s="67">
        <v>1.5</v>
      </c>
      <c r="E171" s="68" t="s">
        <v>1</v>
      </c>
      <c r="F171" s="69">
        <v>10.5</v>
      </c>
      <c r="G171" s="74">
        <f t="shared" si="15"/>
        <v>12</v>
      </c>
      <c r="H171" s="71">
        <f>IF(D171=基本・単一!$F$4,基本・単一!$L$4,IF(D171=基本・単一!$F$5,基本・単一!$L$5,IF(D171=基本・単一!$F$6,基本・単一!$L$6,IF(D171=基本・単一!$F$7,基本・単一!$L$7,IF(D171=基本・単一!$F$8,基本・単一!$L$8,IF(D171=基本・単一!$F$9,基本・単一!$L$9,IF(D171=基本・単一!$F$10,基本・単一!$L$10)))))))</f>
        <v>587</v>
      </c>
      <c r="I171" s="243"/>
      <c r="J171" s="71">
        <f>J170+基本・複合!$Q$2</f>
        <v>1744</v>
      </c>
      <c r="K171" s="243"/>
      <c r="L171" s="71">
        <f t="shared" si="16"/>
        <v>1859</v>
      </c>
      <c r="M171" s="72">
        <f t="shared" si="18"/>
        <v>20820</v>
      </c>
      <c r="N171" s="72">
        <f t="shared" si="18"/>
        <v>20374</v>
      </c>
      <c r="O171" s="72">
        <f t="shared" si="18"/>
        <v>20263</v>
      </c>
      <c r="P171" s="72">
        <f t="shared" si="18"/>
        <v>19928</v>
      </c>
      <c r="Q171" s="72">
        <f t="shared" si="18"/>
        <v>19705</v>
      </c>
      <c r="R171" s="72">
        <f t="shared" si="18"/>
        <v>19259</v>
      </c>
      <c r="S171" s="72">
        <f t="shared" si="18"/>
        <v>18924</v>
      </c>
      <c r="T171" s="72">
        <f t="shared" si="18"/>
        <v>18590</v>
      </c>
      <c r="U171" s="44"/>
      <c r="V171" s="44"/>
    </row>
    <row r="172" spans="1:22" ht="18" customHeight="1" x14ac:dyDescent="0.2">
      <c r="A172" s="56" t="s">
        <v>245</v>
      </c>
      <c r="B172" s="82" t="s">
        <v>287</v>
      </c>
      <c r="C172" s="66" t="s">
        <v>18</v>
      </c>
      <c r="D172" s="67">
        <v>2</v>
      </c>
      <c r="E172" s="68" t="s">
        <v>1</v>
      </c>
      <c r="F172" s="69">
        <v>0.5</v>
      </c>
      <c r="G172" s="74">
        <f t="shared" si="15"/>
        <v>2.5</v>
      </c>
      <c r="H172" s="71">
        <f>IF(D172=基本・単一!$F$4,基本・単一!$L$4,IF(D172=基本・単一!$F$5,基本・単一!$L$5,IF(D172=基本・単一!$F$6,基本・単一!$L$6,IF(D172=基本・単一!$F$7,基本・単一!$L$7,IF(D172=基本・単一!$F$8,基本・単一!$L$8,IF(D172=基本・単一!$F$9,基本・単一!$L$9,IF(D172=基本・単一!$F$10,基本・単一!$L$10)))))))</f>
        <v>669</v>
      </c>
      <c r="I172" s="243"/>
      <c r="J172" s="71">
        <f>基本・複合!M20</f>
        <v>85</v>
      </c>
      <c r="K172" s="243"/>
      <c r="L172" s="71">
        <f t="shared" si="16"/>
        <v>691</v>
      </c>
      <c r="M172" s="72">
        <f t="shared" si="18"/>
        <v>7739</v>
      </c>
      <c r="N172" s="72">
        <f t="shared" si="18"/>
        <v>7573</v>
      </c>
      <c r="O172" s="72">
        <f t="shared" si="18"/>
        <v>7531</v>
      </c>
      <c r="P172" s="72">
        <f t="shared" si="18"/>
        <v>7407</v>
      </c>
      <c r="Q172" s="72">
        <f t="shared" si="18"/>
        <v>7324</v>
      </c>
      <c r="R172" s="72">
        <f t="shared" si="18"/>
        <v>7158</v>
      </c>
      <c r="S172" s="72">
        <f t="shared" si="18"/>
        <v>7034</v>
      </c>
      <c r="T172" s="72">
        <f t="shared" si="18"/>
        <v>6910</v>
      </c>
      <c r="U172" s="44"/>
      <c r="V172" s="44"/>
    </row>
    <row r="173" spans="1:22" ht="18" customHeight="1" x14ac:dyDescent="0.2">
      <c r="A173" s="56" t="s">
        <v>246</v>
      </c>
      <c r="B173" s="82" t="s">
        <v>287</v>
      </c>
      <c r="C173" s="66" t="s">
        <v>18</v>
      </c>
      <c r="D173" s="67">
        <v>2</v>
      </c>
      <c r="E173" s="68" t="s">
        <v>1</v>
      </c>
      <c r="F173" s="69">
        <v>1</v>
      </c>
      <c r="G173" s="74">
        <f t="shared" si="15"/>
        <v>3</v>
      </c>
      <c r="H173" s="71">
        <f>IF(D173=基本・単一!$F$4,基本・単一!$L$4,IF(D173=基本・単一!$F$5,基本・単一!$L$5,IF(D173=基本・単一!$F$6,基本・単一!$L$6,IF(D173=基本・単一!$F$7,基本・単一!$L$7,IF(D173=基本・単一!$F$8,基本・単一!$L$8,IF(D173=基本・単一!$F$9,基本・単一!$L$9,IF(D173=基本・単一!$F$10,基本・単一!$L$10)))))))</f>
        <v>669</v>
      </c>
      <c r="I173" s="243"/>
      <c r="J173" s="71">
        <f>基本・複合!M21</f>
        <v>168</v>
      </c>
      <c r="K173" s="243"/>
      <c r="L173" s="71">
        <f t="shared" si="16"/>
        <v>753</v>
      </c>
      <c r="M173" s="72">
        <f t="shared" si="18"/>
        <v>8433</v>
      </c>
      <c r="N173" s="72">
        <f t="shared" si="18"/>
        <v>8252</v>
      </c>
      <c r="O173" s="72">
        <f t="shared" si="18"/>
        <v>8207</v>
      </c>
      <c r="P173" s="72">
        <f t="shared" si="18"/>
        <v>8072</v>
      </c>
      <c r="Q173" s="72">
        <f t="shared" si="18"/>
        <v>7981</v>
      </c>
      <c r="R173" s="72">
        <f t="shared" si="18"/>
        <v>7801</v>
      </c>
      <c r="S173" s="72">
        <f t="shared" si="18"/>
        <v>7665</v>
      </c>
      <c r="T173" s="72">
        <f t="shared" ref="N173:T210" si="19">ROUNDDOWN(($L173*T$3),0)</f>
        <v>7530</v>
      </c>
      <c r="U173" s="44"/>
      <c r="V173" s="44"/>
    </row>
    <row r="174" spans="1:22" ht="18" customHeight="1" x14ac:dyDescent="0.2">
      <c r="A174" s="56" t="s">
        <v>247</v>
      </c>
      <c r="B174" s="82" t="s">
        <v>287</v>
      </c>
      <c r="C174" s="66" t="s">
        <v>18</v>
      </c>
      <c r="D174" s="67">
        <v>2</v>
      </c>
      <c r="E174" s="68" t="s">
        <v>1</v>
      </c>
      <c r="F174" s="69">
        <v>1.5</v>
      </c>
      <c r="G174" s="74">
        <f t="shared" ref="G174:G213" si="20">D174+F174</f>
        <v>3.5</v>
      </c>
      <c r="H174" s="71">
        <f>IF(D174=基本・単一!$F$4,基本・単一!$L$4,IF(D174=基本・単一!$F$5,基本・単一!$L$5,IF(D174=基本・単一!$F$6,基本・単一!$L$6,IF(D174=基本・単一!$F$7,基本・単一!$L$7,IF(D174=基本・単一!$F$8,基本・単一!$L$8,IF(D174=基本・単一!$F$9,基本・単一!$L$9,IF(D174=基本・単一!$F$10,基本・単一!$L$10)))))))</f>
        <v>669</v>
      </c>
      <c r="I174" s="243"/>
      <c r="J174" s="71">
        <f>基本・複合!M22</f>
        <v>251</v>
      </c>
      <c r="K174" s="243"/>
      <c r="L174" s="71">
        <f t="shared" ref="L174:L213" si="21">ROUND((ROUND(H174*(1+$I$4),0)+ROUND(J174*(1+$K$4),0))*0.75,0)</f>
        <v>815</v>
      </c>
      <c r="M174" s="72">
        <f t="shared" ref="M174:M213" si="22">ROUNDDOWN(($L174*M$3),0)</f>
        <v>9128</v>
      </c>
      <c r="N174" s="72">
        <f t="shared" si="19"/>
        <v>8932</v>
      </c>
      <c r="O174" s="72">
        <f t="shared" si="19"/>
        <v>8883</v>
      </c>
      <c r="P174" s="72">
        <f t="shared" si="19"/>
        <v>8736</v>
      </c>
      <c r="Q174" s="72">
        <f t="shared" si="19"/>
        <v>8639</v>
      </c>
      <c r="R174" s="72">
        <f t="shared" si="19"/>
        <v>8443</v>
      </c>
      <c r="S174" s="72">
        <f t="shared" si="19"/>
        <v>8296</v>
      </c>
      <c r="T174" s="72">
        <f t="shared" si="19"/>
        <v>8150</v>
      </c>
      <c r="U174" s="44"/>
      <c r="V174" s="44"/>
    </row>
    <row r="175" spans="1:22" ht="18" customHeight="1" x14ac:dyDescent="0.2">
      <c r="A175" s="56" t="s">
        <v>248</v>
      </c>
      <c r="B175" s="82" t="s">
        <v>287</v>
      </c>
      <c r="C175" s="66" t="s">
        <v>18</v>
      </c>
      <c r="D175" s="67">
        <v>2</v>
      </c>
      <c r="E175" s="68" t="s">
        <v>1</v>
      </c>
      <c r="F175" s="69">
        <v>2</v>
      </c>
      <c r="G175" s="74">
        <f t="shared" si="20"/>
        <v>4</v>
      </c>
      <c r="H175" s="71">
        <f>IF(D175=基本・単一!$F$4,基本・単一!$L$4,IF(D175=基本・単一!$F$5,基本・単一!$L$5,IF(D175=基本・単一!$F$6,基本・単一!$L$6,IF(D175=基本・単一!$F$7,基本・単一!$L$7,IF(D175=基本・単一!$F$8,基本・単一!$L$8,IF(D175=基本・単一!$F$9,基本・単一!$L$9,IF(D175=基本・単一!$F$10,基本・単一!$L$10)))))))</f>
        <v>669</v>
      </c>
      <c r="I175" s="243"/>
      <c r="J175" s="71">
        <f>基本・複合!M23</f>
        <v>334</v>
      </c>
      <c r="K175" s="243"/>
      <c r="L175" s="71">
        <f t="shared" si="21"/>
        <v>878</v>
      </c>
      <c r="M175" s="72">
        <f t="shared" si="22"/>
        <v>9833</v>
      </c>
      <c r="N175" s="72">
        <f t="shared" si="19"/>
        <v>9622</v>
      </c>
      <c r="O175" s="72">
        <f t="shared" si="19"/>
        <v>9570</v>
      </c>
      <c r="P175" s="72">
        <f t="shared" si="19"/>
        <v>9412</v>
      </c>
      <c r="Q175" s="72">
        <f t="shared" si="19"/>
        <v>9306</v>
      </c>
      <c r="R175" s="72">
        <f t="shared" si="19"/>
        <v>9096</v>
      </c>
      <c r="S175" s="72">
        <f t="shared" si="19"/>
        <v>8938</v>
      </c>
      <c r="T175" s="72">
        <f t="shared" si="19"/>
        <v>8780</v>
      </c>
      <c r="U175" s="44"/>
      <c r="V175" s="44"/>
    </row>
    <row r="176" spans="1:22" ht="18" customHeight="1" x14ac:dyDescent="0.2">
      <c r="A176" s="56" t="s">
        <v>249</v>
      </c>
      <c r="B176" s="82" t="s">
        <v>287</v>
      </c>
      <c r="C176" s="66" t="s">
        <v>18</v>
      </c>
      <c r="D176" s="67">
        <v>2</v>
      </c>
      <c r="E176" s="68" t="s">
        <v>1</v>
      </c>
      <c r="F176" s="69">
        <v>2.5</v>
      </c>
      <c r="G176" s="74">
        <f t="shared" si="20"/>
        <v>4.5</v>
      </c>
      <c r="H176" s="71">
        <f>IF(D176=基本・単一!$F$4,基本・単一!$L$4,IF(D176=基本・単一!$F$5,基本・単一!$L$5,IF(D176=基本・単一!$F$6,基本・単一!$L$6,IF(D176=基本・単一!$F$7,基本・単一!$L$7,IF(D176=基本・単一!$F$8,基本・単一!$L$8,IF(D176=基本・単一!$F$9,基本・単一!$L$9,IF(D176=基本・単一!$F$10,基本・単一!$L$10)))))))</f>
        <v>669</v>
      </c>
      <c r="I176" s="243"/>
      <c r="J176" s="71">
        <f>基本・複合!M24</f>
        <v>417</v>
      </c>
      <c r="K176" s="243"/>
      <c r="L176" s="71">
        <f t="shared" si="21"/>
        <v>940</v>
      </c>
      <c r="M176" s="72">
        <f t="shared" si="22"/>
        <v>10528</v>
      </c>
      <c r="N176" s="72">
        <f t="shared" si="19"/>
        <v>10302</v>
      </c>
      <c r="O176" s="72">
        <f t="shared" si="19"/>
        <v>10246</v>
      </c>
      <c r="P176" s="72">
        <f t="shared" si="19"/>
        <v>10076</v>
      </c>
      <c r="Q176" s="72">
        <f t="shared" si="19"/>
        <v>9964</v>
      </c>
      <c r="R176" s="72">
        <f t="shared" si="19"/>
        <v>9738</v>
      </c>
      <c r="S176" s="72">
        <f t="shared" si="19"/>
        <v>9569</v>
      </c>
      <c r="T176" s="72">
        <f t="shared" si="19"/>
        <v>9400</v>
      </c>
      <c r="U176" s="44"/>
      <c r="V176" s="44"/>
    </row>
    <row r="177" spans="1:22" ht="18" customHeight="1" x14ac:dyDescent="0.2">
      <c r="A177" s="56" t="s">
        <v>250</v>
      </c>
      <c r="B177" s="82" t="s">
        <v>287</v>
      </c>
      <c r="C177" s="66" t="s">
        <v>18</v>
      </c>
      <c r="D177" s="67">
        <v>2</v>
      </c>
      <c r="E177" s="68" t="s">
        <v>1</v>
      </c>
      <c r="F177" s="69">
        <v>3</v>
      </c>
      <c r="G177" s="74">
        <f t="shared" si="20"/>
        <v>5</v>
      </c>
      <c r="H177" s="71">
        <f>IF(D177=基本・単一!$F$4,基本・単一!$L$4,IF(D177=基本・単一!$F$5,基本・単一!$L$5,IF(D177=基本・単一!$F$6,基本・単一!$L$6,IF(D177=基本・単一!$F$7,基本・単一!$L$7,IF(D177=基本・単一!$F$8,基本・単一!$L$8,IF(D177=基本・単一!$F$9,基本・単一!$L$9,IF(D177=基本・単一!$F$10,基本・単一!$L$10)))))))</f>
        <v>669</v>
      </c>
      <c r="I177" s="243"/>
      <c r="J177" s="71">
        <f>J176+基本・複合!$Q$2</f>
        <v>500</v>
      </c>
      <c r="K177" s="243"/>
      <c r="L177" s="71">
        <f t="shared" si="21"/>
        <v>1002</v>
      </c>
      <c r="M177" s="72">
        <f t="shared" si="22"/>
        <v>11222</v>
      </c>
      <c r="N177" s="72">
        <f t="shared" si="19"/>
        <v>10981</v>
      </c>
      <c r="O177" s="72">
        <f t="shared" si="19"/>
        <v>10921</v>
      </c>
      <c r="P177" s="72">
        <f t="shared" si="19"/>
        <v>10741</v>
      </c>
      <c r="Q177" s="72">
        <f t="shared" si="19"/>
        <v>10621</v>
      </c>
      <c r="R177" s="72">
        <f t="shared" si="19"/>
        <v>10380</v>
      </c>
      <c r="S177" s="72">
        <f t="shared" si="19"/>
        <v>10200</v>
      </c>
      <c r="T177" s="72">
        <f t="shared" si="19"/>
        <v>10020</v>
      </c>
      <c r="U177" s="44"/>
      <c r="V177" s="44"/>
    </row>
    <row r="178" spans="1:22" ht="18" customHeight="1" x14ac:dyDescent="0.2">
      <c r="A178" s="56" t="s">
        <v>251</v>
      </c>
      <c r="B178" s="82" t="s">
        <v>287</v>
      </c>
      <c r="C178" s="66" t="s">
        <v>18</v>
      </c>
      <c r="D178" s="67">
        <v>2</v>
      </c>
      <c r="E178" s="68" t="s">
        <v>1</v>
      </c>
      <c r="F178" s="69">
        <v>3.5</v>
      </c>
      <c r="G178" s="74">
        <f t="shared" si="20"/>
        <v>5.5</v>
      </c>
      <c r="H178" s="71">
        <f>IF(D178=基本・単一!$F$4,基本・単一!$L$4,IF(D178=基本・単一!$F$5,基本・単一!$L$5,IF(D178=基本・単一!$F$6,基本・単一!$L$6,IF(D178=基本・単一!$F$7,基本・単一!$L$7,IF(D178=基本・単一!$F$8,基本・単一!$L$8,IF(D178=基本・単一!$F$9,基本・単一!$L$9,IF(D178=基本・単一!$F$10,基本・単一!$L$10)))))))</f>
        <v>669</v>
      </c>
      <c r="I178" s="243"/>
      <c r="J178" s="71">
        <f>J177+基本・複合!$Q$2</f>
        <v>583</v>
      </c>
      <c r="K178" s="243"/>
      <c r="L178" s="71">
        <f t="shared" si="21"/>
        <v>1064</v>
      </c>
      <c r="M178" s="72">
        <f t="shared" si="22"/>
        <v>11916</v>
      </c>
      <c r="N178" s="72">
        <f t="shared" si="19"/>
        <v>11661</v>
      </c>
      <c r="O178" s="72">
        <f t="shared" si="19"/>
        <v>11597</v>
      </c>
      <c r="P178" s="72">
        <f t="shared" si="19"/>
        <v>11406</v>
      </c>
      <c r="Q178" s="72">
        <f t="shared" si="19"/>
        <v>11278</v>
      </c>
      <c r="R178" s="72">
        <f t="shared" si="19"/>
        <v>11023</v>
      </c>
      <c r="S178" s="72">
        <f t="shared" si="19"/>
        <v>10831</v>
      </c>
      <c r="T178" s="72">
        <f t="shared" si="19"/>
        <v>10640</v>
      </c>
      <c r="U178" s="44"/>
      <c r="V178" s="44"/>
    </row>
    <row r="179" spans="1:22" ht="18" customHeight="1" x14ac:dyDescent="0.2">
      <c r="A179" s="56" t="s">
        <v>252</v>
      </c>
      <c r="B179" s="82" t="s">
        <v>287</v>
      </c>
      <c r="C179" s="66" t="s">
        <v>18</v>
      </c>
      <c r="D179" s="67">
        <v>2</v>
      </c>
      <c r="E179" s="68" t="s">
        <v>1</v>
      </c>
      <c r="F179" s="69">
        <v>4</v>
      </c>
      <c r="G179" s="74">
        <f t="shared" si="20"/>
        <v>6</v>
      </c>
      <c r="H179" s="71">
        <f>IF(D179=基本・単一!$F$4,基本・単一!$L$4,IF(D179=基本・単一!$F$5,基本・単一!$L$5,IF(D179=基本・単一!$F$6,基本・単一!$L$6,IF(D179=基本・単一!$F$7,基本・単一!$L$7,IF(D179=基本・単一!$F$8,基本・単一!$L$8,IF(D179=基本・単一!$F$9,基本・単一!$L$9,IF(D179=基本・単一!$F$10,基本・単一!$L$10)))))))</f>
        <v>669</v>
      </c>
      <c r="I179" s="243"/>
      <c r="J179" s="71">
        <f>J178+基本・複合!$Q$2</f>
        <v>666</v>
      </c>
      <c r="K179" s="243"/>
      <c r="L179" s="71">
        <f t="shared" si="21"/>
        <v>1127</v>
      </c>
      <c r="M179" s="72">
        <f t="shared" si="22"/>
        <v>12622</v>
      </c>
      <c r="N179" s="72">
        <f t="shared" si="19"/>
        <v>12351</v>
      </c>
      <c r="O179" s="72">
        <f t="shared" si="19"/>
        <v>12284</v>
      </c>
      <c r="P179" s="72">
        <f t="shared" si="19"/>
        <v>12081</v>
      </c>
      <c r="Q179" s="72">
        <f t="shared" si="19"/>
        <v>11946</v>
      </c>
      <c r="R179" s="72">
        <f t="shared" si="19"/>
        <v>11675</v>
      </c>
      <c r="S179" s="72">
        <f t="shared" si="19"/>
        <v>11472</v>
      </c>
      <c r="T179" s="72">
        <f t="shared" si="19"/>
        <v>11270</v>
      </c>
      <c r="U179" s="44"/>
      <c r="V179" s="44"/>
    </row>
    <row r="180" spans="1:22" ht="18" customHeight="1" x14ac:dyDescent="0.2">
      <c r="A180" s="56" t="s">
        <v>253</v>
      </c>
      <c r="B180" s="82" t="s">
        <v>287</v>
      </c>
      <c r="C180" s="66" t="s">
        <v>18</v>
      </c>
      <c r="D180" s="67">
        <v>2</v>
      </c>
      <c r="E180" s="68" t="s">
        <v>1</v>
      </c>
      <c r="F180" s="69">
        <v>4.5</v>
      </c>
      <c r="G180" s="74">
        <f t="shared" si="20"/>
        <v>6.5</v>
      </c>
      <c r="H180" s="71">
        <f>IF(D180=基本・単一!$F$4,基本・単一!$L$4,IF(D180=基本・単一!$F$5,基本・単一!$L$5,IF(D180=基本・単一!$F$6,基本・単一!$L$6,IF(D180=基本・単一!$F$7,基本・単一!$L$7,IF(D180=基本・単一!$F$8,基本・単一!$L$8,IF(D180=基本・単一!$F$9,基本・単一!$L$9,IF(D180=基本・単一!$F$10,基本・単一!$L$10)))))))</f>
        <v>669</v>
      </c>
      <c r="I180" s="243"/>
      <c r="J180" s="71">
        <f>J179+基本・複合!$Q$2</f>
        <v>749</v>
      </c>
      <c r="K180" s="243"/>
      <c r="L180" s="71">
        <f t="shared" si="21"/>
        <v>1189</v>
      </c>
      <c r="M180" s="72">
        <f t="shared" si="22"/>
        <v>13316</v>
      </c>
      <c r="N180" s="72">
        <f t="shared" si="19"/>
        <v>13031</v>
      </c>
      <c r="O180" s="72">
        <f t="shared" si="19"/>
        <v>12960</v>
      </c>
      <c r="P180" s="72">
        <f t="shared" si="19"/>
        <v>12746</v>
      </c>
      <c r="Q180" s="72">
        <f t="shared" si="19"/>
        <v>12603</v>
      </c>
      <c r="R180" s="72">
        <f t="shared" si="19"/>
        <v>12318</v>
      </c>
      <c r="S180" s="72">
        <f t="shared" si="19"/>
        <v>12104</v>
      </c>
      <c r="T180" s="72">
        <f t="shared" si="19"/>
        <v>11890</v>
      </c>
      <c r="U180" s="44"/>
      <c r="V180" s="44"/>
    </row>
    <row r="181" spans="1:22" ht="18" customHeight="1" x14ac:dyDescent="0.2">
      <c r="A181" s="56" t="s">
        <v>254</v>
      </c>
      <c r="B181" s="82" t="s">
        <v>287</v>
      </c>
      <c r="C181" s="66" t="s">
        <v>18</v>
      </c>
      <c r="D181" s="67">
        <v>2</v>
      </c>
      <c r="E181" s="68" t="s">
        <v>1</v>
      </c>
      <c r="F181" s="69">
        <v>5</v>
      </c>
      <c r="G181" s="74">
        <f t="shared" si="20"/>
        <v>7</v>
      </c>
      <c r="H181" s="71">
        <f>IF(D181=基本・単一!$F$4,基本・単一!$L$4,IF(D181=基本・単一!$F$5,基本・単一!$L$5,IF(D181=基本・単一!$F$6,基本・単一!$L$6,IF(D181=基本・単一!$F$7,基本・単一!$L$7,IF(D181=基本・単一!$F$8,基本・単一!$L$8,IF(D181=基本・単一!$F$9,基本・単一!$L$9,IF(D181=基本・単一!$F$10,基本・単一!$L$10)))))))</f>
        <v>669</v>
      </c>
      <c r="I181" s="243"/>
      <c r="J181" s="71">
        <f>J180+基本・複合!$Q$2</f>
        <v>832</v>
      </c>
      <c r="K181" s="243"/>
      <c r="L181" s="71">
        <f t="shared" si="21"/>
        <v>1251</v>
      </c>
      <c r="M181" s="72">
        <f t="shared" si="22"/>
        <v>14011</v>
      </c>
      <c r="N181" s="72">
        <f t="shared" si="19"/>
        <v>13710</v>
      </c>
      <c r="O181" s="72">
        <f t="shared" si="19"/>
        <v>13635</v>
      </c>
      <c r="P181" s="72">
        <f t="shared" si="19"/>
        <v>13410</v>
      </c>
      <c r="Q181" s="72">
        <f t="shared" si="19"/>
        <v>13260</v>
      </c>
      <c r="R181" s="72">
        <f t="shared" si="19"/>
        <v>12960</v>
      </c>
      <c r="S181" s="72">
        <f t="shared" si="19"/>
        <v>12735</v>
      </c>
      <c r="T181" s="72">
        <f t="shared" si="19"/>
        <v>12510</v>
      </c>
      <c r="U181" s="44"/>
      <c r="V181" s="44"/>
    </row>
    <row r="182" spans="1:22" ht="18" customHeight="1" x14ac:dyDescent="0.2">
      <c r="A182" s="56" t="s">
        <v>255</v>
      </c>
      <c r="B182" s="82" t="s">
        <v>287</v>
      </c>
      <c r="C182" s="66" t="s">
        <v>18</v>
      </c>
      <c r="D182" s="67">
        <v>2</v>
      </c>
      <c r="E182" s="68" t="s">
        <v>1</v>
      </c>
      <c r="F182" s="69">
        <v>5.5</v>
      </c>
      <c r="G182" s="74">
        <f t="shared" si="20"/>
        <v>7.5</v>
      </c>
      <c r="H182" s="71">
        <f>IF(D182=基本・単一!$F$4,基本・単一!$L$4,IF(D182=基本・単一!$F$5,基本・単一!$L$5,IF(D182=基本・単一!$F$6,基本・単一!$L$6,IF(D182=基本・単一!$F$7,基本・単一!$L$7,IF(D182=基本・単一!$F$8,基本・単一!$L$8,IF(D182=基本・単一!$F$9,基本・単一!$L$9,IF(D182=基本・単一!$F$10,基本・単一!$L$10)))))))</f>
        <v>669</v>
      </c>
      <c r="I182" s="243"/>
      <c r="J182" s="71">
        <f>J181+基本・複合!$Q$2</f>
        <v>915</v>
      </c>
      <c r="K182" s="243"/>
      <c r="L182" s="71">
        <f t="shared" si="21"/>
        <v>1313</v>
      </c>
      <c r="M182" s="72">
        <f t="shared" si="22"/>
        <v>14705</v>
      </c>
      <c r="N182" s="72">
        <f t="shared" si="19"/>
        <v>14390</v>
      </c>
      <c r="O182" s="72">
        <f t="shared" si="19"/>
        <v>14311</v>
      </c>
      <c r="P182" s="72">
        <f t="shared" si="19"/>
        <v>14075</v>
      </c>
      <c r="Q182" s="72">
        <f t="shared" si="19"/>
        <v>13917</v>
      </c>
      <c r="R182" s="72">
        <f t="shared" si="19"/>
        <v>13602</v>
      </c>
      <c r="S182" s="72">
        <f t="shared" si="19"/>
        <v>13366</v>
      </c>
      <c r="T182" s="72">
        <f t="shared" si="19"/>
        <v>13130</v>
      </c>
      <c r="U182" s="44"/>
      <c r="V182" s="44"/>
    </row>
    <row r="183" spans="1:22" ht="18" customHeight="1" x14ac:dyDescent="0.2">
      <c r="A183" s="56" t="s">
        <v>256</v>
      </c>
      <c r="B183" s="82" t="s">
        <v>287</v>
      </c>
      <c r="C183" s="66" t="s">
        <v>18</v>
      </c>
      <c r="D183" s="67">
        <v>2</v>
      </c>
      <c r="E183" s="68" t="s">
        <v>1</v>
      </c>
      <c r="F183" s="69">
        <v>6</v>
      </c>
      <c r="G183" s="74">
        <f t="shared" si="20"/>
        <v>8</v>
      </c>
      <c r="H183" s="71">
        <f>IF(D183=基本・単一!$F$4,基本・単一!$L$4,IF(D183=基本・単一!$F$5,基本・単一!$L$5,IF(D183=基本・単一!$F$6,基本・単一!$L$6,IF(D183=基本・単一!$F$7,基本・単一!$L$7,IF(D183=基本・単一!$F$8,基本・単一!$L$8,IF(D183=基本・単一!$F$9,基本・単一!$L$9,IF(D183=基本・単一!$F$10,基本・単一!$L$10)))))))</f>
        <v>669</v>
      </c>
      <c r="I183" s="243"/>
      <c r="J183" s="71">
        <f>J182+基本・複合!$Q$2</f>
        <v>998</v>
      </c>
      <c r="K183" s="243"/>
      <c r="L183" s="71">
        <f t="shared" si="21"/>
        <v>1376</v>
      </c>
      <c r="M183" s="72">
        <f t="shared" si="22"/>
        <v>15411</v>
      </c>
      <c r="N183" s="72">
        <f t="shared" si="19"/>
        <v>15080</v>
      </c>
      <c r="O183" s="72">
        <f t="shared" si="19"/>
        <v>14998</v>
      </c>
      <c r="P183" s="72">
        <f t="shared" si="19"/>
        <v>14750</v>
      </c>
      <c r="Q183" s="72">
        <f t="shared" si="19"/>
        <v>14585</v>
      </c>
      <c r="R183" s="72">
        <f t="shared" si="19"/>
        <v>14255</v>
      </c>
      <c r="S183" s="72">
        <f t="shared" si="19"/>
        <v>14007</v>
      </c>
      <c r="T183" s="72">
        <f t="shared" si="19"/>
        <v>13760</v>
      </c>
      <c r="U183" s="44"/>
      <c r="V183" s="44"/>
    </row>
    <row r="184" spans="1:22" ht="18" customHeight="1" x14ac:dyDescent="0.2">
      <c r="A184" s="56" t="s">
        <v>257</v>
      </c>
      <c r="B184" s="82" t="s">
        <v>287</v>
      </c>
      <c r="C184" s="66" t="s">
        <v>18</v>
      </c>
      <c r="D184" s="67">
        <v>2</v>
      </c>
      <c r="E184" s="68" t="s">
        <v>1</v>
      </c>
      <c r="F184" s="69">
        <v>6.5</v>
      </c>
      <c r="G184" s="74">
        <f t="shared" si="20"/>
        <v>8.5</v>
      </c>
      <c r="H184" s="71">
        <f>IF(D184=基本・単一!$F$4,基本・単一!$L$4,IF(D184=基本・単一!$F$5,基本・単一!$L$5,IF(D184=基本・単一!$F$6,基本・単一!$L$6,IF(D184=基本・単一!$F$7,基本・単一!$L$7,IF(D184=基本・単一!$F$8,基本・単一!$L$8,IF(D184=基本・単一!$F$9,基本・単一!$L$9,IF(D184=基本・単一!$F$10,基本・単一!$L$10)))))))</f>
        <v>669</v>
      </c>
      <c r="I184" s="243"/>
      <c r="J184" s="71">
        <f>J183+基本・複合!$Q$2</f>
        <v>1081</v>
      </c>
      <c r="K184" s="243"/>
      <c r="L184" s="71">
        <f t="shared" si="21"/>
        <v>1438</v>
      </c>
      <c r="M184" s="72">
        <f t="shared" si="22"/>
        <v>16105</v>
      </c>
      <c r="N184" s="72">
        <f t="shared" si="19"/>
        <v>15760</v>
      </c>
      <c r="O184" s="72">
        <f t="shared" si="19"/>
        <v>15674</v>
      </c>
      <c r="P184" s="72">
        <f t="shared" si="19"/>
        <v>15415</v>
      </c>
      <c r="Q184" s="72">
        <f t="shared" si="19"/>
        <v>15242</v>
      </c>
      <c r="R184" s="72">
        <f t="shared" si="19"/>
        <v>14897</v>
      </c>
      <c r="S184" s="72">
        <f t="shared" si="19"/>
        <v>14638</v>
      </c>
      <c r="T184" s="72">
        <f t="shared" si="19"/>
        <v>14380</v>
      </c>
      <c r="U184" s="44"/>
      <c r="V184" s="44"/>
    </row>
    <row r="185" spans="1:22" ht="18" customHeight="1" x14ac:dyDescent="0.2">
      <c r="A185" s="56" t="s">
        <v>258</v>
      </c>
      <c r="B185" s="82" t="s">
        <v>287</v>
      </c>
      <c r="C185" s="66" t="s">
        <v>18</v>
      </c>
      <c r="D185" s="67">
        <v>2</v>
      </c>
      <c r="E185" s="68" t="s">
        <v>1</v>
      </c>
      <c r="F185" s="69">
        <v>7</v>
      </c>
      <c r="G185" s="74">
        <f t="shared" si="20"/>
        <v>9</v>
      </c>
      <c r="H185" s="71">
        <f>IF(D185=基本・単一!$F$4,基本・単一!$L$4,IF(D185=基本・単一!$F$5,基本・単一!$L$5,IF(D185=基本・単一!$F$6,基本・単一!$L$6,IF(D185=基本・単一!$F$7,基本・単一!$L$7,IF(D185=基本・単一!$F$8,基本・単一!$L$8,IF(D185=基本・単一!$F$9,基本・単一!$L$9,IF(D185=基本・単一!$F$10,基本・単一!$L$10)))))))</f>
        <v>669</v>
      </c>
      <c r="I185" s="243"/>
      <c r="J185" s="71">
        <f>J184+基本・複合!$Q$2</f>
        <v>1164</v>
      </c>
      <c r="K185" s="243"/>
      <c r="L185" s="71">
        <f t="shared" si="21"/>
        <v>1500</v>
      </c>
      <c r="M185" s="72">
        <f t="shared" si="22"/>
        <v>16800</v>
      </c>
      <c r="N185" s="72">
        <f t="shared" si="19"/>
        <v>16440</v>
      </c>
      <c r="O185" s="72">
        <f t="shared" si="19"/>
        <v>16350</v>
      </c>
      <c r="P185" s="72">
        <f t="shared" si="19"/>
        <v>16080</v>
      </c>
      <c r="Q185" s="72">
        <f t="shared" si="19"/>
        <v>15900</v>
      </c>
      <c r="R185" s="72">
        <f t="shared" si="19"/>
        <v>15540</v>
      </c>
      <c r="S185" s="72">
        <f t="shared" si="19"/>
        <v>15270</v>
      </c>
      <c r="T185" s="72">
        <f t="shared" si="19"/>
        <v>15000</v>
      </c>
      <c r="U185" s="44"/>
      <c r="V185" s="44"/>
    </row>
    <row r="186" spans="1:22" ht="18" customHeight="1" x14ac:dyDescent="0.2">
      <c r="A186" s="56" t="s">
        <v>259</v>
      </c>
      <c r="B186" s="82" t="s">
        <v>287</v>
      </c>
      <c r="C186" s="66" t="s">
        <v>18</v>
      </c>
      <c r="D186" s="67">
        <v>2</v>
      </c>
      <c r="E186" s="68" t="s">
        <v>1</v>
      </c>
      <c r="F186" s="69">
        <v>7.5</v>
      </c>
      <c r="G186" s="74">
        <f t="shared" si="20"/>
        <v>9.5</v>
      </c>
      <c r="H186" s="71">
        <f>IF(D186=基本・単一!$F$4,基本・単一!$L$4,IF(D186=基本・単一!$F$5,基本・単一!$L$5,IF(D186=基本・単一!$F$6,基本・単一!$L$6,IF(D186=基本・単一!$F$7,基本・単一!$L$7,IF(D186=基本・単一!$F$8,基本・単一!$L$8,IF(D186=基本・単一!$F$9,基本・単一!$L$9,IF(D186=基本・単一!$F$10,基本・単一!$L$10)))))))</f>
        <v>669</v>
      </c>
      <c r="I186" s="243"/>
      <c r="J186" s="71">
        <f>J185+基本・複合!$Q$2</f>
        <v>1247</v>
      </c>
      <c r="K186" s="243"/>
      <c r="L186" s="71">
        <f t="shared" si="21"/>
        <v>1562</v>
      </c>
      <c r="M186" s="72">
        <f t="shared" si="22"/>
        <v>17494</v>
      </c>
      <c r="N186" s="72">
        <f t="shared" si="19"/>
        <v>17119</v>
      </c>
      <c r="O186" s="72">
        <f t="shared" si="19"/>
        <v>17025</v>
      </c>
      <c r="P186" s="72">
        <f t="shared" si="19"/>
        <v>16744</v>
      </c>
      <c r="Q186" s="72">
        <f t="shared" si="19"/>
        <v>16557</v>
      </c>
      <c r="R186" s="72">
        <f t="shared" si="19"/>
        <v>16182</v>
      </c>
      <c r="S186" s="72">
        <f t="shared" si="19"/>
        <v>15901</v>
      </c>
      <c r="T186" s="72">
        <f t="shared" si="19"/>
        <v>15620</v>
      </c>
      <c r="U186" s="44"/>
      <c r="V186" s="44"/>
    </row>
    <row r="187" spans="1:22" ht="18" customHeight="1" x14ac:dyDescent="0.2">
      <c r="A187" s="56" t="s">
        <v>260</v>
      </c>
      <c r="B187" s="82" t="s">
        <v>287</v>
      </c>
      <c r="C187" s="66" t="s">
        <v>18</v>
      </c>
      <c r="D187" s="67">
        <v>2</v>
      </c>
      <c r="E187" s="68" t="s">
        <v>1</v>
      </c>
      <c r="F187" s="69">
        <v>8</v>
      </c>
      <c r="G187" s="74">
        <f t="shared" si="20"/>
        <v>10</v>
      </c>
      <c r="H187" s="71">
        <f>IF(D187=基本・単一!$F$4,基本・単一!$L$4,IF(D187=基本・単一!$F$5,基本・単一!$L$5,IF(D187=基本・単一!$F$6,基本・単一!$L$6,IF(D187=基本・単一!$F$7,基本・単一!$L$7,IF(D187=基本・単一!$F$8,基本・単一!$L$8,IF(D187=基本・単一!$F$9,基本・単一!$L$9,IF(D187=基本・単一!$F$10,基本・単一!$L$10)))))))</f>
        <v>669</v>
      </c>
      <c r="I187" s="243"/>
      <c r="J187" s="71">
        <f>J186+基本・複合!$Q$2</f>
        <v>1330</v>
      </c>
      <c r="K187" s="243"/>
      <c r="L187" s="71">
        <f t="shared" si="21"/>
        <v>1625</v>
      </c>
      <c r="M187" s="72">
        <f t="shared" si="22"/>
        <v>18200</v>
      </c>
      <c r="N187" s="72">
        <f t="shared" si="19"/>
        <v>17810</v>
      </c>
      <c r="O187" s="72">
        <f t="shared" si="19"/>
        <v>17712</v>
      </c>
      <c r="P187" s="72">
        <f t="shared" si="19"/>
        <v>17420</v>
      </c>
      <c r="Q187" s="72">
        <f t="shared" si="19"/>
        <v>17225</v>
      </c>
      <c r="R187" s="72">
        <f t="shared" si="19"/>
        <v>16835</v>
      </c>
      <c r="S187" s="72">
        <f t="shared" si="19"/>
        <v>16542</v>
      </c>
      <c r="T187" s="72">
        <f t="shared" si="19"/>
        <v>16250</v>
      </c>
      <c r="U187" s="44"/>
      <c r="V187" s="44"/>
    </row>
    <row r="188" spans="1:22" ht="18" customHeight="1" x14ac:dyDescent="0.2">
      <c r="A188" s="56" t="s">
        <v>261</v>
      </c>
      <c r="B188" s="82" t="s">
        <v>287</v>
      </c>
      <c r="C188" s="66" t="s">
        <v>18</v>
      </c>
      <c r="D188" s="67">
        <v>2</v>
      </c>
      <c r="E188" s="68" t="s">
        <v>1</v>
      </c>
      <c r="F188" s="69">
        <v>8.5</v>
      </c>
      <c r="G188" s="74">
        <f t="shared" si="20"/>
        <v>10.5</v>
      </c>
      <c r="H188" s="71">
        <f>IF(D188=基本・単一!$F$4,基本・単一!$L$4,IF(D188=基本・単一!$F$5,基本・単一!$L$5,IF(D188=基本・単一!$F$6,基本・単一!$L$6,IF(D188=基本・単一!$F$7,基本・単一!$L$7,IF(D188=基本・単一!$F$8,基本・単一!$L$8,IF(D188=基本・単一!$F$9,基本・単一!$L$9,IF(D188=基本・単一!$F$10,基本・単一!$L$10)))))))</f>
        <v>669</v>
      </c>
      <c r="I188" s="243"/>
      <c r="J188" s="71">
        <f>J187+基本・複合!$Q$2</f>
        <v>1413</v>
      </c>
      <c r="K188" s="243"/>
      <c r="L188" s="71">
        <f t="shared" si="21"/>
        <v>1687</v>
      </c>
      <c r="M188" s="72">
        <f t="shared" si="22"/>
        <v>18894</v>
      </c>
      <c r="N188" s="72">
        <f t="shared" si="19"/>
        <v>18489</v>
      </c>
      <c r="O188" s="72">
        <f t="shared" si="19"/>
        <v>18388</v>
      </c>
      <c r="P188" s="72">
        <f t="shared" si="19"/>
        <v>18084</v>
      </c>
      <c r="Q188" s="72">
        <f t="shared" si="19"/>
        <v>17882</v>
      </c>
      <c r="R188" s="72">
        <f t="shared" si="19"/>
        <v>17477</v>
      </c>
      <c r="S188" s="72">
        <f t="shared" si="19"/>
        <v>17173</v>
      </c>
      <c r="T188" s="72">
        <f t="shared" si="19"/>
        <v>16870</v>
      </c>
      <c r="U188" s="44"/>
      <c r="V188" s="44"/>
    </row>
    <row r="189" spans="1:22" ht="18" customHeight="1" x14ac:dyDescent="0.2">
      <c r="A189" s="56" t="s">
        <v>262</v>
      </c>
      <c r="B189" s="82" t="s">
        <v>287</v>
      </c>
      <c r="C189" s="66" t="s">
        <v>18</v>
      </c>
      <c r="D189" s="67">
        <v>2</v>
      </c>
      <c r="E189" s="68" t="s">
        <v>1</v>
      </c>
      <c r="F189" s="69">
        <v>9</v>
      </c>
      <c r="G189" s="74">
        <f t="shared" si="20"/>
        <v>11</v>
      </c>
      <c r="H189" s="71">
        <f>IF(D189=基本・単一!$F$4,基本・単一!$L$4,IF(D189=基本・単一!$F$5,基本・単一!$L$5,IF(D189=基本・単一!$F$6,基本・単一!$L$6,IF(D189=基本・単一!$F$7,基本・単一!$L$7,IF(D189=基本・単一!$F$8,基本・単一!$L$8,IF(D189=基本・単一!$F$9,基本・単一!$L$9,IF(D189=基本・単一!$F$10,基本・単一!$L$10)))))))</f>
        <v>669</v>
      </c>
      <c r="I189" s="243"/>
      <c r="J189" s="71">
        <f>J188+基本・複合!$Q$2</f>
        <v>1496</v>
      </c>
      <c r="K189" s="243"/>
      <c r="L189" s="71">
        <f t="shared" si="21"/>
        <v>1749</v>
      </c>
      <c r="M189" s="72">
        <f t="shared" si="22"/>
        <v>19588</v>
      </c>
      <c r="N189" s="72">
        <f t="shared" si="19"/>
        <v>19169</v>
      </c>
      <c r="O189" s="72">
        <f t="shared" si="19"/>
        <v>19064</v>
      </c>
      <c r="P189" s="72">
        <f t="shared" si="19"/>
        <v>18749</v>
      </c>
      <c r="Q189" s="72">
        <f t="shared" si="19"/>
        <v>18539</v>
      </c>
      <c r="R189" s="72">
        <f t="shared" si="19"/>
        <v>18119</v>
      </c>
      <c r="S189" s="72">
        <f t="shared" si="19"/>
        <v>17804</v>
      </c>
      <c r="T189" s="72">
        <f t="shared" si="19"/>
        <v>17490</v>
      </c>
      <c r="U189" s="44"/>
      <c r="V189" s="44"/>
    </row>
    <row r="190" spans="1:22" ht="18" customHeight="1" x14ac:dyDescent="0.2">
      <c r="A190" s="56" t="s">
        <v>263</v>
      </c>
      <c r="B190" s="82" t="s">
        <v>287</v>
      </c>
      <c r="C190" s="66" t="s">
        <v>18</v>
      </c>
      <c r="D190" s="67">
        <v>2</v>
      </c>
      <c r="E190" s="68" t="s">
        <v>1</v>
      </c>
      <c r="F190" s="69">
        <v>9.5</v>
      </c>
      <c r="G190" s="74">
        <f t="shared" si="20"/>
        <v>11.5</v>
      </c>
      <c r="H190" s="71">
        <f>IF(D190=基本・単一!$F$4,基本・単一!$L$4,IF(D190=基本・単一!$F$5,基本・単一!$L$5,IF(D190=基本・単一!$F$6,基本・単一!$L$6,IF(D190=基本・単一!$F$7,基本・単一!$L$7,IF(D190=基本・単一!$F$8,基本・単一!$L$8,IF(D190=基本・単一!$F$9,基本・単一!$L$9,IF(D190=基本・単一!$F$10,基本・単一!$L$10)))))))</f>
        <v>669</v>
      </c>
      <c r="I190" s="243"/>
      <c r="J190" s="71">
        <f>J189+基本・複合!$Q$2</f>
        <v>1579</v>
      </c>
      <c r="K190" s="243"/>
      <c r="L190" s="71">
        <f t="shared" si="21"/>
        <v>1811</v>
      </c>
      <c r="M190" s="72">
        <f t="shared" si="22"/>
        <v>20283</v>
      </c>
      <c r="N190" s="72">
        <f t="shared" si="19"/>
        <v>19848</v>
      </c>
      <c r="O190" s="72">
        <f t="shared" si="19"/>
        <v>19739</v>
      </c>
      <c r="P190" s="72">
        <f t="shared" si="19"/>
        <v>19413</v>
      </c>
      <c r="Q190" s="72">
        <f t="shared" si="19"/>
        <v>19196</v>
      </c>
      <c r="R190" s="72">
        <f t="shared" si="19"/>
        <v>18761</v>
      </c>
      <c r="S190" s="72">
        <f t="shared" si="19"/>
        <v>18435</v>
      </c>
      <c r="T190" s="72">
        <f t="shared" si="19"/>
        <v>18110</v>
      </c>
      <c r="U190" s="44"/>
      <c r="V190" s="44"/>
    </row>
    <row r="191" spans="1:22" ht="18" customHeight="1" x14ac:dyDescent="0.2">
      <c r="A191" s="56" t="s">
        <v>264</v>
      </c>
      <c r="B191" s="82" t="s">
        <v>287</v>
      </c>
      <c r="C191" s="66" t="s">
        <v>18</v>
      </c>
      <c r="D191" s="67">
        <v>2</v>
      </c>
      <c r="E191" s="68" t="s">
        <v>1</v>
      </c>
      <c r="F191" s="69">
        <v>10</v>
      </c>
      <c r="G191" s="74">
        <f t="shared" si="20"/>
        <v>12</v>
      </c>
      <c r="H191" s="71">
        <f>IF(D191=基本・単一!$F$4,基本・単一!$L$4,IF(D191=基本・単一!$F$5,基本・単一!$L$5,IF(D191=基本・単一!$F$6,基本・単一!$L$6,IF(D191=基本・単一!$F$7,基本・単一!$L$7,IF(D191=基本・単一!$F$8,基本・単一!$L$8,IF(D191=基本・単一!$F$9,基本・単一!$L$9,IF(D191=基本・単一!$F$10,基本・単一!$L$10)))))))</f>
        <v>669</v>
      </c>
      <c r="I191" s="243"/>
      <c r="J191" s="71">
        <f>J190+基本・複合!$Q$2</f>
        <v>1662</v>
      </c>
      <c r="K191" s="243"/>
      <c r="L191" s="71">
        <f t="shared" si="21"/>
        <v>1874</v>
      </c>
      <c r="M191" s="72">
        <f t="shared" si="22"/>
        <v>20988</v>
      </c>
      <c r="N191" s="72">
        <f t="shared" si="19"/>
        <v>20539</v>
      </c>
      <c r="O191" s="72">
        <f t="shared" si="19"/>
        <v>20426</v>
      </c>
      <c r="P191" s="72">
        <f t="shared" si="19"/>
        <v>20089</v>
      </c>
      <c r="Q191" s="72">
        <f t="shared" si="19"/>
        <v>19864</v>
      </c>
      <c r="R191" s="72">
        <f t="shared" si="19"/>
        <v>19414</v>
      </c>
      <c r="S191" s="72">
        <f t="shared" si="19"/>
        <v>19077</v>
      </c>
      <c r="T191" s="72">
        <f t="shared" si="19"/>
        <v>18740</v>
      </c>
      <c r="U191" s="44"/>
      <c r="V191" s="44"/>
    </row>
    <row r="192" spans="1:22" ht="18" customHeight="1" x14ac:dyDescent="0.2">
      <c r="A192" s="56" t="s">
        <v>265</v>
      </c>
      <c r="B192" s="82" t="s">
        <v>287</v>
      </c>
      <c r="C192" s="66" t="s">
        <v>18</v>
      </c>
      <c r="D192" s="67">
        <v>2</v>
      </c>
      <c r="E192" s="68" t="s">
        <v>1</v>
      </c>
      <c r="F192" s="69">
        <v>10.5</v>
      </c>
      <c r="G192" s="74">
        <f t="shared" si="20"/>
        <v>12.5</v>
      </c>
      <c r="H192" s="71">
        <f>IF(D192=基本・単一!$F$4,基本・単一!$L$4,IF(D192=基本・単一!$F$5,基本・単一!$L$5,IF(D192=基本・単一!$F$6,基本・単一!$L$6,IF(D192=基本・単一!$F$7,基本・単一!$L$7,IF(D192=基本・単一!$F$8,基本・単一!$L$8,IF(D192=基本・単一!$F$9,基本・単一!$L$9,IF(D192=基本・単一!$F$10,基本・単一!$L$10)))))))</f>
        <v>669</v>
      </c>
      <c r="I192" s="243"/>
      <c r="J192" s="71">
        <f>J191+基本・複合!$Q$2</f>
        <v>1745</v>
      </c>
      <c r="K192" s="243"/>
      <c r="L192" s="71">
        <f t="shared" si="21"/>
        <v>1936</v>
      </c>
      <c r="M192" s="72">
        <f t="shared" si="22"/>
        <v>21683</v>
      </c>
      <c r="N192" s="72">
        <f t="shared" si="19"/>
        <v>21218</v>
      </c>
      <c r="O192" s="72">
        <f t="shared" si="19"/>
        <v>21102</v>
      </c>
      <c r="P192" s="72">
        <f t="shared" si="19"/>
        <v>20753</v>
      </c>
      <c r="Q192" s="72">
        <f t="shared" si="19"/>
        <v>20521</v>
      </c>
      <c r="R192" s="72">
        <f t="shared" si="19"/>
        <v>20056</v>
      </c>
      <c r="S192" s="72">
        <f t="shared" si="19"/>
        <v>19708</v>
      </c>
      <c r="T192" s="72">
        <f t="shared" si="19"/>
        <v>19360</v>
      </c>
      <c r="U192" s="44"/>
      <c r="V192" s="44"/>
    </row>
    <row r="193" spans="1:22" ht="18" customHeight="1" x14ac:dyDescent="0.2">
      <c r="A193" s="56" t="s">
        <v>266</v>
      </c>
      <c r="B193" s="82" t="s">
        <v>287</v>
      </c>
      <c r="C193" s="66" t="s">
        <v>18</v>
      </c>
      <c r="D193" s="67">
        <v>2.5</v>
      </c>
      <c r="E193" s="68" t="s">
        <v>1</v>
      </c>
      <c r="F193" s="69">
        <v>0.5</v>
      </c>
      <c r="G193" s="74">
        <f t="shared" si="20"/>
        <v>3</v>
      </c>
      <c r="H193" s="71">
        <f>IF(D193=基本・単一!$F$4,基本・単一!$L$4,IF(D193=基本・単一!$F$5,基本・単一!$L$5,IF(D193=基本・単一!$F$6,基本・単一!$L$6,IF(D193=基本・単一!$F$7,基本・単一!$L$7,IF(D193=基本・単一!$F$8,基本・単一!$L$8,IF(D193=基本・単一!$F$9,基本・単一!$L$9,IF(D193=基本・単一!$F$10,基本・単一!$L$10)))))))</f>
        <v>754</v>
      </c>
      <c r="I193" s="243"/>
      <c r="J193" s="71">
        <f>基本・複合!M25</f>
        <v>83</v>
      </c>
      <c r="K193" s="243"/>
      <c r="L193" s="71">
        <f t="shared" si="21"/>
        <v>770</v>
      </c>
      <c r="M193" s="72">
        <f t="shared" si="22"/>
        <v>8624</v>
      </c>
      <c r="N193" s="72">
        <f t="shared" si="19"/>
        <v>8439</v>
      </c>
      <c r="O193" s="72">
        <f t="shared" si="19"/>
        <v>8393</v>
      </c>
      <c r="P193" s="72">
        <f t="shared" si="19"/>
        <v>8254</v>
      </c>
      <c r="Q193" s="72">
        <f t="shared" si="19"/>
        <v>8162</v>
      </c>
      <c r="R193" s="72">
        <f t="shared" si="19"/>
        <v>7977</v>
      </c>
      <c r="S193" s="72">
        <f t="shared" si="19"/>
        <v>7838</v>
      </c>
      <c r="T193" s="72">
        <f t="shared" si="19"/>
        <v>7700</v>
      </c>
      <c r="U193" s="44"/>
      <c r="V193" s="44"/>
    </row>
    <row r="194" spans="1:22" ht="18" customHeight="1" x14ac:dyDescent="0.2">
      <c r="A194" s="56" t="s">
        <v>267</v>
      </c>
      <c r="B194" s="82" t="s">
        <v>287</v>
      </c>
      <c r="C194" s="66" t="s">
        <v>18</v>
      </c>
      <c r="D194" s="67">
        <v>2.5</v>
      </c>
      <c r="E194" s="68" t="s">
        <v>1</v>
      </c>
      <c r="F194" s="69">
        <v>1</v>
      </c>
      <c r="G194" s="74">
        <f t="shared" si="20"/>
        <v>3.5</v>
      </c>
      <c r="H194" s="71">
        <f>IF(D194=基本・単一!$F$4,基本・単一!$L$4,IF(D194=基本・単一!$F$5,基本・単一!$L$5,IF(D194=基本・単一!$F$6,基本・単一!$L$6,IF(D194=基本・単一!$F$7,基本・単一!$L$7,IF(D194=基本・単一!$F$8,基本・単一!$L$8,IF(D194=基本・単一!$F$9,基本・単一!$L$9,IF(D194=基本・単一!$F$10,基本・単一!$L$10)))))))</f>
        <v>754</v>
      </c>
      <c r="I194" s="243"/>
      <c r="J194" s="71">
        <f>J193+基本・複合!$Q$2</f>
        <v>166</v>
      </c>
      <c r="K194" s="243"/>
      <c r="L194" s="71">
        <f t="shared" si="21"/>
        <v>832</v>
      </c>
      <c r="M194" s="72">
        <f t="shared" si="22"/>
        <v>9318</v>
      </c>
      <c r="N194" s="72">
        <f t="shared" si="19"/>
        <v>9118</v>
      </c>
      <c r="O194" s="72">
        <f t="shared" si="19"/>
        <v>9068</v>
      </c>
      <c r="P194" s="72">
        <f t="shared" si="19"/>
        <v>8919</v>
      </c>
      <c r="Q194" s="72">
        <f t="shared" si="19"/>
        <v>8819</v>
      </c>
      <c r="R194" s="72">
        <f t="shared" si="19"/>
        <v>8619</v>
      </c>
      <c r="S194" s="72">
        <f t="shared" si="19"/>
        <v>8469</v>
      </c>
      <c r="T194" s="72">
        <f t="shared" si="19"/>
        <v>8320</v>
      </c>
      <c r="U194" s="44"/>
      <c r="V194" s="44"/>
    </row>
    <row r="195" spans="1:22" ht="18" customHeight="1" x14ac:dyDescent="0.2">
      <c r="A195" s="56" t="s">
        <v>268</v>
      </c>
      <c r="B195" s="82" t="s">
        <v>287</v>
      </c>
      <c r="C195" s="66" t="s">
        <v>18</v>
      </c>
      <c r="D195" s="67">
        <v>2.5</v>
      </c>
      <c r="E195" s="68" t="s">
        <v>1</v>
      </c>
      <c r="F195" s="69">
        <v>1.5</v>
      </c>
      <c r="G195" s="74">
        <f t="shared" si="20"/>
        <v>4</v>
      </c>
      <c r="H195" s="71">
        <f>IF(D195=基本・単一!$F$4,基本・単一!$L$4,IF(D195=基本・単一!$F$5,基本・単一!$L$5,IF(D195=基本・単一!$F$6,基本・単一!$L$6,IF(D195=基本・単一!$F$7,基本・単一!$L$7,IF(D195=基本・単一!$F$8,基本・単一!$L$8,IF(D195=基本・単一!$F$9,基本・単一!$L$9,IF(D195=基本・単一!$F$10,基本・単一!$L$10)))))))</f>
        <v>754</v>
      </c>
      <c r="I195" s="243"/>
      <c r="J195" s="71">
        <f>J194+基本・複合!$Q$2</f>
        <v>249</v>
      </c>
      <c r="K195" s="243"/>
      <c r="L195" s="71">
        <f t="shared" si="21"/>
        <v>894</v>
      </c>
      <c r="M195" s="72">
        <f t="shared" si="22"/>
        <v>10012</v>
      </c>
      <c r="N195" s="72">
        <f t="shared" si="19"/>
        <v>9798</v>
      </c>
      <c r="O195" s="72">
        <f t="shared" si="19"/>
        <v>9744</v>
      </c>
      <c r="P195" s="72">
        <f t="shared" si="19"/>
        <v>9583</v>
      </c>
      <c r="Q195" s="72">
        <f t="shared" si="19"/>
        <v>9476</v>
      </c>
      <c r="R195" s="72">
        <f t="shared" si="19"/>
        <v>9261</v>
      </c>
      <c r="S195" s="72">
        <f t="shared" si="19"/>
        <v>9100</v>
      </c>
      <c r="T195" s="72">
        <f t="shared" si="19"/>
        <v>8940</v>
      </c>
      <c r="U195" s="44"/>
      <c r="V195" s="44"/>
    </row>
    <row r="196" spans="1:22" ht="18" customHeight="1" x14ac:dyDescent="0.2">
      <c r="A196" s="56" t="s">
        <v>269</v>
      </c>
      <c r="B196" s="82" t="s">
        <v>287</v>
      </c>
      <c r="C196" s="66" t="s">
        <v>18</v>
      </c>
      <c r="D196" s="67">
        <v>2.5</v>
      </c>
      <c r="E196" s="68" t="s">
        <v>1</v>
      </c>
      <c r="F196" s="69">
        <v>2</v>
      </c>
      <c r="G196" s="74">
        <f t="shared" si="20"/>
        <v>4.5</v>
      </c>
      <c r="H196" s="71">
        <f>IF(D196=基本・単一!$F$4,基本・単一!$L$4,IF(D196=基本・単一!$F$5,基本・単一!$L$5,IF(D196=基本・単一!$F$6,基本・単一!$L$6,IF(D196=基本・単一!$F$7,基本・単一!$L$7,IF(D196=基本・単一!$F$8,基本・単一!$L$8,IF(D196=基本・単一!$F$9,基本・単一!$L$9,IF(D196=基本・単一!$F$10,基本・単一!$L$10)))))))</f>
        <v>754</v>
      </c>
      <c r="I196" s="243"/>
      <c r="J196" s="71">
        <f>J195+基本・複合!$Q$2</f>
        <v>332</v>
      </c>
      <c r="K196" s="243"/>
      <c r="L196" s="71">
        <f t="shared" si="21"/>
        <v>956</v>
      </c>
      <c r="M196" s="72">
        <f t="shared" si="22"/>
        <v>10707</v>
      </c>
      <c r="N196" s="72">
        <f t="shared" si="19"/>
        <v>10477</v>
      </c>
      <c r="O196" s="72">
        <f t="shared" si="19"/>
        <v>10420</v>
      </c>
      <c r="P196" s="72">
        <f t="shared" si="19"/>
        <v>10248</v>
      </c>
      <c r="Q196" s="72">
        <f t="shared" si="19"/>
        <v>10133</v>
      </c>
      <c r="R196" s="72">
        <f t="shared" si="19"/>
        <v>9904</v>
      </c>
      <c r="S196" s="72">
        <f t="shared" si="19"/>
        <v>9732</v>
      </c>
      <c r="T196" s="72">
        <f t="shared" si="19"/>
        <v>9560</v>
      </c>
      <c r="U196" s="44"/>
      <c r="V196" s="44"/>
    </row>
    <row r="197" spans="1:22" ht="18" customHeight="1" x14ac:dyDescent="0.2">
      <c r="A197" s="56" t="s">
        <v>270</v>
      </c>
      <c r="B197" s="82" t="s">
        <v>287</v>
      </c>
      <c r="C197" s="66" t="s">
        <v>18</v>
      </c>
      <c r="D197" s="67">
        <v>2.5</v>
      </c>
      <c r="E197" s="68" t="s">
        <v>1</v>
      </c>
      <c r="F197" s="69">
        <v>2.5</v>
      </c>
      <c r="G197" s="74">
        <f t="shared" si="20"/>
        <v>5</v>
      </c>
      <c r="H197" s="71">
        <f>IF(D197=基本・単一!$F$4,基本・単一!$L$4,IF(D197=基本・単一!$F$5,基本・単一!$L$5,IF(D197=基本・単一!$F$6,基本・単一!$L$6,IF(D197=基本・単一!$F$7,基本・単一!$L$7,IF(D197=基本・単一!$F$8,基本・単一!$L$8,IF(D197=基本・単一!$F$9,基本・単一!$L$9,IF(D197=基本・単一!$F$10,基本・単一!$L$10)))))))</f>
        <v>754</v>
      </c>
      <c r="I197" s="243"/>
      <c r="J197" s="71">
        <f>J196+基本・複合!$Q$2</f>
        <v>415</v>
      </c>
      <c r="K197" s="243"/>
      <c r="L197" s="71">
        <f t="shared" si="21"/>
        <v>1019</v>
      </c>
      <c r="M197" s="72">
        <f t="shared" si="22"/>
        <v>11412</v>
      </c>
      <c r="N197" s="72">
        <f t="shared" si="19"/>
        <v>11168</v>
      </c>
      <c r="O197" s="72">
        <f t="shared" si="19"/>
        <v>11107</v>
      </c>
      <c r="P197" s="72">
        <f t="shared" si="19"/>
        <v>10923</v>
      </c>
      <c r="Q197" s="72">
        <f t="shared" si="19"/>
        <v>10801</v>
      </c>
      <c r="R197" s="72">
        <f t="shared" si="19"/>
        <v>10556</v>
      </c>
      <c r="S197" s="72">
        <f t="shared" si="19"/>
        <v>10373</v>
      </c>
      <c r="T197" s="72">
        <f t="shared" si="19"/>
        <v>10190</v>
      </c>
      <c r="U197" s="44"/>
      <c r="V197" s="44"/>
    </row>
    <row r="198" spans="1:22" ht="18" customHeight="1" x14ac:dyDescent="0.2">
      <c r="A198" s="56" t="s">
        <v>271</v>
      </c>
      <c r="B198" s="82" t="s">
        <v>287</v>
      </c>
      <c r="C198" s="66" t="s">
        <v>18</v>
      </c>
      <c r="D198" s="67">
        <v>2.5</v>
      </c>
      <c r="E198" s="68" t="s">
        <v>1</v>
      </c>
      <c r="F198" s="69">
        <v>3</v>
      </c>
      <c r="G198" s="74">
        <f t="shared" si="20"/>
        <v>5.5</v>
      </c>
      <c r="H198" s="71">
        <f>IF(D198=基本・単一!$F$4,基本・単一!$L$4,IF(D198=基本・単一!$F$5,基本・単一!$L$5,IF(D198=基本・単一!$F$6,基本・単一!$L$6,IF(D198=基本・単一!$F$7,基本・単一!$L$7,IF(D198=基本・単一!$F$8,基本・単一!$L$8,IF(D198=基本・単一!$F$9,基本・単一!$L$9,IF(D198=基本・単一!$F$10,基本・単一!$L$10)))))))</f>
        <v>754</v>
      </c>
      <c r="I198" s="243"/>
      <c r="J198" s="71">
        <f>J197+基本・複合!$Q$2</f>
        <v>498</v>
      </c>
      <c r="K198" s="243"/>
      <c r="L198" s="71">
        <f t="shared" si="21"/>
        <v>1081</v>
      </c>
      <c r="M198" s="72">
        <f t="shared" si="22"/>
        <v>12107</v>
      </c>
      <c r="N198" s="72">
        <f t="shared" si="19"/>
        <v>11847</v>
      </c>
      <c r="O198" s="72">
        <f t="shared" si="19"/>
        <v>11782</v>
      </c>
      <c r="P198" s="72">
        <f t="shared" si="19"/>
        <v>11588</v>
      </c>
      <c r="Q198" s="72">
        <f t="shared" si="19"/>
        <v>11458</v>
      </c>
      <c r="R198" s="72">
        <f t="shared" si="19"/>
        <v>11199</v>
      </c>
      <c r="S198" s="72">
        <f t="shared" si="19"/>
        <v>11004</v>
      </c>
      <c r="T198" s="72">
        <f t="shared" si="19"/>
        <v>10810</v>
      </c>
      <c r="U198" s="44"/>
      <c r="V198" s="44"/>
    </row>
    <row r="199" spans="1:22" ht="18" customHeight="1" x14ac:dyDescent="0.2">
      <c r="A199" s="56" t="s">
        <v>272</v>
      </c>
      <c r="B199" s="82" t="s">
        <v>287</v>
      </c>
      <c r="C199" s="66" t="s">
        <v>18</v>
      </c>
      <c r="D199" s="67">
        <v>2.5</v>
      </c>
      <c r="E199" s="68" t="s">
        <v>1</v>
      </c>
      <c r="F199" s="69">
        <v>3.5</v>
      </c>
      <c r="G199" s="74">
        <f t="shared" si="20"/>
        <v>6</v>
      </c>
      <c r="H199" s="71">
        <f>IF(D199=基本・単一!$F$4,基本・単一!$L$4,IF(D199=基本・単一!$F$5,基本・単一!$L$5,IF(D199=基本・単一!$F$6,基本・単一!$L$6,IF(D199=基本・単一!$F$7,基本・単一!$L$7,IF(D199=基本・単一!$F$8,基本・単一!$L$8,IF(D199=基本・単一!$F$9,基本・単一!$L$9,IF(D199=基本・単一!$F$10,基本・単一!$L$10)))))))</f>
        <v>754</v>
      </c>
      <c r="I199" s="243"/>
      <c r="J199" s="71">
        <f>J198+基本・複合!$Q$2</f>
        <v>581</v>
      </c>
      <c r="K199" s="243"/>
      <c r="L199" s="71">
        <f t="shared" si="21"/>
        <v>1143</v>
      </c>
      <c r="M199" s="72">
        <f t="shared" si="22"/>
        <v>12801</v>
      </c>
      <c r="N199" s="72">
        <f t="shared" si="19"/>
        <v>12527</v>
      </c>
      <c r="O199" s="72">
        <f t="shared" si="19"/>
        <v>12458</v>
      </c>
      <c r="P199" s="72">
        <f t="shared" si="19"/>
        <v>12252</v>
      </c>
      <c r="Q199" s="72">
        <f t="shared" si="19"/>
        <v>12115</v>
      </c>
      <c r="R199" s="72">
        <f t="shared" si="19"/>
        <v>11841</v>
      </c>
      <c r="S199" s="72">
        <f t="shared" si="19"/>
        <v>11635</v>
      </c>
      <c r="T199" s="72">
        <f t="shared" si="19"/>
        <v>11430</v>
      </c>
      <c r="U199" s="44"/>
      <c r="V199" s="44"/>
    </row>
    <row r="200" spans="1:22" ht="18" customHeight="1" x14ac:dyDescent="0.2">
      <c r="A200" s="56" t="s">
        <v>273</v>
      </c>
      <c r="B200" s="82" t="s">
        <v>287</v>
      </c>
      <c r="C200" s="66" t="s">
        <v>18</v>
      </c>
      <c r="D200" s="67">
        <v>2.5</v>
      </c>
      <c r="E200" s="68" t="s">
        <v>1</v>
      </c>
      <c r="F200" s="69">
        <v>4</v>
      </c>
      <c r="G200" s="74">
        <f t="shared" si="20"/>
        <v>6.5</v>
      </c>
      <c r="H200" s="71">
        <f>IF(D200=基本・単一!$F$4,基本・単一!$L$4,IF(D200=基本・単一!$F$5,基本・単一!$L$5,IF(D200=基本・単一!$F$6,基本・単一!$L$6,IF(D200=基本・単一!$F$7,基本・単一!$L$7,IF(D200=基本・単一!$F$8,基本・単一!$L$8,IF(D200=基本・単一!$F$9,基本・単一!$L$9,IF(D200=基本・単一!$F$10,基本・単一!$L$10)))))))</f>
        <v>754</v>
      </c>
      <c r="I200" s="243"/>
      <c r="J200" s="71">
        <f>J199+基本・複合!$Q$2</f>
        <v>664</v>
      </c>
      <c r="K200" s="243"/>
      <c r="L200" s="71">
        <f t="shared" si="21"/>
        <v>1205</v>
      </c>
      <c r="M200" s="72">
        <f t="shared" si="22"/>
        <v>13496</v>
      </c>
      <c r="N200" s="72">
        <f t="shared" si="19"/>
        <v>13206</v>
      </c>
      <c r="O200" s="72">
        <f t="shared" si="19"/>
        <v>13134</v>
      </c>
      <c r="P200" s="72">
        <f t="shared" si="19"/>
        <v>12917</v>
      </c>
      <c r="Q200" s="72">
        <f t="shared" si="19"/>
        <v>12773</v>
      </c>
      <c r="R200" s="72">
        <f t="shared" si="19"/>
        <v>12483</v>
      </c>
      <c r="S200" s="72">
        <f t="shared" si="19"/>
        <v>12266</v>
      </c>
      <c r="T200" s="72">
        <f t="shared" si="19"/>
        <v>12050</v>
      </c>
      <c r="U200" s="44"/>
      <c r="V200" s="44"/>
    </row>
    <row r="201" spans="1:22" ht="18" customHeight="1" x14ac:dyDescent="0.2">
      <c r="A201" s="56" t="s">
        <v>274</v>
      </c>
      <c r="B201" s="82" t="s">
        <v>287</v>
      </c>
      <c r="C201" s="66" t="s">
        <v>18</v>
      </c>
      <c r="D201" s="67">
        <v>2.5</v>
      </c>
      <c r="E201" s="68" t="s">
        <v>1</v>
      </c>
      <c r="F201" s="69">
        <v>4.5</v>
      </c>
      <c r="G201" s="74">
        <f t="shared" si="20"/>
        <v>7</v>
      </c>
      <c r="H201" s="71">
        <f>IF(D201=基本・単一!$F$4,基本・単一!$L$4,IF(D201=基本・単一!$F$5,基本・単一!$L$5,IF(D201=基本・単一!$F$6,基本・単一!$L$6,IF(D201=基本・単一!$F$7,基本・単一!$L$7,IF(D201=基本・単一!$F$8,基本・単一!$L$8,IF(D201=基本・単一!$F$9,基本・単一!$L$9,IF(D201=基本・単一!$F$10,基本・単一!$L$10)))))))</f>
        <v>754</v>
      </c>
      <c r="I201" s="243"/>
      <c r="J201" s="71">
        <f>J200+基本・複合!$Q$2</f>
        <v>747</v>
      </c>
      <c r="K201" s="243"/>
      <c r="L201" s="71">
        <f t="shared" si="21"/>
        <v>1268</v>
      </c>
      <c r="M201" s="72">
        <f t="shared" si="22"/>
        <v>14201</v>
      </c>
      <c r="N201" s="72">
        <f t="shared" si="19"/>
        <v>13897</v>
      </c>
      <c r="O201" s="72">
        <f t="shared" si="19"/>
        <v>13821</v>
      </c>
      <c r="P201" s="72">
        <f t="shared" si="19"/>
        <v>13592</v>
      </c>
      <c r="Q201" s="72">
        <f t="shared" si="19"/>
        <v>13440</v>
      </c>
      <c r="R201" s="72">
        <f t="shared" si="19"/>
        <v>13136</v>
      </c>
      <c r="S201" s="72">
        <f t="shared" si="19"/>
        <v>12908</v>
      </c>
      <c r="T201" s="72">
        <f t="shared" si="19"/>
        <v>12680</v>
      </c>
      <c r="U201" s="44"/>
      <c r="V201" s="44"/>
    </row>
    <row r="202" spans="1:22" ht="18" customHeight="1" x14ac:dyDescent="0.2">
      <c r="A202" s="56" t="s">
        <v>275</v>
      </c>
      <c r="B202" s="82" t="s">
        <v>287</v>
      </c>
      <c r="C202" s="66" t="s">
        <v>18</v>
      </c>
      <c r="D202" s="67">
        <v>2.5</v>
      </c>
      <c r="E202" s="68" t="s">
        <v>1</v>
      </c>
      <c r="F202" s="69">
        <v>5</v>
      </c>
      <c r="G202" s="74">
        <f t="shared" si="20"/>
        <v>7.5</v>
      </c>
      <c r="H202" s="71">
        <f>IF(D202=基本・単一!$F$4,基本・単一!$L$4,IF(D202=基本・単一!$F$5,基本・単一!$L$5,IF(D202=基本・単一!$F$6,基本・単一!$L$6,IF(D202=基本・単一!$F$7,基本・単一!$L$7,IF(D202=基本・単一!$F$8,基本・単一!$L$8,IF(D202=基本・単一!$F$9,基本・単一!$L$9,IF(D202=基本・単一!$F$10,基本・単一!$L$10)))))))</f>
        <v>754</v>
      </c>
      <c r="I202" s="243"/>
      <c r="J202" s="71">
        <f>J201+基本・複合!$Q$2</f>
        <v>830</v>
      </c>
      <c r="K202" s="243"/>
      <c r="L202" s="71">
        <f t="shared" si="21"/>
        <v>1330</v>
      </c>
      <c r="M202" s="72">
        <f t="shared" si="22"/>
        <v>14896</v>
      </c>
      <c r="N202" s="72">
        <f t="shared" si="19"/>
        <v>14576</v>
      </c>
      <c r="O202" s="72">
        <f t="shared" si="19"/>
        <v>14497</v>
      </c>
      <c r="P202" s="72">
        <f t="shared" si="19"/>
        <v>14257</v>
      </c>
      <c r="Q202" s="72">
        <f t="shared" si="19"/>
        <v>14098</v>
      </c>
      <c r="R202" s="72">
        <f t="shared" si="19"/>
        <v>13778</v>
      </c>
      <c r="S202" s="72">
        <f t="shared" si="19"/>
        <v>13539</v>
      </c>
      <c r="T202" s="72">
        <f t="shared" si="19"/>
        <v>13300</v>
      </c>
      <c r="U202" s="44"/>
      <c r="V202" s="44"/>
    </row>
    <row r="203" spans="1:22" ht="18" customHeight="1" x14ac:dyDescent="0.2">
      <c r="A203" s="56" t="s">
        <v>276</v>
      </c>
      <c r="B203" s="82" t="s">
        <v>287</v>
      </c>
      <c r="C203" s="66" t="s">
        <v>18</v>
      </c>
      <c r="D203" s="67">
        <v>2.5</v>
      </c>
      <c r="E203" s="68" t="s">
        <v>1</v>
      </c>
      <c r="F203" s="69">
        <v>5.5</v>
      </c>
      <c r="G203" s="74">
        <f t="shared" si="20"/>
        <v>8</v>
      </c>
      <c r="H203" s="71">
        <f>IF(D203=基本・単一!$F$4,基本・単一!$L$4,IF(D203=基本・単一!$F$5,基本・単一!$L$5,IF(D203=基本・単一!$F$6,基本・単一!$L$6,IF(D203=基本・単一!$F$7,基本・単一!$L$7,IF(D203=基本・単一!$F$8,基本・単一!$L$8,IF(D203=基本・単一!$F$9,基本・単一!$L$9,IF(D203=基本・単一!$F$10,基本・単一!$L$10)))))))</f>
        <v>754</v>
      </c>
      <c r="I203" s="243"/>
      <c r="J203" s="71">
        <f>J202+基本・複合!$Q$2</f>
        <v>913</v>
      </c>
      <c r="K203" s="243"/>
      <c r="L203" s="71">
        <f t="shared" si="21"/>
        <v>1392</v>
      </c>
      <c r="M203" s="72">
        <f t="shared" si="22"/>
        <v>15590</v>
      </c>
      <c r="N203" s="72">
        <f t="shared" si="19"/>
        <v>15256</v>
      </c>
      <c r="O203" s="72">
        <f t="shared" si="19"/>
        <v>15172</v>
      </c>
      <c r="P203" s="72">
        <f t="shared" si="19"/>
        <v>14922</v>
      </c>
      <c r="Q203" s="72">
        <f t="shared" si="19"/>
        <v>14755</v>
      </c>
      <c r="R203" s="72">
        <f t="shared" si="19"/>
        <v>14421</v>
      </c>
      <c r="S203" s="72">
        <f t="shared" si="19"/>
        <v>14170</v>
      </c>
      <c r="T203" s="72">
        <f t="shared" si="19"/>
        <v>13920</v>
      </c>
      <c r="U203" s="44"/>
      <c r="V203" s="44"/>
    </row>
    <row r="204" spans="1:22" ht="18" customHeight="1" x14ac:dyDescent="0.2">
      <c r="A204" s="56" t="s">
        <v>277</v>
      </c>
      <c r="B204" s="82" t="s">
        <v>287</v>
      </c>
      <c r="C204" s="66" t="s">
        <v>18</v>
      </c>
      <c r="D204" s="67">
        <v>2.5</v>
      </c>
      <c r="E204" s="68" t="s">
        <v>1</v>
      </c>
      <c r="F204" s="69">
        <v>6</v>
      </c>
      <c r="G204" s="74">
        <f t="shared" si="20"/>
        <v>8.5</v>
      </c>
      <c r="H204" s="71">
        <f>IF(D204=基本・単一!$F$4,基本・単一!$L$4,IF(D204=基本・単一!$F$5,基本・単一!$L$5,IF(D204=基本・単一!$F$6,基本・単一!$L$6,IF(D204=基本・単一!$F$7,基本・単一!$L$7,IF(D204=基本・単一!$F$8,基本・単一!$L$8,IF(D204=基本・単一!$F$9,基本・単一!$L$9,IF(D204=基本・単一!$F$10,基本・単一!$L$10)))))))</f>
        <v>754</v>
      </c>
      <c r="I204" s="243"/>
      <c r="J204" s="71">
        <f>J203+基本・複合!$Q$2</f>
        <v>996</v>
      </c>
      <c r="K204" s="243"/>
      <c r="L204" s="71">
        <f t="shared" si="21"/>
        <v>1454</v>
      </c>
      <c r="M204" s="72">
        <f t="shared" si="22"/>
        <v>16284</v>
      </c>
      <c r="N204" s="72">
        <f t="shared" si="19"/>
        <v>15935</v>
      </c>
      <c r="O204" s="72">
        <f t="shared" si="19"/>
        <v>15848</v>
      </c>
      <c r="P204" s="72">
        <f t="shared" si="19"/>
        <v>15586</v>
      </c>
      <c r="Q204" s="72">
        <f t="shared" si="19"/>
        <v>15412</v>
      </c>
      <c r="R204" s="72">
        <f t="shared" si="19"/>
        <v>15063</v>
      </c>
      <c r="S204" s="72">
        <f t="shared" si="19"/>
        <v>14801</v>
      </c>
      <c r="T204" s="72">
        <f t="shared" si="19"/>
        <v>14540</v>
      </c>
      <c r="U204" s="44"/>
      <c r="V204" s="44"/>
    </row>
    <row r="205" spans="1:22" ht="18" customHeight="1" x14ac:dyDescent="0.2">
      <c r="A205" s="56" t="s">
        <v>278</v>
      </c>
      <c r="B205" s="82" t="s">
        <v>287</v>
      </c>
      <c r="C205" s="66" t="s">
        <v>18</v>
      </c>
      <c r="D205" s="67">
        <v>2.5</v>
      </c>
      <c r="E205" s="68" t="s">
        <v>1</v>
      </c>
      <c r="F205" s="69">
        <v>6.5</v>
      </c>
      <c r="G205" s="74">
        <f t="shared" si="20"/>
        <v>9</v>
      </c>
      <c r="H205" s="71">
        <f>IF(D205=基本・単一!$F$4,基本・単一!$L$4,IF(D205=基本・単一!$F$5,基本・単一!$L$5,IF(D205=基本・単一!$F$6,基本・単一!$L$6,IF(D205=基本・単一!$F$7,基本・単一!$L$7,IF(D205=基本・単一!$F$8,基本・単一!$L$8,IF(D205=基本・単一!$F$9,基本・単一!$L$9,IF(D205=基本・単一!$F$10,基本・単一!$L$10)))))))</f>
        <v>754</v>
      </c>
      <c r="I205" s="243"/>
      <c r="J205" s="71">
        <f>J204+基本・複合!$Q$2</f>
        <v>1079</v>
      </c>
      <c r="K205" s="243"/>
      <c r="L205" s="71">
        <f t="shared" si="21"/>
        <v>1517</v>
      </c>
      <c r="M205" s="72">
        <f t="shared" si="22"/>
        <v>16990</v>
      </c>
      <c r="N205" s="72">
        <f t="shared" si="19"/>
        <v>16626</v>
      </c>
      <c r="O205" s="72">
        <f t="shared" si="19"/>
        <v>16535</v>
      </c>
      <c r="P205" s="72">
        <f t="shared" si="19"/>
        <v>16262</v>
      </c>
      <c r="Q205" s="72">
        <f t="shared" si="19"/>
        <v>16080</v>
      </c>
      <c r="R205" s="72">
        <f t="shared" si="19"/>
        <v>15716</v>
      </c>
      <c r="S205" s="72">
        <f t="shared" si="19"/>
        <v>15443</v>
      </c>
      <c r="T205" s="72">
        <f t="shared" si="19"/>
        <v>15170</v>
      </c>
      <c r="U205" s="44"/>
      <c r="V205" s="44"/>
    </row>
    <row r="206" spans="1:22" ht="18" customHeight="1" x14ac:dyDescent="0.2">
      <c r="A206" s="56" t="s">
        <v>279</v>
      </c>
      <c r="B206" s="82" t="s">
        <v>287</v>
      </c>
      <c r="C206" s="66" t="s">
        <v>18</v>
      </c>
      <c r="D206" s="67">
        <v>2.5</v>
      </c>
      <c r="E206" s="68" t="s">
        <v>1</v>
      </c>
      <c r="F206" s="69">
        <v>7</v>
      </c>
      <c r="G206" s="74">
        <f t="shared" si="20"/>
        <v>9.5</v>
      </c>
      <c r="H206" s="71">
        <f>IF(D206=基本・単一!$F$4,基本・単一!$L$4,IF(D206=基本・単一!$F$5,基本・単一!$L$5,IF(D206=基本・単一!$F$6,基本・単一!$L$6,IF(D206=基本・単一!$F$7,基本・単一!$L$7,IF(D206=基本・単一!$F$8,基本・単一!$L$8,IF(D206=基本・単一!$F$9,基本・単一!$L$9,IF(D206=基本・単一!$F$10,基本・単一!$L$10)))))))</f>
        <v>754</v>
      </c>
      <c r="I206" s="243"/>
      <c r="J206" s="71">
        <f>J205+基本・複合!$Q$2</f>
        <v>1162</v>
      </c>
      <c r="K206" s="243"/>
      <c r="L206" s="71">
        <f t="shared" si="21"/>
        <v>1579</v>
      </c>
      <c r="M206" s="72">
        <f t="shared" si="22"/>
        <v>17684</v>
      </c>
      <c r="N206" s="72">
        <f t="shared" si="19"/>
        <v>17305</v>
      </c>
      <c r="O206" s="72">
        <f t="shared" si="19"/>
        <v>17211</v>
      </c>
      <c r="P206" s="72">
        <f t="shared" si="19"/>
        <v>16926</v>
      </c>
      <c r="Q206" s="72">
        <f t="shared" si="19"/>
        <v>16737</v>
      </c>
      <c r="R206" s="72">
        <f t="shared" si="19"/>
        <v>16358</v>
      </c>
      <c r="S206" s="72">
        <f t="shared" si="19"/>
        <v>16074</v>
      </c>
      <c r="T206" s="72">
        <f t="shared" si="19"/>
        <v>15790</v>
      </c>
      <c r="U206" s="44"/>
      <c r="V206" s="44"/>
    </row>
    <row r="207" spans="1:22" ht="18" customHeight="1" x14ac:dyDescent="0.2">
      <c r="A207" s="56" t="s">
        <v>280</v>
      </c>
      <c r="B207" s="82" t="s">
        <v>287</v>
      </c>
      <c r="C207" s="66" t="s">
        <v>18</v>
      </c>
      <c r="D207" s="67">
        <v>2.5</v>
      </c>
      <c r="E207" s="68" t="s">
        <v>1</v>
      </c>
      <c r="F207" s="69">
        <v>7.5</v>
      </c>
      <c r="G207" s="74">
        <f t="shared" si="20"/>
        <v>10</v>
      </c>
      <c r="H207" s="71">
        <f>IF(D207=基本・単一!$F$4,基本・単一!$L$4,IF(D207=基本・単一!$F$5,基本・単一!$L$5,IF(D207=基本・単一!$F$6,基本・単一!$L$6,IF(D207=基本・単一!$F$7,基本・単一!$L$7,IF(D207=基本・単一!$F$8,基本・単一!$L$8,IF(D207=基本・単一!$F$9,基本・単一!$L$9,IF(D207=基本・単一!$F$10,基本・単一!$L$10)))))))</f>
        <v>754</v>
      </c>
      <c r="I207" s="243"/>
      <c r="J207" s="71">
        <f>J206+基本・複合!$Q$2</f>
        <v>1245</v>
      </c>
      <c r="K207" s="243"/>
      <c r="L207" s="71">
        <f t="shared" si="21"/>
        <v>1641</v>
      </c>
      <c r="M207" s="72">
        <f t="shared" si="22"/>
        <v>18379</v>
      </c>
      <c r="N207" s="72">
        <f t="shared" si="19"/>
        <v>17985</v>
      </c>
      <c r="O207" s="72">
        <f t="shared" si="19"/>
        <v>17886</v>
      </c>
      <c r="P207" s="72">
        <f t="shared" si="19"/>
        <v>17591</v>
      </c>
      <c r="Q207" s="72">
        <f t="shared" si="19"/>
        <v>17394</v>
      </c>
      <c r="R207" s="72">
        <f t="shared" si="19"/>
        <v>17000</v>
      </c>
      <c r="S207" s="72">
        <f t="shared" si="19"/>
        <v>16705</v>
      </c>
      <c r="T207" s="72">
        <f t="shared" si="19"/>
        <v>16410</v>
      </c>
      <c r="U207" s="44"/>
      <c r="V207" s="44"/>
    </row>
    <row r="208" spans="1:22" ht="18" customHeight="1" x14ac:dyDescent="0.2">
      <c r="A208" s="56" t="s">
        <v>281</v>
      </c>
      <c r="B208" s="82" t="s">
        <v>287</v>
      </c>
      <c r="C208" s="66" t="s">
        <v>18</v>
      </c>
      <c r="D208" s="67">
        <v>2.5</v>
      </c>
      <c r="E208" s="68" t="s">
        <v>1</v>
      </c>
      <c r="F208" s="69">
        <v>8</v>
      </c>
      <c r="G208" s="74">
        <f t="shared" si="20"/>
        <v>10.5</v>
      </c>
      <c r="H208" s="71">
        <f>IF(D208=基本・単一!$F$4,基本・単一!$L$4,IF(D208=基本・単一!$F$5,基本・単一!$L$5,IF(D208=基本・単一!$F$6,基本・単一!$L$6,IF(D208=基本・単一!$F$7,基本・単一!$L$7,IF(D208=基本・単一!$F$8,基本・単一!$L$8,IF(D208=基本・単一!$F$9,基本・単一!$L$9,IF(D208=基本・単一!$F$10,基本・単一!$L$10)))))))</f>
        <v>754</v>
      </c>
      <c r="I208" s="243"/>
      <c r="J208" s="71">
        <f>J207+基本・複合!$Q$2</f>
        <v>1328</v>
      </c>
      <c r="K208" s="243"/>
      <c r="L208" s="71">
        <f t="shared" si="21"/>
        <v>1703</v>
      </c>
      <c r="M208" s="72">
        <f t="shared" si="22"/>
        <v>19073</v>
      </c>
      <c r="N208" s="72">
        <f t="shared" si="19"/>
        <v>18664</v>
      </c>
      <c r="O208" s="72">
        <f t="shared" si="19"/>
        <v>18562</v>
      </c>
      <c r="P208" s="72">
        <f t="shared" si="19"/>
        <v>18256</v>
      </c>
      <c r="Q208" s="72">
        <f t="shared" si="19"/>
        <v>18051</v>
      </c>
      <c r="R208" s="72">
        <f t="shared" si="19"/>
        <v>17643</v>
      </c>
      <c r="S208" s="72">
        <f t="shared" si="19"/>
        <v>17336</v>
      </c>
      <c r="T208" s="72">
        <f t="shared" si="19"/>
        <v>17030</v>
      </c>
      <c r="U208" s="44"/>
      <c r="V208" s="44"/>
    </row>
    <row r="209" spans="1:22" ht="18" customHeight="1" x14ac:dyDescent="0.2">
      <c r="A209" s="56" t="s">
        <v>282</v>
      </c>
      <c r="B209" s="82" t="s">
        <v>287</v>
      </c>
      <c r="C209" s="66" t="s">
        <v>18</v>
      </c>
      <c r="D209" s="67">
        <v>2.5</v>
      </c>
      <c r="E209" s="68" t="s">
        <v>1</v>
      </c>
      <c r="F209" s="69">
        <v>8.5</v>
      </c>
      <c r="G209" s="74">
        <f t="shared" si="20"/>
        <v>11</v>
      </c>
      <c r="H209" s="71">
        <f>IF(D209=基本・単一!$F$4,基本・単一!$L$4,IF(D209=基本・単一!$F$5,基本・単一!$L$5,IF(D209=基本・単一!$F$6,基本・単一!$L$6,IF(D209=基本・単一!$F$7,基本・単一!$L$7,IF(D209=基本・単一!$F$8,基本・単一!$L$8,IF(D209=基本・単一!$F$9,基本・単一!$L$9,IF(D209=基本・単一!$F$10,基本・単一!$L$10)))))))</f>
        <v>754</v>
      </c>
      <c r="I209" s="243"/>
      <c r="J209" s="71">
        <f>J208+基本・複合!$Q$2</f>
        <v>1411</v>
      </c>
      <c r="K209" s="243"/>
      <c r="L209" s="71">
        <f t="shared" si="21"/>
        <v>1766</v>
      </c>
      <c r="M209" s="72">
        <f t="shared" si="22"/>
        <v>19779</v>
      </c>
      <c r="N209" s="72">
        <f t="shared" si="19"/>
        <v>19355</v>
      </c>
      <c r="O209" s="72">
        <f t="shared" si="19"/>
        <v>19249</v>
      </c>
      <c r="P209" s="72">
        <f t="shared" si="19"/>
        <v>18931</v>
      </c>
      <c r="Q209" s="72">
        <f t="shared" si="19"/>
        <v>18719</v>
      </c>
      <c r="R209" s="72">
        <f t="shared" si="19"/>
        <v>18295</v>
      </c>
      <c r="S209" s="72">
        <f t="shared" si="19"/>
        <v>17977</v>
      </c>
      <c r="T209" s="72">
        <f t="shared" si="19"/>
        <v>17660</v>
      </c>
      <c r="U209" s="44"/>
      <c r="V209" s="44"/>
    </row>
    <row r="210" spans="1:22" ht="18" customHeight="1" x14ac:dyDescent="0.2">
      <c r="A210" s="56" t="s">
        <v>283</v>
      </c>
      <c r="B210" s="82" t="s">
        <v>287</v>
      </c>
      <c r="C210" s="66" t="s">
        <v>18</v>
      </c>
      <c r="D210" s="67">
        <v>2.5</v>
      </c>
      <c r="E210" s="68" t="s">
        <v>1</v>
      </c>
      <c r="F210" s="69">
        <v>9</v>
      </c>
      <c r="G210" s="74">
        <f t="shared" si="20"/>
        <v>11.5</v>
      </c>
      <c r="H210" s="71">
        <f>IF(D210=基本・単一!$F$4,基本・単一!$L$4,IF(D210=基本・単一!$F$5,基本・単一!$L$5,IF(D210=基本・単一!$F$6,基本・単一!$L$6,IF(D210=基本・単一!$F$7,基本・単一!$L$7,IF(D210=基本・単一!$F$8,基本・単一!$L$8,IF(D210=基本・単一!$F$9,基本・単一!$L$9,IF(D210=基本・単一!$F$10,基本・単一!$L$10)))))))</f>
        <v>754</v>
      </c>
      <c r="I210" s="243"/>
      <c r="J210" s="71">
        <f>J209+基本・複合!$Q$2</f>
        <v>1494</v>
      </c>
      <c r="K210" s="243"/>
      <c r="L210" s="71">
        <f t="shared" si="21"/>
        <v>1828</v>
      </c>
      <c r="M210" s="72">
        <f t="shared" si="22"/>
        <v>20473</v>
      </c>
      <c r="N210" s="72">
        <f t="shared" si="19"/>
        <v>20034</v>
      </c>
      <c r="O210" s="72">
        <f t="shared" si="19"/>
        <v>19925</v>
      </c>
      <c r="P210" s="72">
        <f t="shared" ref="N210:T213" si="23">ROUNDDOWN(($L210*P$3),0)</f>
        <v>19596</v>
      </c>
      <c r="Q210" s="72">
        <f t="shared" si="23"/>
        <v>19376</v>
      </c>
      <c r="R210" s="72">
        <f t="shared" si="23"/>
        <v>18938</v>
      </c>
      <c r="S210" s="72">
        <f t="shared" si="23"/>
        <v>18609</v>
      </c>
      <c r="T210" s="72">
        <f t="shared" si="23"/>
        <v>18280</v>
      </c>
      <c r="U210" s="44"/>
      <c r="V210" s="44"/>
    </row>
    <row r="211" spans="1:22" ht="18" customHeight="1" x14ac:dyDescent="0.2">
      <c r="A211" s="56" t="s">
        <v>284</v>
      </c>
      <c r="B211" s="82" t="s">
        <v>287</v>
      </c>
      <c r="C211" s="66" t="s">
        <v>18</v>
      </c>
      <c r="D211" s="67">
        <v>2.5</v>
      </c>
      <c r="E211" s="68" t="s">
        <v>1</v>
      </c>
      <c r="F211" s="69">
        <v>9.5</v>
      </c>
      <c r="G211" s="74">
        <f t="shared" si="20"/>
        <v>12</v>
      </c>
      <c r="H211" s="71">
        <f>IF(D211=基本・単一!$F$4,基本・単一!$L$4,IF(D211=基本・単一!$F$5,基本・単一!$L$5,IF(D211=基本・単一!$F$6,基本・単一!$L$6,IF(D211=基本・単一!$F$7,基本・単一!$L$7,IF(D211=基本・単一!$F$8,基本・単一!$L$8,IF(D211=基本・単一!$F$9,基本・単一!$L$9,IF(D211=基本・単一!$F$10,基本・単一!$L$10)))))))</f>
        <v>754</v>
      </c>
      <c r="I211" s="243"/>
      <c r="J211" s="71">
        <f>J210+基本・複合!$Q$2</f>
        <v>1577</v>
      </c>
      <c r="K211" s="243"/>
      <c r="L211" s="71">
        <f t="shared" si="21"/>
        <v>1890</v>
      </c>
      <c r="M211" s="72">
        <f t="shared" si="22"/>
        <v>21168</v>
      </c>
      <c r="N211" s="72">
        <f t="shared" si="23"/>
        <v>20714</v>
      </c>
      <c r="O211" s="72">
        <f t="shared" si="23"/>
        <v>20601</v>
      </c>
      <c r="P211" s="72">
        <f t="shared" si="23"/>
        <v>20260</v>
      </c>
      <c r="Q211" s="72">
        <f t="shared" si="23"/>
        <v>20034</v>
      </c>
      <c r="R211" s="72">
        <f t="shared" si="23"/>
        <v>19580</v>
      </c>
      <c r="S211" s="72">
        <f t="shared" si="23"/>
        <v>19240</v>
      </c>
      <c r="T211" s="72">
        <f t="shared" si="23"/>
        <v>18900</v>
      </c>
      <c r="U211" s="44"/>
      <c r="V211" s="44"/>
    </row>
    <row r="212" spans="1:22" ht="18" customHeight="1" x14ac:dyDescent="0.2">
      <c r="A212" s="56" t="s">
        <v>285</v>
      </c>
      <c r="B212" s="82" t="s">
        <v>287</v>
      </c>
      <c r="C212" s="66" t="s">
        <v>18</v>
      </c>
      <c r="D212" s="67">
        <v>2.5</v>
      </c>
      <c r="E212" s="68" t="s">
        <v>1</v>
      </c>
      <c r="F212" s="69">
        <v>10</v>
      </c>
      <c r="G212" s="74">
        <f t="shared" si="20"/>
        <v>12.5</v>
      </c>
      <c r="H212" s="71">
        <f>IF(D212=基本・単一!$F$4,基本・単一!$L$4,IF(D212=基本・単一!$F$5,基本・単一!$L$5,IF(D212=基本・単一!$F$6,基本・単一!$L$6,IF(D212=基本・単一!$F$7,基本・単一!$L$7,IF(D212=基本・単一!$F$8,基本・単一!$L$8,IF(D212=基本・単一!$F$9,基本・単一!$L$9,IF(D212=基本・単一!$F$10,基本・単一!$L$10)))))))</f>
        <v>754</v>
      </c>
      <c r="I212" s="243"/>
      <c r="J212" s="71">
        <f>J211+基本・複合!$Q$2</f>
        <v>1660</v>
      </c>
      <c r="K212" s="243"/>
      <c r="L212" s="71">
        <f t="shared" si="21"/>
        <v>1952</v>
      </c>
      <c r="M212" s="72">
        <f t="shared" si="22"/>
        <v>21862</v>
      </c>
      <c r="N212" s="72">
        <f t="shared" si="23"/>
        <v>21393</v>
      </c>
      <c r="O212" s="72">
        <f t="shared" si="23"/>
        <v>21276</v>
      </c>
      <c r="P212" s="72">
        <f t="shared" si="23"/>
        <v>20925</v>
      </c>
      <c r="Q212" s="72">
        <f t="shared" si="23"/>
        <v>20691</v>
      </c>
      <c r="R212" s="72">
        <f t="shared" si="23"/>
        <v>20222</v>
      </c>
      <c r="S212" s="72">
        <f t="shared" si="23"/>
        <v>19871</v>
      </c>
      <c r="T212" s="72">
        <f t="shared" si="23"/>
        <v>19520</v>
      </c>
      <c r="U212" s="44"/>
      <c r="V212" s="44"/>
    </row>
    <row r="213" spans="1:22" ht="18" customHeight="1" x14ac:dyDescent="0.2">
      <c r="A213" s="56" t="s">
        <v>286</v>
      </c>
      <c r="B213" s="82" t="s">
        <v>287</v>
      </c>
      <c r="C213" s="66" t="s">
        <v>18</v>
      </c>
      <c r="D213" s="67">
        <v>2.5</v>
      </c>
      <c r="E213" s="68" t="s">
        <v>1</v>
      </c>
      <c r="F213" s="69">
        <v>10.5</v>
      </c>
      <c r="G213" s="74">
        <f t="shared" si="20"/>
        <v>13</v>
      </c>
      <c r="H213" s="71">
        <f>IF(D213=基本・単一!$F$4,基本・単一!$L$4,IF(D213=基本・単一!$F$5,基本・単一!$L$5,IF(D213=基本・単一!$F$6,基本・単一!$L$6,IF(D213=基本・単一!$F$7,基本・単一!$L$7,IF(D213=基本・単一!$F$8,基本・単一!$L$8,IF(D213=基本・単一!$F$9,基本・単一!$L$9,IF(D213=基本・単一!$F$10,基本・単一!$L$10)))))))</f>
        <v>754</v>
      </c>
      <c r="I213" s="244"/>
      <c r="J213" s="71">
        <f>J212+基本・複合!$Q$2</f>
        <v>1743</v>
      </c>
      <c r="K213" s="244"/>
      <c r="L213" s="71">
        <f t="shared" si="21"/>
        <v>2015</v>
      </c>
      <c r="M213" s="72">
        <f t="shared" si="22"/>
        <v>22568</v>
      </c>
      <c r="N213" s="72">
        <f t="shared" si="23"/>
        <v>22084</v>
      </c>
      <c r="O213" s="72">
        <f t="shared" si="23"/>
        <v>21963</v>
      </c>
      <c r="P213" s="72">
        <f t="shared" si="23"/>
        <v>21600</v>
      </c>
      <c r="Q213" s="72">
        <f t="shared" si="23"/>
        <v>21359</v>
      </c>
      <c r="R213" s="72">
        <f t="shared" si="23"/>
        <v>20875</v>
      </c>
      <c r="S213" s="72">
        <f t="shared" si="23"/>
        <v>20512</v>
      </c>
      <c r="T213" s="72">
        <f t="shared" si="23"/>
        <v>20150</v>
      </c>
      <c r="U213" s="44"/>
      <c r="V213" s="44"/>
    </row>
  </sheetData>
  <sheetProtection algorithmName="SHA-512" hashValue="U2+wkNHRCuryy+YJUtqxFwkEI8DH8KN+TjJMcSHA92TJXV5wi0gpaCbS2UL96I5bln2amM4ga/bORlh33pdhuQ==" saltValue="mTsbwCIJNYALS36ECIh7fA==" spinCount="100000" sheet="1" objects="1" scenarios="1"/>
  <mergeCells count="10">
    <mergeCell ref="B1:F3"/>
    <mergeCell ref="I4:I213"/>
    <mergeCell ref="K4:K213"/>
    <mergeCell ref="L1:L3"/>
    <mergeCell ref="M1:T1"/>
    <mergeCell ref="G1:G3"/>
    <mergeCell ref="H1:H3"/>
    <mergeCell ref="I1:I3"/>
    <mergeCell ref="J1:J3"/>
    <mergeCell ref="K1:K3"/>
  </mergeCells>
  <phoneticPr fontId="3"/>
  <printOptions horizontalCentered="1"/>
  <pageMargins left="0.19685039370078741" right="0.19685039370078741" top="0.59055118110236227" bottom="0.59055118110236227" header="0.39370078740157483" footer="0.19685039370078741"/>
  <pageSetup paperSize="9" scale="68" firstPageNumber="0" fitToHeight="0" orientation="portrait" useFirstPageNumber="1" horizontalDpi="300" verticalDpi="300" r:id="rId1"/>
  <headerFooter alignWithMargins="0">
    <oddHeader>&amp;L別表&amp;C&amp;A</oddHeader>
  </headerFooter>
  <rowBreaks count="1" manualBreakCount="1">
    <brk id="65" min="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V381"/>
  <sheetViews>
    <sheetView view="pageBreakPreview" topLeftCell="B1" zoomScaleNormal="100" zoomScaleSheetLayoutView="100" workbookViewId="0">
      <selection activeCell="AT25" sqref="AT25"/>
    </sheetView>
  </sheetViews>
  <sheetFormatPr defaultColWidth="2.6640625" defaultRowHeight="18" customHeight="1" outlineLevelCol="1" x14ac:dyDescent="0.2"/>
  <cols>
    <col min="1" max="1" width="21" style="43" hidden="1" customWidth="1" outlineLevel="1"/>
    <col min="2" max="2" width="16.44140625" style="43" customWidth="1" collapsed="1"/>
    <col min="3" max="3" width="4.77734375" style="43" bestFit="1" customWidth="1"/>
    <col min="4" max="4" width="5.88671875" style="43" bestFit="1" customWidth="1"/>
    <col min="5" max="5" width="4.77734375" style="43" bestFit="1" customWidth="1"/>
    <col min="6" max="6" width="5" style="43" bestFit="1" customWidth="1"/>
    <col min="7" max="7" width="6.44140625" style="43" hidden="1" customWidth="1" outlineLevel="1"/>
    <col min="8" max="8" width="8" style="43" hidden="1" customWidth="1" outlineLevel="1"/>
    <col min="9" max="9" width="6.33203125" style="43" hidden="1" customWidth="1" outlineLevel="1"/>
    <col min="10" max="10" width="8.88671875" style="43" hidden="1" customWidth="1" outlineLevel="1"/>
    <col min="11" max="11" width="6.33203125" style="43" hidden="1" customWidth="1" outlineLevel="1"/>
    <col min="12" max="12" width="8.109375" style="43" bestFit="1" customWidth="1" collapsed="1"/>
    <col min="13" max="20" width="9" style="43" customWidth="1"/>
    <col min="21" max="16384" width="2.6640625" style="43"/>
  </cols>
  <sheetData>
    <row r="1" spans="1:22" ht="18" customHeight="1" x14ac:dyDescent="0.2">
      <c r="A1" s="56"/>
      <c r="B1" s="241" t="s">
        <v>2</v>
      </c>
      <c r="C1" s="241"/>
      <c r="D1" s="241"/>
      <c r="E1" s="241"/>
      <c r="F1" s="241"/>
      <c r="G1" s="252" t="s">
        <v>61</v>
      </c>
      <c r="H1" s="249" t="s">
        <v>56</v>
      </c>
      <c r="I1" s="252" t="s">
        <v>8</v>
      </c>
      <c r="J1" s="249" t="s">
        <v>56</v>
      </c>
      <c r="K1" s="252" t="s">
        <v>8</v>
      </c>
      <c r="L1" s="245" t="s">
        <v>21</v>
      </c>
      <c r="M1" s="241" t="s">
        <v>9</v>
      </c>
      <c r="N1" s="241"/>
      <c r="O1" s="241"/>
      <c r="P1" s="241"/>
      <c r="Q1" s="241"/>
      <c r="R1" s="241"/>
      <c r="S1" s="241"/>
      <c r="T1" s="241"/>
      <c r="U1" s="44"/>
      <c r="V1" s="44"/>
    </row>
    <row r="2" spans="1:22" ht="18" customHeight="1" x14ac:dyDescent="0.2">
      <c r="A2" s="56"/>
      <c r="B2" s="241"/>
      <c r="C2" s="241"/>
      <c r="D2" s="241"/>
      <c r="E2" s="241"/>
      <c r="F2" s="241"/>
      <c r="G2" s="253"/>
      <c r="H2" s="250"/>
      <c r="I2" s="253"/>
      <c r="J2" s="250"/>
      <c r="K2" s="253"/>
      <c r="L2" s="245"/>
      <c r="M2" s="57" t="s">
        <v>10</v>
      </c>
      <c r="N2" s="57" t="s">
        <v>11</v>
      </c>
      <c r="O2" s="57" t="s">
        <v>12</v>
      </c>
      <c r="P2" s="57" t="s">
        <v>13</v>
      </c>
      <c r="Q2" s="57" t="s">
        <v>14</v>
      </c>
      <c r="R2" s="57" t="s">
        <v>15</v>
      </c>
      <c r="S2" s="57" t="s">
        <v>16</v>
      </c>
      <c r="T2" s="57" t="s">
        <v>17</v>
      </c>
      <c r="U2" s="44"/>
      <c r="V2" s="44"/>
    </row>
    <row r="3" spans="1:22" ht="18" customHeight="1" x14ac:dyDescent="0.2">
      <c r="A3" s="56"/>
      <c r="B3" s="241"/>
      <c r="C3" s="241"/>
      <c r="D3" s="241"/>
      <c r="E3" s="241"/>
      <c r="F3" s="241"/>
      <c r="G3" s="254"/>
      <c r="H3" s="251"/>
      <c r="I3" s="254"/>
      <c r="J3" s="251"/>
      <c r="K3" s="254"/>
      <c r="L3" s="245"/>
      <c r="M3" s="58">
        <v>11.2</v>
      </c>
      <c r="N3" s="58">
        <v>10.96</v>
      </c>
      <c r="O3" s="58">
        <v>10.9</v>
      </c>
      <c r="P3" s="58">
        <v>10.72</v>
      </c>
      <c r="Q3" s="58">
        <v>10.6</v>
      </c>
      <c r="R3" s="58">
        <v>10.36</v>
      </c>
      <c r="S3" s="58">
        <v>10.18</v>
      </c>
      <c r="T3" s="58">
        <v>10</v>
      </c>
      <c r="U3" s="44"/>
      <c r="V3" s="44"/>
    </row>
    <row r="4" spans="1:22" ht="18" customHeight="1" x14ac:dyDescent="0.2">
      <c r="A4" s="56" t="s">
        <v>863</v>
      </c>
      <c r="B4" s="82" t="s">
        <v>649</v>
      </c>
      <c r="C4" s="66" t="s">
        <v>1</v>
      </c>
      <c r="D4" s="67">
        <v>0.5</v>
      </c>
      <c r="E4" s="68" t="s">
        <v>18</v>
      </c>
      <c r="F4" s="69">
        <v>0.5</v>
      </c>
      <c r="G4" s="75">
        <f>D4+F4</f>
        <v>1</v>
      </c>
      <c r="H4" s="71">
        <f>IF(D4=基本・単一!$F$4,基本・単一!$L$4,IF(D4=基本・単一!$F$5,基本・単一!$L$5,IF(D4=基本・単一!$F$6,基本・単一!$L$6,IF(D4=基本・単一!$F$7,基本・単一!$L$7,IF(D4=基本・単一!$F$8,基本・単一!$L$8,IF(D4=基本・単一!$F$9,基本・単一!$L$9,IF(D4=基本・単一!$F$10,基本・単一!$L$10)))))))</f>
        <v>256</v>
      </c>
      <c r="I4" s="242">
        <v>0</v>
      </c>
      <c r="J4" s="71">
        <f>基本・複合!M4</f>
        <v>148</v>
      </c>
      <c r="K4" s="242">
        <v>0.25</v>
      </c>
      <c r="L4" s="71">
        <f t="shared" ref="L4:L35" si="0">ROUND(H4*(1+$I$4),0)+ROUND(J4*(1+$K$4),0)</f>
        <v>441</v>
      </c>
      <c r="M4" s="72">
        <f t="shared" ref="M4:M192" si="1">ROUNDDOWN($L4*M$3,0)</f>
        <v>4939</v>
      </c>
      <c r="N4" s="72">
        <f t="shared" ref="N4:N192" si="2">ROUNDDOWN($L4*N$3,0)</f>
        <v>4833</v>
      </c>
      <c r="O4" s="72">
        <f t="shared" ref="O4:O192" si="3">ROUNDDOWN($L4*O$3,0)</f>
        <v>4806</v>
      </c>
      <c r="P4" s="72">
        <f t="shared" ref="P4:P192" si="4">ROUNDDOWN($L4*P$3,0)</f>
        <v>4727</v>
      </c>
      <c r="Q4" s="72">
        <f t="shared" ref="Q4:Q192" si="5">ROUNDDOWN($L4*Q$3,0)</f>
        <v>4674</v>
      </c>
      <c r="R4" s="72">
        <f t="shared" ref="R4:R192" si="6">ROUNDDOWN($L4*R$3,0)</f>
        <v>4568</v>
      </c>
      <c r="S4" s="72">
        <f t="shared" ref="S4:S192" si="7">ROUNDDOWN($L4*S$3,0)</f>
        <v>4489</v>
      </c>
      <c r="T4" s="72">
        <f t="shared" ref="T4:T192" si="8">ROUNDDOWN($L4*T$3,0)</f>
        <v>4410</v>
      </c>
      <c r="U4" s="44"/>
      <c r="V4" s="44"/>
    </row>
    <row r="5" spans="1:22" ht="18" customHeight="1" x14ac:dyDescent="0.2">
      <c r="A5" s="56" t="s">
        <v>864</v>
      </c>
      <c r="B5" s="82" t="s">
        <v>649</v>
      </c>
      <c r="C5" s="66" t="s">
        <v>1</v>
      </c>
      <c r="D5" s="67">
        <v>0.5</v>
      </c>
      <c r="E5" s="68" t="s">
        <v>18</v>
      </c>
      <c r="F5" s="69">
        <v>1</v>
      </c>
      <c r="G5" s="75">
        <f t="shared" ref="G5:G68" si="9">D5+F5</f>
        <v>1.5</v>
      </c>
      <c r="H5" s="71">
        <f>IF(D5=基本・単一!$F$4,基本・単一!$L$4,IF(D5=基本・単一!$F$5,基本・単一!$L$5,IF(D5=基本・単一!$F$6,基本・単一!$L$6,IF(D5=基本・単一!$F$7,基本・単一!$L$7,IF(D5=基本・単一!$F$8,基本・単一!$L$8,IF(D5=基本・単一!$F$9,基本・単一!$L$9,IF(D5=基本・単一!$F$10,基本・単一!$L$10)))))))</f>
        <v>256</v>
      </c>
      <c r="I5" s="243"/>
      <c r="J5" s="71">
        <f>基本・複合!M5</f>
        <v>331</v>
      </c>
      <c r="K5" s="243"/>
      <c r="L5" s="71">
        <f t="shared" si="0"/>
        <v>670</v>
      </c>
      <c r="M5" s="72">
        <f t="shared" si="1"/>
        <v>7504</v>
      </c>
      <c r="N5" s="72">
        <f t="shared" si="2"/>
        <v>7343</v>
      </c>
      <c r="O5" s="72">
        <f t="shared" si="3"/>
        <v>7303</v>
      </c>
      <c r="P5" s="72">
        <f t="shared" si="4"/>
        <v>7182</v>
      </c>
      <c r="Q5" s="72">
        <f t="shared" si="5"/>
        <v>7102</v>
      </c>
      <c r="R5" s="72">
        <f t="shared" si="6"/>
        <v>6941</v>
      </c>
      <c r="S5" s="72">
        <f t="shared" si="7"/>
        <v>6820</v>
      </c>
      <c r="T5" s="72">
        <f t="shared" si="8"/>
        <v>6700</v>
      </c>
      <c r="U5" s="44"/>
      <c r="V5" s="44"/>
    </row>
    <row r="6" spans="1:22" ht="18" customHeight="1" x14ac:dyDescent="0.2">
      <c r="A6" s="56" t="s">
        <v>865</v>
      </c>
      <c r="B6" s="82" t="s">
        <v>649</v>
      </c>
      <c r="C6" s="66" t="s">
        <v>1</v>
      </c>
      <c r="D6" s="67">
        <v>0.5</v>
      </c>
      <c r="E6" s="68" t="s">
        <v>18</v>
      </c>
      <c r="F6" s="69">
        <v>1.5</v>
      </c>
      <c r="G6" s="75">
        <f t="shared" si="9"/>
        <v>2</v>
      </c>
      <c r="H6" s="71">
        <f>IF(D6=基本・単一!$F$4,基本・単一!$L$4,IF(D6=基本・単一!$F$5,基本・単一!$L$5,IF(D6=基本・単一!$F$6,基本・単一!$L$6,IF(D6=基本・単一!$F$7,基本・単一!$L$7,IF(D6=基本・単一!$F$8,基本・単一!$L$8,IF(D6=基本・単一!$F$9,基本・単一!$L$9,IF(D6=基本・単一!$F$10,基本・単一!$L$10)))))))</f>
        <v>256</v>
      </c>
      <c r="I6" s="243"/>
      <c r="J6" s="71">
        <f>基本・複合!M6</f>
        <v>413</v>
      </c>
      <c r="K6" s="243"/>
      <c r="L6" s="71">
        <f t="shared" si="0"/>
        <v>772</v>
      </c>
      <c r="M6" s="72">
        <f t="shared" si="1"/>
        <v>8646</v>
      </c>
      <c r="N6" s="72">
        <f t="shared" si="2"/>
        <v>8461</v>
      </c>
      <c r="O6" s="72">
        <f t="shared" si="3"/>
        <v>8414</v>
      </c>
      <c r="P6" s="72">
        <f t="shared" si="4"/>
        <v>8275</v>
      </c>
      <c r="Q6" s="72">
        <f t="shared" si="5"/>
        <v>8183</v>
      </c>
      <c r="R6" s="72">
        <f t="shared" si="6"/>
        <v>7997</v>
      </c>
      <c r="S6" s="72">
        <f t="shared" si="7"/>
        <v>7858</v>
      </c>
      <c r="T6" s="72">
        <f t="shared" si="8"/>
        <v>7720</v>
      </c>
      <c r="U6" s="44"/>
      <c r="V6" s="44"/>
    </row>
    <row r="7" spans="1:22" ht="18" customHeight="1" x14ac:dyDescent="0.2">
      <c r="A7" s="56" t="s">
        <v>866</v>
      </c>
      <c r="B7" s="82" t="s">
        <v>649</v>
      </c>
      <c r="C7" s="66" t="s">
        <v>1</v>
      </c>
      <c r="D7" s="67">
        <v>0.5</v>
      </c>
      <c r="E7" s="68" t="s">
        <v>18</v>
      </c>
      <c r="F7" s="69">
        <v>2</v>
      </c>
      <c r="G7" s="75">
        <f t="shared" si="9"/>
        <v>2.5</v>
      </c>
      <c r="H7" s="71">
        <f>IF(D7=基本・単一!$F$4,基本・単一!$L$4,IF(D7=基本・単一!$F$5,基本・単一!$L$5,IF(D7=基本・単一!$F$6,基本・単一!$L$6,IF(D7=基本・単一!$F$7,基本・単一!$L$7,IF(D7=基本・単一!$F$8,基本・単一!$L$8,IF(D7=基本・単一!$F$9,基本・単一!$L$9,IF(D7=基本・単一!$F$10,基本・単一!$L$10)))))))</f>
        <v>256</v>
      </c>
      <c r="I7" s="243"/>
      <c r="J7" s="71">
        <f>基本・複合!M7</f>
        <v>498</v>
      </c>
      <c r="K7" s="243"/>
      <c r="L7" s="71">
        <f t="shared" si="0"/>
        <v>879</v>
      </c>
      <c r="M7" s="72">
        <f t="shared" si="1"/>
        <v>9844</v>
      </c>
      <c r="N7" s="72">
        <f t="shared" si="2"/>
        <v>9633</v>
      </c>
      <c r="O7" s="72">
        <f t="shared" si="3"/>
        <v>9581</v>
      </c>
      <c r="P7" s="72">
        <f t="shared" si="4"/>
        <v>9422</v>
      </c>
      <c r="Q7" s="72">
        <f t="shared" si="5"/>
        <v>9317</v>
      </c>
      <c r="R7" s="72">
        <f t="shared" si="6"/>
        <v>9106</v>
      </c>
      <c r="S7" s="72">
        <f t="shared" si="7"/>
        <v>8948</v>
      </c>
      <c r="T7" s="72">
        <f t="shared" si="8"/>
        <v>8790</v>
      </c>
      <c r="U7" s="44"/>
      <c r="V7" s="44"/>
    </row>
    <row r="8" spans="1:22" ht="18" customHeight="1" x14ac:dyDescent="0.2">
      <c r="A8" s="56" t="s">
        <v>867</v>
      </c>
      <c r="B8" s="82" t="s">
        <v>649</v>
      </c>
      <c r="C8" s="66" t="s">
        <v>1</v>
      </c>
      <c r="D8" s="67">
        <v>0.5</v>
      </c>
      <c r="E8" s="68" t="s">
        <v>18</v>
      </c>
      <c r="F8" s="69">
        <v>2.5</v>
      </c>
      <c r="G8" s="75">
        <f t="shared" si="9"/>
        <v>3</v>
      </c>
      <c r="H8" s="71">
        <f>IF(D8=基本・単一!$F$4,基本・単一!$L$4,IF(D8=基本・単一!$F$5,基本・単一!$L$5,IF(D8=基本・単一!$F$6,基本・単一!$L$6,IF(D8=基本・単一!$F$7,基本・単一!$L$7,IF(D8=基本・単一!$F$8,基本・単一!$L$8,IF(D8=基本・単一!$F$9,基本・単一!$L$9,IF(D8=基本・単一!$F$10,基本・単一!$L$10)))))))</f>
        <v>256</v>
      </c>
      <c r="I8" s="243"/>
      <c r="J8" s="71">
        <f>基本・複合!M8</f>
        <v>581</v>
      </c>
      <c r="K8" s="243"/>
      <c r="L8" s="71">
        <f t="shared" si="0"/>
        <v>982</v>
      </c>
      <c r="M8" s="72">
        <f t="shared" si="1"/>
        <v>10998</v>
      </c>
      <c r="N8" s="72">
        <f t="shared" si="2"/>
        <v>10762</v>
      </c>
      <c r="O8" s="72">
        <f t="shared" si="3"/>
        <v>10703</v>
      </c>
      <c r="P8" s="72">
        <f t="shared" si="4"/>
        <v>10527</v>
      </c>
      <c r="Q8" s="72">
        <f t="shared" si="5"/>
        <v>10409</v>
      </c>
      <c r="R8" s="72">
        <f t="shared" si="6"/>
        <v>10173</v>
      </c>
      <c r="S8" s="72">
        <f t="shared" si="7"/>
        <v>9996</v>
      </c>
      <c r="T8" s="72">
        <f t="shared" si="8"/>
        <v>9820</v>
      </c>
      <c r="U8" s="44"/>
      <c r="V8" s="44"/>
    </row>
    <row r="9" spans="1:22" ht="18" customHeight="1" x14ac:dyDescent="0.2">
      <c r="A9" s="56" t="s">
        <v>868</v>
      </c>
      <c r="B9" s="82" t="s">
        <v>649</v>
      </c>
      <c r="C9" s="66" t="s">
        <v>1</v>
      </c>
      <c r="D9" s="67">
        <v>0.5</v>
      </c>
      <c r="E9" s="68" t="s">
        <v>18</v>
      </c>
      <c r="F9" s="69">
        <v>3</v>
      </c>
      <c r="G9" s="75">
        <f t="shared" si="9"/>
        <v>3.5</v>
      </c>
      <c r="H9" s="71">
        <f>IF(D9=基本・単一!$F$4,基本・単一!$L$4,IF(D9=基本・単一!$F$5,基本・単一!$L$5,IF(D9=基本・単一!$F$6,基本・単一!$L$6,IF(D9=基本・単一!$F$7,基本・単一!$L$7,IF(D9=基本・単一!$F$8,基本・単一!$L$8,IF(D9=基本・単一!$F$9,基本・単一!$L$9,IF(D9=基本・単一!$F$10,基本・単一!$L$10)))))))</f>
        <v>256</v>
      </c>
      <c r="I9" s="243"/>
      <c r="J9" s="71">
        <f>J8+基本・複合!$Q$2</f>
        <v>664</v>
      </c>
      <c r="K9" s="243"/>
      <c r="L9" s="71">
        <f t="shared" si="0"/>
        <v>1086</v>
      </c>
      <c r="M9" s="72">
        <f t="shared" si="1"/>
        <v>12163</v>
      </c>
      <c r="N9" s="72">
        <f t="shared" si="2"/>
        <v>11902</v>
      </c>
      <c r="O9" s="72">
        <f t="shared" si="3"/>
        <v>11837</v>
      </c>
      <c r="P9" s="72">
        <f t="shared" si="4"/>
        <v>11641</v>
      </c>
      <c r="Q9" s="72">
        <f t="shared" si="5"/>
        <v>11511</v>
      </c>
      <c r="R9" s="72">
        <f t="shared" si="6"/>
        <v>11250</v>
      </c>
      <c r="S9" s="72">
        <f t="shared" si="7"/>
        <v>11055</v>
      </c>
      <c r="T9" s="72">
        <f t="shared" si="8"/>
        <v>10860</v>
      </c>
      <c r="U9" s="44"/>
      <c r="V9" s="44"/>
    </row>
    <row r="10" spans="1:22" ht="18" customHeight="1" x14ac:dyDescent="0.2">
      <c r="A10" s="56" t="s">
        <v>869</v>
      </c>
      <c r="B10" s="82" t="s">
        <v>649</v>
      </c>
      <c r="C10" s="66" t="s">
        <v>1</v>
      </c>
      <c r="D10" s="67">
        <v>0.5</v>
      </c>
      <c r="E10" s="68" t="s">
        <v>18</v>
      </c>
      <c r="F10" s="69">
        <v>3.5</v>
      </c>
      <c r="G10" s="75">
        <f t="shared" si="9"/>
        <v>4</v>
      </c>
      <c r="H10" s="71">
        <f>IF(D10=基本・単一!$F$4,基本・単一!$L$4,IF(D10=基本・単一!$F$5,基本・単一!$L$5,IF(D10=基本・単一!$F$6,基本・単一!$L$6,IF(D10=基本・単一!$F$7,基本・単一!$L$7,IF(D10=基本・単一!$F$8,基本・単一!$L$8,IF(D10=基本・単一!$F$9,基本・単一!$L$9,IF(D10=基本・単一!$F$10,基本・単一!$L$10)))))))</f>
        <v>256</v>
      </c>
      <c r="I10" s="243"/>
      <c r="J10" s="71">
        <f>J9+基本・複合!$Q$2</f>
        <v>747</v>
      </c>
      <c r="K10" s="243"/>
      <c r="L10" s="71">
        <f t="shared" si="0"/>
        <v>1190</v>
      </c>
      <c r="M10" s="72">
        <f t="shared" si="1"/>
        <v>13328</v>
      </c>
      <c r="N10" s="72">
        <f t="shared" si="2"/>
        <v>13042</v>
      </c>
      <c r="O10" s="72">
        <f t="shared" si="3"/>
        <v>12971</v>
      </c>
      <c r="P10" s="72">
        <f t="shared" si="4"/>
        <v>12756</v>
      </c>
      <c r="Q10" s="72">
        <f t="shared" si="5"/>
        <v>12614</v>
      </c>
      <c r="R10" s="72">
        <f t="shared" si="6"/>
        <v>12328</v>
      </c>
      <c r="S10" s="72">
        <f t="shared" si="7"/>
        <v>12114</v>
      </c>
      <c r="T10" s="72">
        <f t="shared" si="8"/>
        <v>11900</v>
      </c>
      <c r="U10" s="44"/>
      <c r="V10" s="44"/>
    </row>
    <row r="11" spans="1:22" ht="18" customHeight="1" x14ac:dyDescent="0.2">
      <c r="A11" s="56" t="s">
        <v>870</v>
      </c>
      <c r="B11" s="82" t="s">
        <v>649</v>
      </c>
      <c r="C11" s="66" t="s">
        <v>1</v>
      </c>
      <c r="D11" s="67">
        <v>0.5</v>
      </c>
      <c r="E11" s="68" t="s">
        <v>18</v>
      </c>
      <c r="F11" s="69">
        <v>4</v>
      </c>
      <c r="G11" s="75">
        <f t="shared" si="9"/>
        <v>4.5</v>
      </c>
      <c r="H11" s="71">
        <f>IF(D11=基本・単一!$F$4,基本・単一!$L$4,IF(D11=基本・単一!$F$5,基本・単一!$L$5,IF(D11=基本・単一!$F$6,基本・単一!$L$6,IF(D11=基本・単一!$F$7,基本・単一!$L$7,IF(D11=基本・単一!$F$8,基本・単一!$L$8,IF(D11=基本・単一!$F$9,基本・単一!$L$9,IF(D11=基本・単一!$F$10,基本・単一!$L$10)))))))</f>
        <v>256</v>
      </c>
      <c r="I11" s="243"/>
      <c r="J11" s="71">
        <f>J10+基本・複合!$Q$2</f>
        <v>830</v>
      </c>
      <c r="K11" s="243"/>
      <c r="L11" s="71">
        <f t="shared" si="0"/>
        <v>1294</v>
      </c>
      <c r="M11" s="72">
        <f t="shared" si="1"/>
        <v>14492</v>
      </c>
      <c r="N11" s="72">
        <f t="shared" si="2"/>
        <v>14182</v>
      </c>
      <c r="O11" s="72">
        <f t="shared" si="3"/>
        <v>14104</v>
      </c>
      <c r="P11" s="72">
        <f t="shared" si="4"/>
        <v>13871</v>
      </c>
      <c r="Q11" s="72">
        <f t="shared" si="5"/>
        <v>13716</v>
      </c>
      <c r="R11" s="72">
        <f t="shared" si="6"/>
        <v>13405</v>
      </c>
      <c r="S11" s="72">
        <f t="shared" si="7"/>
        <v>13172</v>
      </c>
      <c r="T11" s="72">
        <f t="shared" si="8"/>
        <v>12940</v>
      </c>
      <c r="U11" s="44"/>
      <c r="V11" s="44"/>
    </row>
    <row r="12" spans="1:22" ht="18" customHeight="1" x14ac:dyDescent="0.2">
      <c r="A12" s="56" t="s">
        <v>871</v>
      </c>
      <c r="B12" s="82" t="s">
        <v>649</v>
      </c>
      <c r="C12" s="66" t="s">
        <v>1</v>
      </c>
      <c r="D12" s="67">
        <v>0.5</v>
      </c>
      <c r="E12" s="68" t="s">
        <v>18</v>
      </c>
      <c r="F12" s="69">
        <v>4.5</v>
      </c>
      <c r="G12" s="75">
        <f t="shared" si="9"/>
        <v>5</v>
      </c>
      <c r="H12" s="71">
        <f>IF(D12=基本・単一!$F$4,基本・単一!$L$4,IF(D12=基本・単一!$F$5,基本・単一!$L$5,IF(D12=基本・単一!$F$6,基本・単一!$L$6,IF(D12=基本・単一!$F$7,基本・単一!$L$7,IF(D12=基本・単一!$F$8,基本・単一!$L$8,IF(D12=基本・単一!$F$9,基本・単一!$L$9,IF(D12=基本・単一!$F$10,基本・単一!$L$10)))))))</f>
        <v>256</v>
      </c>
      <c r="I12" s="243"/>
      <c r="J12" s="71">
        <f>J11+基本・複合!$Q$2</f>
        <v>913</v>
      </c>
      <c r="K12" s="243"/>
      <c r="L12" s="71">
        <f t="shared" si="0"/>
        <v>1397</v>
      </c>
      <c r="M12" s="72">
        <f t="shared" si="1"/>
        <v>15646</v>
      </c>
      <c r="N12" s="72">
        <f t="shared" si="2"/>
        <v>15311</v>
      </c>
      <c r="O12" s="72">
        <f t="shared" si="3"/>
        <v>15227</v>
      </c>
      <c r="P12" s="72">
        <f t="shared" si="4"/>
        <v>14975</v>
      </c>
      <c r="Q12" s="72">
        <f t="shared" si="5"/>
        <v>14808</v>
      </c>
      <c r="R12" s="72">
        <f t="shared" si="6"/>
        <v>14472</v>
      </c>
      <c r="S12" s="72">
        <f t="shared" si="7"/>
        <v>14221</v>
      </c>
      <c r="T12" s="72">
        <f t="shared" si="8"/>
        <v>13970</v>
      </c>
      <c r="U12" s="44"/>
      <c r="V12" s="44"/>
    </row>
    <row r="13" spans="1:22" ht="18" customHeight="1" x14ac:dyDescent="0.2">
      <c r="A13" s="56" t="s">
        <v>872</v>
      </c>
      <c r="B13" s="82" t="s">
        <v>649</v>
      </c>
      <c r="C13" s="66" t="s">
        <v>1</v>
      </c>
      <c r="D13" s="67">
        <v>1</v>
      </c>
      <c r="E13" s="68" t="s">
        <v>18</v>
      </c>
      <c r="F13" s="69">
        <v>0.5</v>
      </c>
      <c r="G13" s="75">
        <f t="shared" si="9"/>
        <v>1.5</v>
      </c>
      <c r="H13" s="71">
        <f>IF(D13=基本・単一!$F$4,基本・単一!$L$4,IF(D13=基本・単一!$F$5,基本・単一!$L$5,IF(D13=基本・単一!$F$6,基本・単一!$L$6,IF(D13=基本・単一!$F$7,基本・単一!$L$7,IF(D13=基本・単一!$F$8,基本・単一!$L$8,IF(D13=基本・単一!$F$9,基本・単一!$L$9,IF(D13=基本・単一!$F$10,基本・単一!$L$10)))))))</f>
        <v>404</v>
      </c>
      <c r="I13" s="243"/>
      <c r="J13" s="71">
        <f>基本・複合!M10</f>
        <v>183</v>
      </c>
      <c r="K13" s="243"/>
      <c r="L13" s="71">
        <f t="shared" si="0"/>
        <v>633</v>
      </c>
      <c r="M13" s="72">
        <f t="shared" si="1"/>
        <v>7089</v>
      </c>
      <c r="N13" s="72">
        <f t="shared" si="2"/>
        <v>6937</v>
      </c>
      <c r="O13" s="72">
        <f t="shared" si="3"/>
        <v>6899</v>
      </c>
      <c r="P13" s="72">
        <f t="shared" si="4"/>
        <v>6785</v>
      </c>
      <c r="Q13" s="72">
        <f t="shared" si="5"/>
        <v>6709</v>
      </c>
      <c r="R13" s="72">
        <f t="shared" si="6"/>
        <v>6557</v>
      </c>
      <c r="S13" s="72">
        <f t="shared" si="7"/>
        <v>6443</v>
      </c>
      <c r="T13" s="72">
        <f t="shared" si="8"/>
        <v>6330</v>
      </c>
      <c r="U13" s="44"/>
      <c r="V13" s="44"/>
    </row>
    <row r="14" spans="1:22" ht="18" customHeight="1" x14ac:dyDescent="0.2">
      <c r="A14" s="56" t="s">
        <v>873</v>
      </c>
      <c r="B14" s="82" t="s">
        <v>649</v>
      </c>
      <c r="C14" s="66" t="s">
        <v>1</v>
      </c>
      <c r="D14" s="67">
        <v>1</v>
      </c>
      <c r="E14" s="68" t="s">
        <v>18</v>
      </c>
      <c r="F14" s="69">
        <v>1</v>
      </c>
      <c r="G14" s="75">
        <f t="shared" si="9"/>
        <v>2</v>
      </c>
      <c r="H14" s="71">
        <f>IF(D14=基本・単一!$F$4,基本・単一!$L$4,IF(D14=基本・単一!$F$5,基本・単一!$L$5,IF(D14=基本・単一!$F$6,基本・単一!$L$6,IF(D14=基本・単一!$F$7,基本・単一!$L$7,IF(D14=基本・単一!$F$8,基本・単一!$L$8,IF(D14=基本・単一!$F$9,基本・単一!$L$9,IF(D14=基本・単一!$F$10,基本・単一!$L$10)))))))</f>
        <v>404</v>
      </c>
      <c r="I14" s="243"/>
      <c r="J14" s="71">
        <f>基本・複合!M11</f>
        <v>265</v>
      </c>
      <c r="K14" s="243"/>
      <c r="L14" s="71">
        <f t="shared" si="0"/>
        <v>735</v>
      </c>
      <c r="M14" s="72">
        <f t="shared" si="1"/>
        <v>8232</v>
      </c>
      <c r="N14" s="72">
        <f t="shared" si="2"/>
        <v>8055</v>
      </c>
      <c r="O14" s="72">
        <f t="shared" si="3"/>
        <v>8011</v>
      </c>
      <c r="P14" s="72">
        <f t="shared" si="4"/>
        <v>7879</v>
      </c>
      <c r="Q14" s="72">
        <f t="shared" si="5"/>
        <v>7791</v>
      </c>
      <c r="R14" s="72">
        <f t="shared" si="6"/>
        <v>7614</v>
      </c>
      <c r="S14" s="72">
        <f t="shared" si="7"/>
        <v>7482</v>
      </c>
      <c r="T14" s="72">
        <f t="shared" si="8"/>
        <v>7350</v>
      </c>
      <c r="U14" s="44"/>
      <c r="V14" s="44"/>
    </row>
    <row r="15" spans="1:22" ht="18" customHeight="1" x14ac:dyDescent="0.2">
      <c r="A15" s="56" t="s">
        <v>874</v>
      </c>
      <c r="B15" s="82" t="s">
        <v>649</v>
      </c>
      <c r="C15" s="66" t="s">
        <v>1</v>
      </c>
      <c r="D15" s="67">
        <v>1</v>
      </c>
      <c r="E15" s="68" t="s">
        <v>18</v>
      </c>
      <c r="F15" s="69">
        <v>1.5</v>
      </c>
      <c r="G15" s="75">
        <f t="shared" si="9"/>
        <v>2.5</v>
      </c>
      <c r="H15" s="71">
        <f>IF(D15=基本・単一!$F$4,基本・単一!$L$4,IF(D15=基本・単一!$F$5,基本・単一!$L$5,IF(D15=基本・単一!$F$6,基本・単一!$L$6,IF(D15=基本・単一!$F$7,基本・単一!$L$7,IF(D15=基本・単一!$F$8,基本・単一!$L$8,IF(D15=基本・単一!$F$9,基本・単一!$L$9,IF(D15=基本・単一!$F$10,基本・単一!$L$10)))))))</f>
        <v>404</v>
      </c>
      <c r="I15" s="243"/>
      <c r="J15" s="71">
        <f>基本・複合!M12</f>
        <v>350</v>
      </c>
      <c r="K15" s="243"/>
      <c r="L15" s="71">
        <f t="shared" si="0"/>
        <v>842</v>
      </c>
      <c r="M15" s="72">
        <f t="shared" si="1"/>
        <v>9430</v>
      </c>
      <c r="N15" s="72">
        <f t="shared" si="2"/>
        <v>9228</v>
      </c>
      <c r="O15" s="72">
        <f t="shared" si="3"/>
        <v>9177</v>
      </c>
      <c r="P15" s="72">
        <f t="shared" si="4"/>
        <v>9026</v>
      </c>
      <c r="Q15" s="72">
        <f t="shared" si="5"/>
        <v>8925</v>
      </c>
      <c r="R15" s="72">
        <f t="shared" si="6"/>
        <v>8723</v>
      </c>
      <c r="S15" s="72">
        <f t="shared" si="7"/>
        <v>8571</v>
      </c>
      <c r="T15" s="72">
        <f t="shared" si="8"/>
        <v>8420</v>
      </c>
      <c r="U15" s="44"/>
      <c r="V15" s="44"/>
    </row>
    <row r="16" spans="1:22" ht="18" customHeight="1" x14ac:dyDescent="0.2">
      <c r="A16" s="56" t="s">
        <v>875</v>
      </c>
      <c r="B16" s="82" t="s">
        <v>649</v>
      </c>
      <c r="C16" s="66" t="s">
        <v>1</v>
      </c>
      <c r="D16" s="67">
        <v>1</v>
      </c>
      <c r="E16" s="68" t="s">
        <v>18</v>
      </c>
      <c r="F16" s="69">
        <v>2</v>
      </c>
      <c r="G16" s="75">
        <f t="shared" si="9"/>
        <v>3</v>
      </c>
      <c r="H16" s="71">
        <f>IF(D16=基本・単一!$F$4,基本・単一!$L$4,IF(D16=基本・単一!$F$5,基本・単一!$L$5,IF(D16=基本・単一!$F$6,基本・単一!$L$6,IF(D16=基本・単一!$F$7,基本・単一!$L$7,IF(D16=基本・単一!$F$8,基本・単一!$L$8,IF(D16=基本・単一!$F$9,基本・単一!$L$9,IF(D16=基本・単一!$F$10,基本・単一!$L$10)))))))</f>
        <v>404</v>
      </c>
      <c r="I16" s="243"/>
      <c r="J16" s="71">
        <f>基本・複合!M13</f>
        <v>433</v>
      </c>
      <c r="K16" s="243"/>
      <c r="L16" s="71">
        <f t="shared" si="0"/>
        <v>945</v>
      </c>
      <c r="M16" s="72">
        <f t="shared" si="1"/>
        <v>10584</v>
      </c>
      <c r="N16" s="72">
        <f t="shared" si="2"/>
        <v>10357</v>
      </c>
      <c r="O16" s="72">
        <f t="shared" si="3"/>
        <v>10300</v>
      </c>
      <c r="P16" s="72">
        <f t="shared" si="4"/>
        <v>10130</v>
      </c>
      <c r="Q16" s="72">
        <f t="shared" si="5"/>
        <v>10017</v>
      </c>
      <c r="R16" s="72">
        <f t="shared" si="6"/>
        <v>9790</v>
      </c>
      <c r="S16" s="72">
        <f t="shared" si="7"/>
        <v>9620</v>
      </c>
      <c r="T16" s="72">
        <f t="shared" si="8"/>
        <v>9450</v>
      </c>
      <c r="U16" s="44"/>
      <c r="V16" s="44"/>
    </row>
    <row r="17" spans="1:22" ht="18" customHeight="1" x14ac:dyDescent="0.2">
      <c r="A17" s="56" t="s">
        <v>876</v>
      </c>
      <c r="B17" s="82" t="s">
        <v>649</v>
      </c>
      <c r="C17" s="66" t="s">
        <v>1</v>
      </c>
      <c r="D17" s="67">
        <v>1</v>
      </c>
      <c r="E17" s="68" t="s">
        <v>18</v>
      </c>
      <c r="F17" s="69">
        <v>2.5</v>
      </c>
      <c r="G17" s="75">
        <f t="shared" si="9"/>
        <v>3.5</v>
      </c>
      <c r="H17" s="71">
        <f>IF(D17=基本・単一!$F$4,基本・単一!$L$4,IF(D17=基本・単一!$F$5,基本・単一!$L$5,IF(D17=基本・単一!$F$6,基本・単一!$L$6,IF(D17=基本・単一!$F$7,基本・単一!$L$7,IF(D17=基本・単一!$F$8,基本・単一!$L$8,IF(D17=基本・単一!$F$9,基本・単一!$L$9,IF(D17=基本・単一!$F$10,基本・単一!$L$10)))))))</f>
        <v>404</v>
      </c>
      <c r="I17" s="243"/>
      <c r="J17" s="71">
        <f>基本・複合!M14</f>
        <v>516</v>
      </c>
      <c r="K17" s="243"/>
      <c r="L17" s="71">
        <f t="shared" si="0"/>
        <v>1049</v>
      </c>
      <c r="M17" s="72">
        <f t="shared" si="1"/>
        <v>11748</v>
      </c>
      <c r="N17" s="72">
        <f t="shared" si="2"/>
        <v>11497</v>
      </c>
      <c r="O17" s="72">
        <f t="shared" si="3"/>
        <v>11434</v>
      </c>
      <c r="P17" s="72">
        <f t="shared" si="4"/>
        <v>11245</v>
      </c>
      <c r="Q17" s="72">
        <f t="shared" si="5"/>
        <v>11119</v>
      </c>
      <c r="R17" s="72">
        <f t="shared" si="6"/>
        <v>10867</v>
      </c>
      <c r="S17" s="72">
        <f t="shared" si="7"/>
        <v>10678</v>
      </c>
      <c r="T17" s="72">
        <f t="shared" si="8"/>
        <v>10490</v>
      </c>
      <c r="U17" s="44"/>
      <c r="V17" s="44"/>
    </row>
    <row r="18" spans="1:22" ht="18" customHeight="1" x14ac:dyDescent="0.2">
      <c r="A18" s="56" t="s">
        <v>877</v>
      </c>
      <c r="B18" s="82" t="s">
        <v>649</v>
      </c>
      <c r="C18" s="66" t="s">
        <v>1</v>
      </c>
      <c r="D18" s="67">
        <v>1</v>
      </c>
      <c r="E18" s="68" t="s">
        <v>18</v>
      </c>
      <c r="F18" s="69">
        <v>3</v>
      </c>
      <c r="G18" s="75">
        <f t="shared" si="9"/>
        <v>4</v>
      </c>
      <c r="H18" s="71">
        <f>IF(D18=基本・単一!$F$4,基本・単一!$L$4,IF(D18=基本・単一!$F$5,基本・単一!$L$5,IF(D18=基本・単一!$F$6,基本・単一!$L$6,IF(D18=基本・単一!$F$7,基本・単一!$L$7,IF(D18=基本・単一!$F$8,基本・単一!$L$8,IF(D18=基本・単一!$F$9,基本・単一!$L$9,IF(D18=基本・単一!$F$10,基本・単一!$L$10)))))))</f>
        <v>404</v>
      </c>
      <c r="I18" s="243"/>
      <c r="J18" s="71">
        <f>J17+基本・複合!$Q$2</f>
        <v>599</v>
      </c>
      <c r="K18" s="243"/>
      <c r="L18" s="71">
        <f t="shared" si="0"/>
        <v>1153</v>
      </c>
      <c r="M18" s="72">
        <f t="shared" si="1"/>
        <v>12913</v>
      </c>
      <c r="N18" s="72">
        <f t="shared" si="2"/>
        <v>12636</v>
      </c>
      <c r="O18" s="72">
        <f t="shared" si="3"/>
        <v>12567</v>
      </c>
      <c r="P18" s="72">
        <f t="shared" si="4"/>
        <v>12360</v>
      </c>
      <c r="Q18" s="72">
        <f t="shared" si="5"/>
        <v>12221</v>
      </c>
      <c r="R18" s="72">
        <f t="shared" si="6"/>
        <v>11945</v>
      </c>
      <c r="S18" s="72">
        <f t="shared" si="7"/>
        <v>11737</v>
      </c>
      <c r="T18" s="72">
        <f t="shared" si="8"/>
        <v>11530</v>
      </c>
      <c r="U18" s="44"/>
      <c r="V18" s="44"/>
    </row>
    <row r="19" spans="1:22" ht="18" customHeight="1" x14ac:dyDescent="0.2">
      <c r="A19" s="56" t="s">
        <v>878</v>
      </c>
      <c r="B19" s="82" t="s">
        <v>649</v>
      </c>
      <c r="C19" s="66" t="s">
        <v>1</v>
      </c>
      <c r="D19" s="67">
        <v>1</v>
      </c>
      <c r="E19" s="68" t="s">
        <v>18</v>
      </c>
      <c r="F19" s="69">
        <v>3.5</v>
      </c>
      <c r="G19" s="75">
        <f t="shared" si="9"/>
        <v>4.5</v>
      </c>
      <c r="H19" s="71">
        <f>IF(D19=基本・単一!$F$4,基本・単一!$L$4,IF(D19=基本・単一!$F$5,基本・単一!$L$5,IF(D19=基本・単一!$F$6,基本・単一!$L$6,IF(D19=基本・単一!$F$7,基本・単一!$L$7,IF(D19=基本・単一!$F$8,基本・単一!$L$8,IF(D19=基本・単一!$F$9,基本・単一!$L$9,IF(D19=基本・単一!$F$10,基本・単一!$L$10)))))))</f>
        <v>404</v>
      </c>
      <c r="I19" s="243"/>
      <c r="J19" s="71">
        <f>J18+基本・複合!$Q$2</f>
        <v>682</v>
      </c>
      <c r="K19" s="243"/>
      <c r="L19" s="71">
        <f t="shared" si="0"/>
        <v>1257</v>
      </c>
      <c r="M19" s="72">
        <f t="shared" si="1"/>
        <v>14078</v>
      </c>
      <c r="N19" s="72">
        <f t="shared" si="2"/>
        <v>13776</v>
      </c>
      <c r="O19" s="72">
        <f t="shared" si="3"/>
        <v>13701</v>
      </c>
      <c r="P19" s="72">
        <f t="shared" si="4"/>
        <v>13475</v>
      </c>
      <c r="Q19" s="72">
        <f t="shared" si="5"/>
        <v>13324</v>
      </c>
      <c r="R19" s="72">
        <f t="shared" si="6"/>
        <v>13022</v>
      </c>
      <c r="S19" s="72">
        <f t="shared" si="7"/>
        <v>12796</v>
      </c>
      <c r="T19" s="72">
        <f t="shared" si="8"/>
        <v>12570</v>
      </c>
      <c r="U19" s="44"/>
      <c r="V19" s="44"/>
    </row>
    <row r="20" spans="1:22" ht="18" customHeight="1" x14ac:dyDescent="0.2">
      <c r="A20" s="56" t="s">
        <v>879</v>
      </c>
      <c r="B20" s="82" t="s">
        <v>649</v>
      </c>
      <c r="C20" s="66" t="s">
        <v>1</v>
      </c>
      <c r="D20" s="67">
        <v>1</v>
      </c>
      <c r="E20" s="68" t="s">
        <v>18</v>
      </c>
      <c r="F20" s="69">
        <v>4</v>
      </c>
      <c r="G20" s="75">
        <f t="shared" si="9"/>
        <v>5</v>
      </c>
      <c r="H20" s="71">
        <f>IF(D20=基本・単一!$F$4,基本・単一!$L$4,IF(D20=基本・単一!$F$5,基本・単一!$L$5,IF(D20=基本・単一!$F$6,基本・単一!$L$6,IF(D20=基本・単一!$F$7,基本・単一!$L$7,IF(D20=基本・単一!$F$8,基本・単一!$L$8,IF(D20=基本・単一!$F$9,基本・単一!$L$9,IF(D20=基本・単一!$F$10,基本・単一!$L$10)))))))</f>
        <v>404</v>
      </c>
      <c r="I20" s="243"/>
      <c r="J20" s="71">
        <f>J19+基本・複合!$Q$2</f>
        <v>765</v>
      </c>
      <c r="K20" s="243"/>
      <c r="L20" s="71">
        <f t="shared" si="0"/>
        <v>1360</v>
      </c>
      <c r="M20" s="72">
        <f t="shared" si="1"/>
        <v>15232</v>
      </c>
      <c r="N20" s="72">
        <f t="shared" si="2"/>
        <v>14905</v>
      </c>
      <c r="O20" s="72">
        <f t="shared" si="3"/>
        <v>14824</v>
      </c>
      <c r="P20" s="72">
        <f t="shared" si="4"/>
        <v>14579</v>
      </c>
      <c r="Q20" s="72">
        <f t="shared" si="5"/>
        <v>14416</v>
      </c>
      <c r="R20" s="72">
        <f t="shared" si="6"/>
        <v>14089</v>
      </c>
      <c r="S20" s="72">
        <f t="shared" si="7"/>
        <v>13844</v>
      </c>
      <c r="T20" s="72">
        <f t="shared" si="8"/>
        <v>13600</v>
      </c>
      <c r="U20" s="44"/>
      <c r="V20" s="44"/>
    </row>
    <row r="21" spans="1:22" ht="18" customHeight="1" x14ac:dyDescent="0.2">
      <c r="A21" s="56" t="s">
        <v>880</v>
      </c>
      <c r="B21" s="82" t="s">
        <v>649</v>
      </c>
      <c r="C21" s="66" t="s">
        <v>1</v>
      </c>
      <c r="D21" s="67">
        <v>1</v>
      </c>
      <c r="E21" s="68" t="s">
        <v>18</v>
      </c>
      <c r="F21" s="69">
        <v>4.5</v>
      </c>
      <c r="G21" s="75">
        <f t="shared" si="9"/>
        <v>5.5</v>
      </c>
      <c r="H21" s="71">
        <f>IF(D21=基本・単一!$F$4,基本・単一!$L$4,IF(D21=基本・単一!$F$5,基本・単一!$L$5,IF(D21=基本・単一!$F$6,基本・単一!$L$6,IF(D21=基本・単一!$F$7,基本・単一!$L$7,IF(D21=基本・単一!$F$8,基本・単一!$L$8,IF(D21=基本・単一!$F$9,基本・単一!$L$9,IF(D21=基本・単一!$F$10,基本・単一!$L$10)))))))</f>
        <v>404</v>
      </c>
      <c r="I21" s="243"/>
      <c r="J21" s="71">
        <f>J20+基本・複合!$Q$2</f>
        <v>848</v>
      </c>
      <c r="K21" s="243"/>
      <c r="L21" s="71">
        <f t="shared" si="0"/>
        <v>1464</v>
      </c>
      <c r="M21" s="72">
        <f t="shared" si="1"/>
        <v>16396</v>
      </c>
      <c r="N21" s="72">
        <f t="shared" si="2"/>
        <v>16045</v>
      </c>
      <c r="O21" s="72">
        <f t="shared" si="3"/>
        <v>15957</v>
      </c>
      <c r="P21" s="72">
        <f t="shared" si="4"/>
        <v>15694</v>
      </c>
      <c r="Q21" s="72">
        <f t="shared" si="5"/>
        <v>15518</v>
      </c>
      <c r="R21" s="72">
        <f t="shared" si="6"/>
        <v>15167</v>
      </c>
      <c r="S21" s="72">
        <f t="shared" si="7"/>
        <v>14903</v>
      </c>
      <c r="T21" s="72">
        <f t="shared" si="8"/>
        <v>14640</v>
      </c>
      <c r="U21" s="44"/>
      <c r="V21" s="44"/>
    </row>
    <row r="22" spans="1:22" ht="18" customHeight="1" x14ac:dyDescent="0.2">
      <c r="A22" s="56" t="s">
        <v>881</v>
      </c>
      <c r="B22" s="82" t="s">
        <v>649</v>
      </c>
      <c r="C22" s="66" t="s">
        <v>1</v>
      </c>
      <c r="D22" s="67">
        <v>1.5</v>
      </c>
      <c r="E22" s="68" t="s">
        <v>18</v>
      </c>
      <c r="F22" s="69">
        <v>0.5</v>
      </c>
      <c r="G22" s="75">
        <f t="shared" si="9"/>
        <v>2</v>
      </c>
      <c r="H22" s="71">
        <f>IF(D22=基本・単一!$F$4,基本・単一!$L$4,IF(D22=基本・単一!$F$5,基本・単一!$L$5,IF(D22=基本・単一!$F$6,基本・単一!$L$6,IF(D22=基本・単一!$F$7,基本・単一!$L$7,IF(D22=基本・単一!$F$8,基本・単一!$L$8,IF(D22=基本・単一!$F$9,基本・単一!$L$9,IF(D22=基本・単一!$F$10,基本・単一!$L$10)))))))</f>
        <v>587</v>
      </c>
      <c r="I22" s="243"/>
      <c r="J22" s="71">
        <f>基本・複合!M15</f>
        <v>82</v>
      </c>
      <c r="K22" s="243"/>
      <c r="L22" s="71">
        <f t="shared" si="0"/>
        <v>690</v>
      </c>
      <c r="M22" s="72">
        <f t="shared" si="1"/>
        <v>7728</v>
      </c>
      <c r="N22" s="72">
        <f t="shared" si="2"/>
        <v>7562</v>
      </c>
      <c r="O22" s="72">
        <f t="shared" si="3"/>
        <v>7521</v>
      </c>
      <c r="P22" s="72">
        <f t="shared" si="4"/>
        <v>7396</v>
      </c>
      <c r="Q22" s="72">
        <f t="shared" si="5"/>
        <v>7314</v>
      </c>
      <c r="R22" s="72">
        <f t="shared" si="6"/>
        <v>7148</v>
      </c>
      <c r="S22" s="72">
        <f t="shared" si="7"/>
        <v>7024</v>
      </c>
      <c r="T22" s="72">
        <f t="shared" si="8"/>
        <v>6900</v>
      </c>
      <c r="U22" s="44"/>
      <c r="V22" s="44"/>
    </row>
    <row r="23" spans="1:22" ht="18" customHeight="1" x14ac:dyDescent="0.2">
      <c r="A23" s="56" t="s">
        <v>882</v>
      </c>
      <c r="B23" s="82" t="s">
        <v>649</v>
      </c>
      <c r="C23" s="66" t="s">
        <v>1</v>
      </c>
      <c r="D23" s="67">
        <v>1.5</v>
      </c>
      <c r="E23" s="68" t="s">
        <v>18</v>
      </c>
      <c r="F23" s="69">
        <v>1</v>
      </c>
      <c r="G23" s="75">
        <f t="shared" si="9"/>
        <v>2.5</v>
      </c>
      <c r="H23" s="71">
        <f>IF(D23=基本・単一!$F$4,基本・単一!$L$4,IF(D23=基本・単一!$F$5,基本・単一!$L$5,IF(D23=基本・単一!$F$6,基本・単一!$L$6,IF(D23=基本・単一!$F$7,基本・単一!$L$7,IF(D23=基本・単一!$F$8,基本・単一!$L$8,IF(D23=基本・単一!$F$9,基本・単一!$L$9,IF(D23=基本・単一!$F$10,基本・単一!$L$10)))))))</f>
        <v>587</v>
      </c>
      <c r="I23" s="243"/>
      <c r="J23" s="71">
        <f>基本・複合!M16</f>
        <v>167</v>
      </c>
      <c r="K23" s="243"/>
      <c r="L23" s="71">
        <f t="shared" si="0"/>
        <v>796</v>
      </c>
      <c r="M23" s="72">
        <f t="shared" si="1"/>
        <v>8915</v>
      </c>
      <c r="N23" s="72">
        <f t="shared" si="2"/>
        <v>8724</v>
      </c>
      <c r="O23" s="72">
        <f t="shared" si="3"/>
        <v>8676</v>
      </c>
      <c r="P23" s="72">
        <f t="shared" si="4"/>
        <v>8533</v>
      </c>
      <c r="Q23" s="72">
        <f t="shared" si="5"/>
        <v>8437</v>
      </c>
      <c r="R23" s="72">
        <f t="shared" si="6"/>
        <v>8246</v>
      </c>
      <c r="S23" s="72">
        <f t="shared" si="7"/>
        <v>8103</v>
      </c>
      <c r="T23" s="72">
        <f t="shared" si="8"/>
        <v>7960</v>
      </c>
      <c r="U23" s="44"/>
      <c r="V23" s="44"/>
    </row>
    <row r="24" spans="1:22" ht="18" customHeight="1" x14ac:dyDescent="0.2">
      <c r="A24" s="56" t="s">
        <v>883</v>
      </c>
      <c r="B24" s="82" t="s">
        <v>649</v>
      </c>
      <c r="C24" s="66" t="s">
        <v>1</v>
      </c>
      <c r="D24" s="67">
        <v>1.5</v>
      </c>
      <c r="E24" s="68" t="s">
        <v>18</v>
      </c>
      <c r="F24" s="69">
        <v>1.5</v>
      </c>
      <c r="G24" s="75">
        <f t="shared" si="9"/>
        <v>3</v>
      </c>
      <c r="H24" s="71">
        <f>IF(D24=基本・単一!$F$4,基本・単一!$L$4,IF(D24=基本・単一!$F$5,基本・単一!$L$5,IF(D24=基本・単一!$F$6,基本・単一!$L$6,IF(D24=基本・単一!$F$7,基本・単一!$L$7,IF(D24=基本・単一!$F$8,基本・単一!$L$8,IF(D24=基本・単一!$F$9,基本・単一!$L$9,IF(D24=基本・単一!$F$10,基本・単一!$L$10)))))))</f>
        <v>587</v>
      </c>
      <c r="I24" s="243"/>
      <c r="J24" s="71">
        <f>基本・複合!M17</f>
        <v>250</v>
      </c>
      <c r="K24" s="243"/>
      <c r="L24" s="71">
        <f t="shared" si="0"/>
        <v>900</v>
      </c>
      <c r="M24" s="72">
        <f t="shared" si="1"/>
        <v>10080</v>
      </c>
      <c r="N24" s="72">
        <f t="shared" si="2"/>
        <v>9864</v>
      </c>
      <c r="O24" s="72">
        <f t="shared" si="3"/>
        <v>9810</v>
      </c>
      <c r="P24" s="72">
        <f t="shared" si="4"/>
        <v>9648</v>
      </c>
      <c r="Q24" s="72">
        <f t="shared" si="5"/>
        <v>9540</v>
      </c>
      <c r="R24" s="72">
        <f t="shared" si="6"/>
        <v>9324</v>
      </c>
      <c r="S24" s="72">
        <f t="shared" si="7"/>
        <v>9162</v>
      </c>
      <c r="T24" s="72">
        <f t="shared" si="8"/>
        <v>9000</v>
      </c>
      <c r="U24" s="44"/>
      <c r="V24" s="44"/>
    </row>
    <row r="25" spans="1:22" ht="18" customHeight="1" x14ac:dyDescent="0.2">
      <c r="A25" s="56" t="s">
        <v>884</v>
      </c>
      <c r="B25" s="82" t="s">
        <v>649</v>
      </c>
      <c r="C25" s="66" t="s">
        <v>1</v>
      </c>
      <c r="D25" s="67">
        <v>1.5</v>
      </c>
      <c r="E25" s="68" t="s">
        <v>18</v>
      </c>
      <c r="F25" s="69">
        <v>2</v>
      </c>
      <c r="G25" s="75">
        <f t="shared" si="9"/>
        <v>3.5</v>
      </c>
      <c r="H25" s="71">
        <f>IF(D25=基本・単一!$F$4,基本・単一!$L$4,IF(D25=基本・単一!$F$5,基本・単一!$L$5,IF(D25=基本・単一!$F$6,基本・単一!$L$6,IF(D25=基本・単一!$F$7,基本・単一!$L$7,IF(D25=基本・単一!$F$8,基本・単一!$L$8,IF(D25=基本・単一!$F$9,基本・単一!$L$9,IF(D25=基本・単一!$F$10,基本・単一!$L$10)))))))</f>
        <v>587</v>
      </c>
      <c r="I25" s="243"/>
      <c r="J25" s="71">
        <f>基本・複合!M18</f>
        <v>333</v>
      </c>
      <c r="K25" s="243"/>
      <c r="L25" s="71">
        <f t="shared" si="0"/>
        <v>1003</v>
      </c>
      <c r="M25" s="72">
        <f t="shared" si="1"/>
        <v>11233</v>
      </c>
      <c r="N25" s="72">
        <f t="shared" si="2"/>
        <v>10992</v>
      </c>
      <c r="O25" s="72">
        <f t="shared" si="3"/>
        <v>10932</v>
      </c>
      <c r="P25" s="72">
        <f t="shared" si="4"/>
        <v>10752</v>
      </c>
      <c r="Q25" s="72">
        <f t="shared" si="5"/>
        <v>10631</v>
      </c>
      <c r="R25" s="72">
        <f t="shared" si="6"/>
        <v>10391</v>
      </c>
      <c r="S25" s="72">
        <f t="shared" si="7"/>
        <v>10210</v>
      </c>
      <c r="T25" s="72">
        <f t="shared" si="8"/>
        <v>10030</v>
      </c>
      <c r="U25" s="44"/>
      <c r="V25" s="44"/>
    </row>
    <row r="26" spans="1:22" ht="18" customHeight="1" x14ac:dyDescent="0.2">
      <c r="A26" s="56" t="s">
        <v>885</v>
      </c>
      <c r="B26" s="82" t="s">
        <v>649</v>
      </c>
      <c r="C26" s="66" t="s">
        <v>1</v>
      </c>
      <c r="D26" s="67">
        <v>1.5</v>
      </c>
      <c r="E26" s="68" t="s">
        <v>18</v>
      </c>
      <c r="F26" s="69">
        <v>2.5</v>
      </c>
      <c r="G26" s="75">
        <f t="shared" si="9"/>
        <v>4</v>
      </c>
      <c r="H26" s="71">
        <f>IF(D26=基本・単一!$F$4,基本・単一!$L$4,IF(D26=基本・単一!$F$5,基本・単一!$L$5,IF(D26=基本・単一!$F$6,基本・単一!$L$6,IF(D26=基本・単一!$F$7,基本・単一!$L$7,IF(D26=基本・単一!$F$8,基本・単一!$L$8,IF(D26=基本・単一!$F$9,基本・単一!$L$9,IF(D26=基本・単一!$F$10,基本・単一!$L$10)))))))</f>
        <v>587</v>
      </c>
      <c r="I26" s="243"/>
      <c r="J26" s="71">
        <f>基本・複合!M19</f>
        <v>416</v>
      </c>
      <c r="K26" s="243"/>
      <c r="L26" s="71">
        <f t="shared" si="0"/>
        <v>1107</v>
      </c>
      <c r="M26" s="72">
        <f t="shared" si="1"/>
        <v>12398</v>
      </c>
      <c r="N26" s="72">
        <f t="shared" si="2"/>
        <v>12132</v>
      </c>
      <c r="O26" s="72">
        <f t="shared" si="3"/>
        <v>12066</v>
      </c>
      <c r="P26" s="72">
        <f t="shared" si="4"/>
        <v>11867</v>
      </c>
      <c r="Q26" s="72">
        <f t="shared" si="5"/>
        <v>11734</v>
      </c>
      <c r="R26" s="72">
        <f t="shared" si="6"/>
        <v>11468</v>
      </c>
      <c r="S26" s="72">
        <f t="shared" si="7"/>
        <v>11269</v>
      </c>
      <c r="T26" s="72">
        <f t="shared" si="8"/>
        <v>11070</v>
      </c>
      <c r="U26" s="44"/>
      <c r="V26" s="44"/>
    </row>
    <row r="27" spans="1:22" ht="18" customHeight="1" x14ac:dyDescent="0.2">
      <c r="A27" s="56" t="s">
        <v>886</v>
      </c>
      <c r="B27" s="82" t="s">
        <v>649</v>
      </c>
      <c r="C27" s="66" t="s">
        <v>1</v>
      </c>
      <c r="D27" s="67">
        <v>1.5</v>
      </c>
      <c r="E27" s="68" t="s">
        <v>18</v>
      </c>
      <c r="F27" s="69">
        <v>3</v>
      </c>
      <c r="G27" s="75">
        <f t="shared" si="9"/>
        <v>4.5</v>
      </c>
      <c r="H27" s="71">
        <f>IF(D27=基本・単一!$F$4,基本・単一!$L$4,IF(D27=基本・単一!$F$5,基本・単一!$L$5,IF(D27=基本・単一!$F$6,基本・単一!$L$6,IF(D27=基本・単一!$F$7,基本・単一!$L$7,IF(D27=基本・単一!$F$8,基本・単一!$L$8,IF(D27=基本・単一!$F$9,基本・単一!$L$9,IF(D27=基本・単一!$F$10,基本・単一!$L$10)))))))</f>
        <v>587</v>
      </c>
      <c r="I27" s="243"/>
      <c r="J27" s="71">
        <f>J26+基本・複合!$Q$2</f>
        <v>499</v>
      </c>
      <c r="K27" s="243"/>
      <c r="L27" s="71">
        <f t="shared" si="0"/>
        <v>1211</v>
      </c>
      <c r="M27" s="72">
        <f t="shared" si="1"/>
        <v>13563</v>
      </c>
      <c r="N27" s="72">
        <f t="shared" si="2"/>
        <v>13272</v>
      </c>
      <c r="O27" s="72">
        <f t="shared" si="3"/>
        <v>13199</v>
      </c>
      <c r="P27" s="72">
        <f t="shared" si="4"/>
        <v>12981</v>
      </c>
      <c r="Q27" s="72">
        <f t="shared" si="5"/>
        <v>12836</v>
      </c>
      <c r="R27" s="72">
        <f t="shared" si="6"/>
        <v>12545</v>
      </c>
      <c r="S27" s="72">
        <f t="shared" si="7"/>
        <v>12327</v>
      </c>
      <c r="T27" s="72">
        <f t="shared" si="8"/>
        <v>12110</v>
      </c>
      <c r="U27" s="44"/>
      <c r="V27" s="44"/>
    </row>
    <row r="28" spans="1:22" ht="18" customHeight="1" x14ac:dyDescent="0.2">
      <c r="A28" s="56" t="s">
        <v>887</v>
      </c>
      <c r="B28" s="82" t="s">
        <v>649</v>
      </c>
      <c r="C28" s="66" t="s">
        <v>1</v>
      </c>
      <c r="D28" s="67">
        <v>1.5</v>
      </c>
      <c r="E28" s="68" t="s">
        <v>18</v>
      </c>
      <c r="F28" s="69">
        <v>3.5</v>
      </c>
      <c r="G28" s="75">
        <f t="shared" si="9"/>
        <v>5</v>
      </c>
      <c r="H28" s="71">
        <f>IF(D28=基本・単一!$F$4,基本・単一!$L$4,IF(D28=基本・単一!$F$5,基本・単一!$L$5,IF(D28=基本・単一!$F$6,基本・単一!$L$6,IF(D28=基本・単一!$F$7,基本・単一!$L$7,IF(D28=基本・単一!$F$8,基本・単一!$L$8,IF(D28=基本・単一!$F$9,基本・単一!$L$9,IF(D28=基本・単一!$F$10,基本・単一!$L$10)))))))</f>
        <v>587</v>
      </c>
      <c r="I28" s="243"/>
      <c r="J28" s="71">
        <f>J27+基本・複合!$Q$2</f>
        <v>582</v>
      </c>
      <c r="K28" s="243"/>
      <c r="L28" s="71">
        <f t="shared" si="0"/>
        <v>1315</v>
      </c>
      <c r="M28" s="72">
        <f t="shared" si="1"/>
        <v>14728</v>
      </c>
      <c r="N28" s="72">
        <f t="shared" si="2"/>
        <v>14412</v>
      </c>
      <c r="O28" s="72">
        <f t="shared" si="3"/>
        <v>14333</v>
      </c>
      <c r="P28" s="72">
        <f t="shared" si="4"/>
        <v>14096</v>
      </c>
      <c r="Q28" s="72">
        <f t="shared" si="5"/>
        <v>13939</v>
      </c>
      <c r="R28" s="72">
        <f t="shared" si="6"/>
        <v>13623</v>
      </c>
      <c r="S28" s="72">
        <f t="shared" si="7"/>
        <v>13386</v>
      </c>
      <c r="T28" s="72">
        <f t="shared" si="8"/>
        <v>13150</v>
      </c>
      <c r="U28" s="44"/>
      <c r="V28" s="44"/>
    </row>
    <row r="29" spans="1:22" ht="18" customHeight="1" x14ac:dyDescent="0.2">
      <c r="A29" s="56" t="s">
        <v>888</v>
      </c>
      <c r="B29" s="82" t="s">
        <v>649</v>
      </c>
      <c r="C29" s="66" t="s">
        <v>1</v>
      </c>
      <c r="D29" s="67">
        <v>1.5</v>
      </c>
      <c r="E29" s="68" t="s">
        <v>18</v>
      </c>
      <c r="F29" s="69">
        <v>4</v>
      </c>
      <c r="G29" s="75">
        <f t="shared" si="9"/>
        <v>5.5</v>
      </c>
      <c r="H29" s="71">
        <f>IF(D29=基本・単一!$F$4,基本・単一!$L$4,IF(D29=基本・単一!$F$5,基本・単一!$L$5,IF(D29=基本・単一!$F$6,基本・単一!$L$6,IF(D29=基本・単一!$F$7,基本・単一!$L$7,IF(D29=基本・単一!$F$8,基本・単一!$L$8,IF(D29=基本・単一!$F$9,基本・単一!$L$9,IF(D29=基本・単一!$F$10,基本・単一!$L$10)))))))</f>
        <v>587</v>
      </c>
      <c r="I29" s="243"/>
      <c r="J29" s="71">
        <f>J28+基本・複合!$Q$2</f>
        <v>665</v>
      </c>
      <c r="K29" s="243"/>
      <c r="L29" s="71">
        <f t="shared" si="0"/>
        <v>1418</v>
      </c>
      <c r="M29" s="72">
        <f t="shared" si="1"/>
        <v>15881</v>
      </c>
      <c r="N29" s="72">
        <f t="shared" si="2"/>
        <v>15541</v>
      </c>
      <c r="O29" s="72">
        <f t="shared" si="3"/>
        <v>15456</v>
      </c>
      <c r="P29" s="72">
        <f t="shared" si="4"/>
        <v>15200</v>
      </c>
      <c r="Q29" s="72">
        <f t="shared" si="5"/>
        <v>15030</v>
      </c>
      <c r="R29" s="72">
        <f t="shared" si="6"/>
        <v>14690</v>
      </c>
      <c r="S29" s="72">
        <f t="shared" si="7"/>
        <v>14435</v>
      </c>
      <c r="T29" s="72">
        <f t="shared" si="8"/>
        <v>14180</v>
      </c>
      <c r="U29" s="44"/>
      <c r="V29" s="44"/>
    </row>
    <row r="30" spans="1:22" ht="18" customHeight="1" x14ac:dyDescent="0.2">
      <c r="A30" s="56" t="s">
        <v>889</v>
      </c>
      <c r="B30" s="82" t="s">
        <v>649</v>
      </c>
      <c r="C30" s="66" t="s">
        <v>1</v>
      </c>
      <c r="D30" s="67">
        <v>1.5</v>
      </c>
      <c r="E30" s="68" t="s">
        <v>18</v>
      </c>
      <c r="F30" s="69">
        <v>4.5</v>
      </c>
      <c r="G30" s="75">
        <f t="shared" si="9"/>
        <v>6</v>
      </c>
      <c r="H30" s="71">
        <f>IF(D30=基本・単一!$F$4,基本・単一!$L$4,IF(D30=基本・単一!$F$5,基本・単一!$L$5,IF(D30=基本・単一!$F$6,基本・単一!$L$6,IF(D30=基本・単一!$F$7,基本・単一!$L$7,IF(D30=基本・単一!$F$8,基本・単一!$L$8,IF(D30=基本・単一!$F$9,基本・単一!$L$9,IF(D30=基本・単一!$F$10,基本・単一!$L$10)))))))</f>
        <v>587</v>
      </c>
      <c r="I30" s="243"/>
      <c r="J30" s="71">
        <f>J29+基本・複合!$Q$2</f>
        <v>748</v>
      </c>
      <c r="K30" s="243"/>
      <c r="L30" s="71">
        <f t="shared" si="0"/>
        <v>1522</v>
      </c>
      <c r="M30" s="72">
        <f t="shared" si="1"/>
        <v>17046</v>
      </c>
      <c r="N30" s="72">
        <f t="shared" si="2"/>
        <v>16681</v>
      </c>
      <c r="O30" s="72">
        <f t="shared" si="3"/>
        <v>16589</v>
      </c>
      <c r="P30" s="72">
        <f t="shared" si="4"/>
        <v>16315</v>
      </c>
      <c r="Q30" s="72">
        <f t="shared" si="5"/>
        <v>16133</v>
      </c>
      <c r="R30" s="72">
        <f t="shared" si="6"/>
        <v>15767</v>
      </c>
      <c r="S30" s="72">
        <f t="shared" si="7"/>
        <v>15493</v>
      </c>
      <c r="T30" s="72">
        <f t="shared" si="8"/>
        <v>15220</v>
      </c>
      <c r="U30" s="44"/>
      <c r="V30" s="44"/>
    </row>
    <row r="31" spans="1:22" ht="18" customHeight="1" x14ac:dyDescent="0.2">
      <c r="A31" s="56" t="s">
        <v>890</v>
      </c>
      <c r="B31" s="82" t="s">
        <v>649</v>
      </c>
      <c r="C31" s="66" t="s">
        <v>1</v>
      </c>
      <c r="D31" s="67">
        <v>2</v>
      </c>
      <c r="E31" s="68" t="s">
        <v>18</v>
      </c>
      <c r="F31" s="69">
        <v>0.5</v>
      </c>
      <c r="G31" s="75">
        <f t="shared" si="9"/>
        <v>2.5</v>
      </c>
      <c r="H31" s="71">
        <f>IF(D31=基本・単一!$F$4,基本・単一!$L$4,IF(D31=基本・単一!$F$5,基本・単一!$L$5,IF(D31=基本・単一!$F$6,基本・単一!$L$6,IF(D31=基本・単一!$F$7,基本・単一!$L$7,IF(D31=基本・単一!$F$8,基本・単一!$L$8,IF(D31=基本・単一!$F$9,基本・単一!$L$9,IF(D31=基本・単一!$F$10,基本・単一!$L$10)))))))</f>
        <v>669</v>
      </c>
      <c r="I31" s="243"/>
      <c r="J31" s="71">
        <f>基本・複合!M20</f>
        <v>85</v>
      </c>
      <c r="K31" s="243"/>
      <c r="L31" s="71">
        <f t="shared" si="0"/>
        <v>775</v>
      </c>
      <c r="M31" s="72">
        <f t="shared" si="1"/>
        <v>8680</v>
      </c>
      <c r="N31" s="72">
        <f t="shared" si="2"/>
        <v>8494</v>
      </c>
      <c r="O31" s="72">
        <f t="shared" si="3"/>
        <v>8447</v>
      </c>
      <c r="P31" s="72">
        <f t="shared" si="4"/>
        <v>8308</v>
      </c>
      <c r="Q31" s="72">
        <f t="shared" si="5"/>
        <v>8215</v>
      </c>
      <c r="R31" s="72">
        <f t="shared" si="6"/>
        <v>8029</v>
      </c>
      <c r="S31" s="72">
        <f t="shared" si="7"/>
        <v>7889</v>
      </c>
      <c r="T31" s="72">
        <f t="shared" si="8"/>
        <v>7750</v>
      </c>
      <c r="U31" s="44"/>
      <c r="V31" s="44"/>
    </row>
    <row r="32" spans="1:22" ht="18" customHeight="1" x14ac:dyDescent="0.2">
      <c r="A32" s="56" t="s">
        <v>891</v>
      </c>
      <c r="B32" s="82" t="s">
        <v>649</v>
      </c>
      <c r="C32" s="66" t="s">
        <v>1</v>
      </c>
      <c r="D32" s="67">
        <v>2</v>
      </c>
      <c r="E32" s="68" t="s">
        <v>18</v>
      </c>
      <c r="F32" s="69">
        <v>1</v>
      </c>
      <c r="G32" s="75">
        <f t="shared" si="9"/>
        <v>3</v>
      </c>
      <c r="H32" s="71">
        <f>IF(D32=基本・単一!$F$4,基本・単一!$L$4,IF(D32=基本・単一!$F$5,基本・単一!$L$5,IF(D32=基本・単一!$F$6,基本・単一!$L$6,IF(D32=基本・単一!$F$7,基本・単一!$L$7,IF(D32=基本・単一!$F$8,基本・単一!$L$8,IF(D32=基本・単一!$F$9,基本・単一!$L$9,IF(D32=基本・単一!$F$10,基本・単一!$L$10)))))))</f>
        <v>669</v>
      </c>
      <c r="I32" s="243"/>
      <c r="J32" s="71">
        <f>基本・複合!M21</f>
        <v>168</v>
      </c>
      <c r="K32" s="243"/>
      <c r="L32" s="71">
        <f t="shared" si="0"/>
        <v>879</v>
      </c>
      <c r="M32" s="72">
        <f t="shared" si="1"/>
        <v>9844</v>
      </c>
      <c r="N32" s="72">
        <f t="shared" si="2"/>
        <v>9633</v>
      </c>
      <c r="O32" s="72">
        <f t="shared" si="3"/>
        <v>9581</v>
      </c>
      <c r="P32" s="72">
        <f t="shared" si="4"/>
        <v>9422</v>
      </c>
      <c r="Q32" s="72">
        <f t="shared" si="5"/>
        <v>9317</v>
      </c>
      <c r="R32" s="72">
        <f t="shared" si="6"/>
        <v>9106</v>
      </c>
      <c r="S32" s="72">
        <f t="shared" si="7"/>
        <v>8948</v>
      </c>
      <c r="T32" s="72">
        <f t="shared" si="8"/>
        <v>8790</v>
      </c>
      <c r="U32" s="44"/>
      <c r="V32" s="44"/>
    </row>
    <row r="33" spans="1:22" ht="18" customHeight="1" x14ac:dyDescent="0.2">
      <c r="A33" s="56" t="s">
        <v>892</v>
      </c>
      <c r="B33" s="82" t="s">
        <v>649</v>
      </c>
      <c r="C33" s="66" t="s">
        <v>1</v>
      </c>
      <c r="D33" s="67">
        <v>2</v>
      </c>
      <c r="E33" s="68" t="s">
        <v>18</v>
      </c>
      <c r="F33" s="69">
        <v>1.5</v>
      </c>
      <c r="G33" s="75">
        <f t="shared" si="9"/>
        <v>3.5</v>
      </c>
      <c r="H33" s="71">
        <f>IF(D33=基本・単一!$F$4,基本・単一!$L$4,IF(D33=基本・単一!$F$5,基本・単一!$L$5,IF(D33=基本・単一!$F$6,基本・単一!$L$6,IF(D33=基本・単一!$F$7,基本・単一!$L$7,IF(D33=基本・単一!$F$8,基本・単一!$L$8,IF(D33=基本・単一!$F$9,基本・単一!$L$9,IF(D33=基本・単一!$F$10,基本・単一!$L$10)))))))</f>
        <v>669</v>
      </c>
      <c r="I33" s="243"/>
      <c r="J33" s="71">
        <f>基本・複合!M22</f>
        <v>251</v>
      </c>
      <c r="K33" s="243"/>
      <c r="L33" s="71">
        <f t="shared" si="0"/>
        <v>983</v>
      </c>
      <c r="M33" s="72">
        <f t="shared" si="1"/>
        <v>11009</v>
      </c>
      <c r="N33" s="72">
        <f t="shared" si="2"/>
        <v>10773</v>
      </c>
      <c r="O33" s="72">
        <f t="shared" si="3"/>
        <v>10714</v>
      </c>
      <c r="P33" s="72">
        <f t="shared" si="4"/>
        <v>10537</v>
      </c>
      <c r="Q33" s="72">
        <f t="shared" si="5"/>
        <v>10419</v>
      </c>
      <c r="R33" s="72">
        <f t="shared" si="6"/>
        <v>10183</v>
      </c>
      <c r="S33" s="72">
        <f t="shared" si="7"/>
        <v>10006</v>
      </c>
      <c r="T33" s="72">
        <f t="shared" si="8"/>
        <v>9830</v>
      </c>
      <c r="U33" s="44"/>
      <c r="V33" s="44"/>
    </row>
    <row r="34" spans="1:22" ht="18" customHeight="1" x14ac:dyDescent="0.2">
      <c r="A34" s="56" t="s">
        <v>893</v>
      </c>
      <c r="B34" s="82" t="s">
        <v>649</v>
      </c>
      <c r="C34" s="66" t="s">
        <v>1</v>
      </c>
      <c r="D34" s="67">
        <v>2</v>
      </c>
      <c r="E34" s="68" t="s">
        <v>18</v>
      </c>
      <c r="F34" s="69">
        <v>2</v>
      </c>
      <c r="G34" s="75">
        <f t="shared" si="9"/>
        <v>4</v>
      </c>
      <c r="H34" s="71">
        <f>IF(D34=基本・単一!$F$4,基本・単一!$L$4,IF(D34=基本・単一!$F$5,基本・単一!$L$5,IF(D34=基本・単一!$F$6,基本・単一!$L$6,IF(D34=基本・単一!$F$7,基本・単一!$L$7,IF(D34=基本・単一!$F$8,基本・単一!$L$8,IF(D34=基本・単一!$F$9,基本・単一!$L$9,IF(D34=基本・単一!$F$10,基本・単一!$L$10)))))))</f>
        <v>669</v>
      </c>
      <c r="I34" s="243"/>
      <c r="J34" s="71">
        <f>基本・複合!M23</f>
        <v>334</v>
      </c>
      <c r="K34" s="243"/>
      <c r="L34" s="71">
        <f>ROUND(H34*(1+$I$4),0)+ROUND(J34*(1+$K$4),0)</f>
        <v>1087</v>
      </c>
      <c r="M34" s="72">
        <f t="shared" si="1"/>
        <v>12174</v>
      </c>
      <c r="N34" s="72">
        <f t="shared" si="2"/>
        <v>11913</v>
      </c>
      <c r="O34" s="72">
        <f t="shared" si="3"/>
        <v>11848</v>
      </c>
      <c r="P34" s="72">
        <f t="shared" si="4"/>
        <v>11652</v>
      </c>
      <c r="Q34" s="72">
        <f t="shared" si="5"/>
        <v>11522</v>
      </c>
      <c r="R34" s="72">
        <f t="shared" si="6"/>
        <v>11261</v>
      </c>
      <c r="S34" s="72">
        <f t="shared" si="7"/>
        <v>11065</v>
      </c>
      <c r="T34" s="72">
        <f t="shared" si="8"/>
        <v>10870</v>
      </c>
      <c r="U34" s="44"/>
      <c r="V34" s="44"/>
    </row>
    <row r="35" spans="1:22" ht="18" customHeight="1" x14ac:dyDescent="0.2">
      <c r="A35" s="56" t="s">
        <v>894</v>
      </c>
      <c r="B35" s="82" t="s">
        <v>649</v>
      </c>
      <c r="C35" s="66" t="s">
        <v>1</v>
      </c>
      <c r="D35" s="67">
        <v>2</v>
      </c>
      <c r="E35" s="68" t="s">
        <v>18</v>
      </c>
      <c r="F35" s="69">
        <v>2.5</v>
      </c>
      <c r="G35" s="75">
        <f t="shared" si="9"/>
        <v>4.5</v>
      </c>
      <c r="H35" s="71">
        <f>IF(D35=基本・単一!$F$4,基本・単一!$L$4,IF(D35=基本・単一!$F$5,基本・単一!$L$5,IF(D35=基本・単一!$F$6,基本・単一!$L$6,IF(D35=基本・単一!$F$7,基本・単一!$L$7,IF(D35=基本・単一!$F$8,基本・単一!$L$8,IF(D35=基本・単一!$F$9,基本・単一!$L$9,IF(D35=基本・単一!$F$10,基本・単一!$L$10)))))))</f>
        <v>669</v>
      </c>
      <c r="I35" s="243"/>
      <c r="J35" s="71">
        <f>基本・複合!M24</f>
        <v>417</v>
      </c>
      <c r="K35" s="243"/>
      <c r="L35" s="71">
        <f t="shared" si="0"/>
        <v>1190</v>
      </c>
      <c r="M35" s="72">
        <f t="shared" si="1"/>
        <v>13328</v>
      </c>
      <c r="N35" s="72">
        <f t="shared" si="2"/>
        <v>13042</v>
      </c>
      <c r="O35" s="72">
        <f t="shared" si="3"/>
        <v>12971</v>
      </c>
      <c r="P35" s="72">
        <f t="shared" si="4"/>
        <v>12756</v>
      </c>
      <c r="Q35" s="72">
        <f t="shared" si="5"/>
        <v>12614</v>
      </c>
      <c r="R35" s="72">
        <f t="shared" si="6"/>
        <v>12328</v>
      </c>
      <c r="S35" s="72">
        <f t="shared" si="7"/>
        <v>12114</v>
      </c>
      <c r="T35" s="72">
        <f t="shared" si="8"/>
        <v>11900</v>
      </c>
      <c r="U35" s="44"/>
      <c r="V35" s="44"/>
    </row>
    <row r="36" spans="1:22" ht="18" customHeight="1" x14ac:dyDescent="0.2">
      <c r="A36" s="56" t="s">
        <v>895</v>
      </c>
      <c r="B36" s="82" t="s">
        <v>649</v>
      </c>
      <c r="C36" s="66" t="s">
        <v>1</v>
      </c>
      <c r="D36" s="67">
        <v>2</v>
      </c>
      <c r="E36" s="68" t="s">
        <v>18</v>
      </c>
      <c r="F36" s="69">
        <v>3</v>
      </c>
      <c r="G36" s="75">
        <f t="shared" si="9"/>
        <v>5</v>
      </c>
      <c r="H36" s="71">
        <f>IF(D36=基本・単一!$F$4,基本・単一!$L$4,IF(D36=基本・単一!$F$5,基本・単一!$L$5,IF(D36=基本・単一!$F$6,基本・単一!$L$6,IF(D36=基本・単一!$F$7,基本・単一!$L$7,IF(D36=基本・単一!$F$8,基本・単一!$L$8,IF(D36=基本・単一!$F$9,基本・単一!$L$9,IF(D36=基本・単一!$F$10,基本・単一!$L$10)))))))</f>
        <v>669</v>
      </c>
      <c r="I36" s="243"/>
      <c r="J36" s="71">
        <f>J35+基本・複合!$Q$2</f>
        <v>500</v>
      </c>
      <c r="K36" s="243"/>
      <c r="L36" s="71">
        <f t="shared" ref="L36:L67" si="10">ROUND(H36*(1+$I$4),0)+ROUND(J36*(1+$K$4),0)</f>
        <v>1294</v>
      </c>
      <c r="M36" s="72">
        <f t="shared" si="1"/>
        <v>14492</v>
      </c>
      <c r="N36" s="72">
        <f t="shared" si="2"/>
        <v>14182</v>
      </c>
      <c r="O36" s="72">
        <f t="shared" si="3"/>
        <v>14104</v>
      </c>
      <c r="P36" s="72">
        <f t="shared" si="4"/>
        <v>13871</v>
      </c>
      <c r="Q36" s="72">
        <f t="shared" si="5"/>
        <v>13716</v>
      </c>
      <c r="R36" s="72">
        <f t="shared" si="6"/>
        <v>13405</v>
      </c>
      <c r="S36" s="72">
        <f t="shared" si="7"/>
        <v>13172</v>
      </c>
      <c r="T36" s="72">
        <f t="shared" si="8"/>
        <v>12940</v>
      </c>
      <c r="U36" s="44"/>
      <c r="V36" s="44"/>
    </row>
    <row r="37" spans="1:22" ht="18" customHeight="1" x14ac:dyDescent="0.2">
      <c r="A37" s="56" t="s">
        <v>896</v>
      </c>
      <c r="B37" s="82" t="s">
        <v>649</v>
      </c>
      <c r="C37" s="66" t="s">
        <v>1</v>
      </c>
      <c r="D37" s="67">
        <v>2</v>
      </c>
      <c r="E37" s="68" t="s">
        <v>18</v>
      </c>
      <c r="F37" s="69">
        <v>3.5</v>
      </c>
      <c r="G37" s="75">
        <f t="shared" si="9"/>
        <v>5.5</v>
      </c>
      <c r="H37" s="71">
        <f>IF(D37=基本・単一!$F$4,基本・単一!$L$4,IF(D37=基本・単一!$F$5,基本・単一!$L$5,IF(D37=基本・単一!$F$6,基本・単一!$L$6,IF(D37=基本・単一!$F$7,基本・単一!$L$7,IF(D37=基本・単一!$F$8,基本・単一!$L$8,IF(D37=基本・単一!$F$9,基本・単一!$L$9,IF(D37=基本・単一!$F$10,基本・単一!$L$10)))))))</f>
        <v>669</v>
      </c>
      <c r="I37" s="243"/>
      <c r="J37" s="71">
        <f>J36+基本・複合!$Q$2</f>
        <v>583</v>
      </c>
      <c r="K37" s="243"/>
      <c r="L37" s="71">
        <f t="shared" si="10"/>
        <v>1398</v>
      </c>
      <c r="M37" s="72">
        <f t="shared" si="1"/>
        <v>15657</v>
      </c>
      <c r="N37" s="72">
        <f t="shared" si="2"/>
        <v>15322</v>
      </c>
      <c r="O37" s="72">
        <f t="shared" si="3"/>
        <v>15238</v>
      </c>
      <c r="P37" s="72">
        <f t="shared" si="4"/>
        <v>14986</v>
      </c>
      <c r="Q37" s="72">
        <f t="shared" si="5"/>
        <v>14818</v>
      </c>
      <c r="R37" s="72">
        <f t="shared" si="6"/>
        <v>14483</v>
      </c>
      <c r="S37" s="72">
        <f t="shared" si="7"/>
        <v>14231</v>
      </c>
      <c r="T37" s="72">
        <f t="shared" si="8"/>
        <v>13980</v>
      </c>
      <c r="U37" s="44"/>
      <c r="V37" s="44"/>
    </row>
    <row r="38" spans="1:22" ht="18" customHeight="1" x14ac:dyDescent="0.2">
      <c r="A38" s="56" t="s">
        <v>897</v>
      </c>
      <c r="B38" s="82" t="s">
        <v>649</v>
      </c>
      <c r="C38" s="66" t="s">
        <v>1</v>
      </c>
      <c r="D38" s="67">
        <v>2</v>
      </c>
      <c r="E38" s="68" t="s">
        <v>18</v>
      </c>
      <c r="F38" s="69">
        <v>4</v>
      </c>
      <c r="G38" s="75">
        <f t="shared" si="9"/>
        <v>6</v>
      </c>
      <c r="H38" s="71">
        <f>IF(D38=基本・単一!$F$4,基本・単一!$L$4,IF(D38=基本・単一!$F$5,基本・単一!$L$5,IF(D38=基本・単一!$F$6,基本・単一!$L$6,IF(D38=基本・単一!$F$7,基本・単一!$L$7,IF(D38=基本・単一!$F$8,基本・単一!$L$8,IF(D38=基本・単一!$F$9,基本・単一!$L$9,IF(D38=基本・単一!$F$10,基本・単一!$L$10)))))))</f>
        <v>669</v>
      </c>
      <c r="I38" s="243"/>
      <c r="J38" s="71">
        <f>J37+基本・複合!$Q$2</f>
        <v>666</v>
      </c>
      <c r="K38" s="243"/>
      <c r="L38" s="71">
        <f t="shared" si="10"/>
        <v>1502</v>
      </c>
      <c r="M38" s="72">
        <f t="shared" si="1"/>
        <v>16822</v>
      </c>
      <c r="N38" s="72">
        <f t="shared" si="2"/>
        <v>16461</v>
      </c>
      <c r="O38" s="72">
        <f t="shared" si="3"/>
        <v>16371</v>
      </c>
      <c r="P38" s="72">
        <f t="shared" si="4"/>
        <v>16101</v>
      </c>
      <c r="Q38" s="72">
        <f t="shared" si="5"/>
        <v>15921</v>
      </c>
      <c r="R38" s="72">
        <f t="shared" si="6"/>
        <v>15560</v>
      </c>
      <c r="S38" s="72">
        <f t="shared" si="7"/>
        <v>15290</v>
      </c>
      <c r="T38" s="72">
        <f t="shared" si="8"/>
        <v>15020</v>
      </c>
      <c r="U38" s="44"/>
      <c r="V38" s="44"/>
    </row>
    <row r="39" spans="1:22" ht="18" customHeight="1" x14ac:dyDescent="0.2">
      <c r="A39" s="56" t="s">
        <v>898</v>
      </c>
      <c r="B39" s="82" t="s">
        <v>649</v>
      </c>
      <c r="C39" s="66" t="s">
        <v>1</v>
      </c>
      <c r="D39" s="67">
        <v>2</v>
      </c>
      <c r="E39" s="68" t="s">
        <v>18</v>
      </c>
      <c r="F39" s="69">
        <v>4.5</v>
      </c>
      <c r="G39" s="75">
        <f t="shared" si="9"/>
        <v>6.5</v>
      </c>
      <c r="H39" s="71">
        <f>IF(D39=基本・単一!$F$4,基本・単一!$L$4,IF(D39=基本・単一!$F$5,基本・単一!$L$5,IF(D39=基本・単一!$F$6,基本・単一!$L$6,IF(D39=基本・単一!$F$7,基本・単一!$L$7,IF(D39=基本・単一!$F$8,基本・単一!$L$8,IF(D39=基本・単一!$F$9,基本・単一!$L$9,IF(D39=基本・単一!$F$10,基本・単一!$L$10)))))))</f>
        <v>669</v>
      </c>
      <c r="I39" s="243"/>
      <c r="J39" s="71">
        <f>J38+基本・複合!$Q$2</f>
        <v>749</v>
      </c>
      <c r="K39" s="243"/>
      <c r="L39" s="71">
        <f t="shared" si="10"/>
        <v>1605</v>
      </c>
      <c r="M39" s="72">
        <f t="shared" si="1"/>
        <v>17976</v>
      </c>
      <c r="N39" s="72">
        <f t="shared" si="2"/>
        <v>17590</v>
      </c>
      <c r="O39" s="72">
        <f t="shared" si="3"/>
        <v>17494</v>
      </c>
      <c r="P39" s="72">
        <f t="shared" si="4"/>
        <v>17205</v>
      </c>
      <c r="Q39" s="72">
        <f t="shared" si="5"/>
        <v>17013</v>
      </c>
      <c r="R39" s="72">
        <f t="shared" si="6"/>
        <v>16627</v>
      </c>
      <c r="S39" s="72">
        <f t="shared" si="7"/>
        <v>16338</v>
      </c>
      <c r="T39" s="72">
        <f t="shared" si="8"/>
        <v>16050</v>
      </c>
      <c r="U39" s="44"/>
      <c r="V39" s="44"/>
    </row>
    <row r="40" spans="1:22" ht="18" customHeight="1" x14ac:dyDescent="0.2">
      <c r="A40" s="56" t="s">
        <v>899</v>
      </c>
      <c r="B40" s="82" t="s">
        <v>649</v>
      </c>
      <c r="C40" s="66" t="s">
        <v>1</v>
      </c>
      <c r="D40" s="67">
        <v>2.5</v>
      </c>
      <c r="E40" s="68" t="s">
        <v>18</v>
      </c>
      <c r="F40" s="69">
        <v>0.5</v>
      </c>
      <c r="G40" s="75">
        <f t="shared" si="9"/>
        <v>3</v>
      </c>
      <c r="H40" s="71">
        <f>IF(D40=基本・単一!$F$4,基本・単一!$L$4,IF(D40=基本・単一!$F$5,基本・単一!$L$5,IF(D40=基本・単一!$F$6,基本・単一!$L$6,IF(D40=基本・単一!$F$7,基本・単一!$L$7,IF(D40=基本・単一!$F$8,基本・単一!$L$8,IF(D40=基本・単一!$F$9,基本・単一!$L$9,IF(D40=基本・単一!$F$10,基本・単一!$L$10)))))))</f>
        <v>754</v>
      </c>
      <c r="I40" s="243"/>
      <c r="J40" s="71">
        <f>基本・複合!M25</f>
        <v>83</v>
      </c>
      <c r="K40" s="243"/>
      <c r="L40" s="71">
        <f t="shared" si="10"/>
        <v>858</v>
      </c>
      <c r="M40" s="72">
        <f t="shared" si="1"/>
        <v>9609</v>
      </c>
      <c r="N40" s="72">
        <f t="shared" si="2"/>
        <v>9403</v>
      </c>
      <c r="O40" s="72">
        <f t="shared" si="3"/>
        <v>9352</v>
      </c>
      <c r="P40" s="72">
        <f t="shared" si="4"/>
        <v>9197</v>
      </c>
      <c r="Q40" s="72">
        <f t="shared" si="5"/>
        <v>9094</v>
      </c>
      <c r="R40" s="72">
        <f t="shared" si="6"/>
        <v>8888</v>
      </c>
      <c r="S40" s="72">
        <f t="shared" si="7"/>
        <v>8734</v>
      </c>
      <c r="T40" s="72">
        <f t="shared" si="8"/>
        <v>8580</v>
      </c>
      <c r="U40" s="44"/>
      <c r="V40" s="44"/>
    </row>
    <row r="41" spans="1:22" ht="18" customHeight="1" x14ac:dyDescent="0.2">
      <c r="A41" s="56" t="s">
        <v>900</v>
      </c>
      <c r="B41" s="82" t="s">
        <v>649</v>
      </c>
      <c r="C41" s="66" t="s">
        <v>1</v>
      </c>
      <c r="D41" s="67">
        <v>2.5</v>
      </c>
      <c r="E41" s="68" t="s">
        <v>18</v>
      </c>
      <c r="F41" s="69">
        <v>1</v>
      </c>
      <c r="G41" s="75">
        <f t="shared" si="9"/>
        <v>3.5</v>
      </c>
      <c r="H41" s="71">
        <f>IF(D41=基本・単一!$F$4,基本・単一!$L$4,IF(D41=基本・単一!$F$5,基本・単一!$L$5,IF(D41=基本・単一!$F$6,基本・単一!$L$6,IF(D41=基本・単一!$F$7,基本・単一!$L$7,IF(D41=基本・単一!$F$8,基本・単一!$L$8,IF(D41=基本・単一!$F$9,基本・単一!$L$9,IF(D41=基本・単一!$F$10,基本・単一!$L$10)))))))</f>
        <v>754</v>
      </c>
      <c r="I41" s="243"/>
      <c r="J41" s="71">
        <f>J40+基本・複合!$Q$2</f>
        <v>166</v>
      </c>
      <c r="K41" s="243"/>
      <c r="L41" s="71">
        <f t="shared" si="10"/>
        <v>962</v>
      </c>
      <c r="M41" s="72">
        <f t="shared" si="1"/>
        <v>10774</v>
      </c>
      <c r="N41" s="72">
        <f t="shared" si="2"/>
        <v>10543</v>
      </c>
      <c r="O41" s="72">
        <f t="shared" si="3"/>
        <v>10485</v>
      </c>
      <c r="P41" s="72">
        <f t="shared" si="4"/>
        <v>10312</v>
      </c>
      <c r="Q41" s="72">
        <f t="shared" si="5"/>
        <v>10197</v>
      </c>
      <c r="R41" s="72">
        <f t="shared" si="6"/>
        <v>9966</v>
      </c>
      <c r="S41" s="72">
        <f t="shared" si="7"/>
        <v>9793</v>
      </c>
      <c r="T41" s="72">
        <f t="shared" si="8"/>
        <v>9620</v>
      </c>
      <c r="U41" s="44"/>
      <c r="V41" s="44"/>
    </row>
    <row r="42" spans="1:22" ht="18" customHeight="1" x14ac:dyDescent="0.2">
      <c r="A42" s="56" t="s">
        <v>901</v>
      </c>
      <c r="B42" s="82" t="s">
        <v>649</v>
      </c>
      <c r="C42" s="66" t="s">
        <v>1</v>
      </c>
      <c r="D42" s="67">
        <v>2.5</v>
      </c>
      <c r="E42" s="68" t="s">
        <v>18</v>
      </c>
      <c r="F42" s="69">
        <v>1.5</v>
      </c>
      <c r="G42" s="75">
        <f t="shared" si="9"/>
        <v>4</v>
      </c>
      <c r="H42" s="71">
        <f>IF(D42=基本・単一!$F$4,基本・単一!$L$4,IF(D42=基本・単一!$F$5,基本・単一!$L$5,IF(D42=基本・単一!$F$6,基本・単一!$L$6,IF(D42=基本・単一!$F$7,基本・単一!$L$7,IF(D42=基本・単一!$F$8,基本・単一!$L$8,IF(D42=基本・単一!$F$9,基本・単一!$L$9,IF(D42=基本・単一!$F$10,基本・単一!$L$10)))))))</f>
        <v>754</v>
      </c>
      <c r="I42" s="243"/>
      <c r="J42" s="71">
        <f>J41+基本・複合!$Q$2</f>
        <v>249</v>
      </c>
      <c r="K42" s="243"/>
      <c r="L42" s="71">
        <f t="shared" si="10"/>
        <v>1065</v>
      </c>
      <c r="M42" s="72">
        <f t="shared" si="1"/>
        <v>11928</v>
      </c>
      <c r="N42" s="72">
        <f t="shared" si="2"/>
        <v>11672</v>
      </c>
      <c r="O42" s="72">
        <f t="shared" si="3"/>
        <v>11608</v>
      </c>
      <c r="P42" s="72">
        <f t="shared" si="4"/>
        <v>11416</v>
      </c>
      <c r="Q42" s="72">
        <f t="shared" si="5"/>
        <v>11289</v>
      </c>
      <c r="R42" s="72">
        <f t="shared" si="6"/>
        <v>11033</v>
      </c>
      <c r="S42" s="72">
        <f t="shared" si="7"/>
        <v>10841</v>
      </c>
      <c r="T42" s="72">
        <f t="shared" si="8"/>
        <v>10650</v>
      </c>
      <c r="U42" s="44"/>
      <c r="V42" s="44"/>
    </row>
    <row r="43" spans="1:22" ht="18" customHeight="1" x14ac:dyDescent="0.2">
      <c r="A43" s="56" t="s">
        <v>902</v>
      </c>
      <c r="B43" s="82" t="s">
        <v>649</v>
      </c>
      <c r="C43" s="66" t="s">
        <v>1</v>
      </c>
      <c r="D43" s="67">
        <v>2.5</v>
      </c>
      <c r="E43" s="68" t="s">
        <v>18</v>
      </c>
      <c r="F43" s="69">
        <v>2</v>
      </c>
      <c r="G43" s="75">
        <f t="shared" si="9"/>
        <v>4.5</v>
      </c>
      <c r="H43" s="71">
        <f>IF(D43=基本・単一!$F$4,基本・単一!$L$4,IF(D43=基本・単一!$F$5,基本・単一!$L$5,IF(D43=基本・単一!$F$6,基本・単一!$L$6,IF(D43=基本・単一!$F$7,基本・単一!$L$7,IF(D43=基本・単一!$F$8,基本・単一!$L$8,IF(D43=基本・単一!$F$9,基本・単一!$L$9,IF(D43=基本・単一!$F$10,基本・単一!$L$10)))))))</f>
        <v>754</v>
      </c>
      <c r="I43" s="243"/>
      <c r="J43" s="71">
        <f>J42+基本・複合!$Q$2</f>
        <v>332</v>
      </c>
      <c r="K43" s="243"/>
      <c r="L43" s="71">
        <f t="shared" si="10"/>
        <v>1169</v>
      </c>
      <c r="M43" s="72">
        <f t="shared" si="1"/>
        <v>13092</v>
      </c>
      <c r="N43" s="72">
        <f t="shared" si="2"/>
        <v>12812</v>
      </c>
      <c r="O43" s="72">
        <f t="shared" si="3"/>
        <v>12742</v>
      </c>
      <c r="P43" s="72">
        <f t="shared" si="4"/>
        <v>12531</v>
      </c>
      <c r="Q43" s="72">
        <f t="shared" si="5"/>
        <v>12391</v>
      </c>
      <c r="R43" s="72">
        <f t="shared" si="6"/>
        <v>12110</v>
      </c>
      <c r="S43" s="72">
        <f t="shared" si="7"/>
        <v>11900</v>
      </c>
      <c r="T43" s="72">
        <f t="shared" si="8"/>
        <v>11690</v>
      </c>
      <c r="U43" s="44"/>
      <c r="V43" s="44"/>
    </row>
    <row r="44" spans="1:22" ht="18" customHeight="1" x14ac:dyDescent="0.2">
      <c r="A44" s="56" t="s">
        <v>903</v>
      </c>
      <c r="B44" s="82" t="s">
        <v>649</v>
      </c>
      <c r="C44" s="66" t="s">
        <v>1</v>
      </c>
      <c r="D44" s="67">
        <v>2.5</v>
      </c>
      <c r="E44" s="68" t="s">
        <v>18</v>
      </c>
      <c r="F44" s="69">
        <v>2.5</v>
      </c>
      <c r="G44" s="75">
        <f t="shared" si="9"/>
        <v>5</v>
      </c>
      <c r="H44" s="71">
        <f>IF(D44=基本・単一!$F$4,基本・単一!$L$4,IF(D44=基本・単一!$F$5,基本・単一!$L$5,IF(D44=基本・単一!$F$6,基本・単一!$L$6,IF(D44=基本・単一!$F$7,基本・単一!$L$7,IF(D44=基本・単一!$F$8,基本・単一!$L$8,IF(D44=基本・単一!$F$9,基本・単一!$L$9,IF(D44=基本・単一!$F$10,基本・単一!$L$10)))))))</f>
        <v>754</v>
      </c>
      <c r="I44" s="243"/>
      <c r="J44" s="71">
        <f>J43+基本・複合!$Q$2</f>
        <v>415</v>
      </c>
      <c r="K44" s="243"/>
      <c r="L44" s="71">
        <f t="shared" si="10"/>
        <v>1273</v>
      </c>
      <c r="M44" s="72">
        <f t="shared" si="1"/>
        <v>14257</v>
      </c>
      <c r="N44" s="72">
        <f t="shared" si="2"/>
        <v>13952</v>
      </c>
      <c r="O44" s="72">
        <f t="shared" si="3"/>
        <v>13875</v>
      </c>
      <c r="P44" s="72">
        <f t="shared" si="4"/>
        <v>13646</v>
      </c>
      <c r="Q44" s="72">
        <f t="shared" si="5"/>
        <v>13493</v>
      </c>
      <c r="R44" s="72">
        <f t="shared" si="6"/>
        <v>13188</v>
      </c>
      <c r="S44" s="72">
        <f t="shared" si="7"/>
        <v>12959</v>
      </c>
      <c r="T44" s="72">
        <f t="shared" si="8"/>
        <v>12730</v>
      </c>
      <c r="U44" s="44"/>
      <c r="V44" s="44"/>
    </row>
    <row r="45" spans="1:22" ht="18" customHeight="1" x14ac:dyDescent="0.2">
      <c r="A45" s="56" t="s">
        <v>904</v>
      </c>
      <c r="B45" s="82" t="s">
        <v>649</v>
      </c>
      <c r="C45" s="66" t="s">
        <v>1</v>
      </c>
      <c r="D45" s="67">
        <v>2.5</v>
      </c>
      <c r="E45" s="68" t="s">
        <v>18</v>
      </c>
      <c r="F45" s="69">
        <v>3</v>
      </c>
      <c r="G45" s="75">
        <f t="shared" si="9"/>
        <v>5.5</v>
      </c>
      <c r="H45" s="71">
        <f>IF(D45=基本・単一!$F$4,基本・単一!$L$4,IF(D45=基本・単一!$F$5,基本・単一!$L$5,IF(D45=基本・単一!$F$6,基本・単一!$L$6,IF(D45=基本・単一!$F$7,基本・単一!$L$7,IF(D45=基本・単一!$F$8,基本・単一!$L$8,IF(D45=基本・単一!$F$9,基本・単一!$L$9,IF(D45=基本・単一!$F$10,基本・単一!$L$10)))))))</f>
        <v>754</v>
      </c>
      <c r="I45" s="243"/>
      <c r="J45" s="71">
        <f>J44+基本・複合!$Q$2</f>
        <v>498</v>
      </c>
      <c r="K45" s="243"/>
      <c r="L45" s="71">
        <f t="shared" si="10"/>
        <v>1377</v>
      </c>
      <c r="M45" s="72">
        <f t="shared" si="1"/>
        <v>15422</v>
      </c>
      <c r="N45" s="72">
        <f t="shared" si="2"/>
        <v>15091</v>
      </c>
      <c r="O45" s="72">
        <f t="shared" si="3"/>
        <v>15009</v>
      </c>
      <c r="P45" s="72">
        <f t="shared" si="4"/>
        <v>14761</v>
      </c>
      <c r="Q45" s="72">
        <f t="shared" si="5"/>
        <v>14596</v>
      </c>
      <c r="R45" s="72">
        <f t="shared" si="6"/>
        <v>14265</v>
      </c>
      <c r="S45" s="72">
        <f t="shared" si="7"/>
        <v>14017</v>
      </c>
      <c r="T45" s="72">
        <f t="shared" si="8"/>
        <v>13770</v>
      </c>
      <c r="U45" s="44"/>
      <c r="V45" s="44"/>
    </row>
    <row r="46" spans="1:22" ht="18" customHeight="1" x14ac:dyDescent="0.2">
      <c r="A46" s="56" t="s">
        <v>905</v>
      </c>
      <c r="B46" s="82" t="s">
        <v>649</v>
      </c>
      <c r="C46" s="66" t="s">
        <v>1</v>
      </c>
      <c r="D46" s="67">
        <v>2.5</v>
      </c>
      <c r="E46" s="68" t="s">
        <v>18</v>
      </c>
      <c r="F46" s="69">
        <v>3.5</v>
      </c>
      <c r="G46" s="75">
        <f t="shared" si="9"/>
        <v>6</v>
      </c>
      <c r="H46" s="71">
        <f>IF(D46=基本・単一!$F$4,基本・単一!$L$4,IF(D46=基本・単一!$F$5,基本・単一!$L$5,IF(D46=基本・単一!$F$6,基本・単一!$L$6,IF(D46=基本・単一!$F$7,基本・単一!$L$7,IF(D46=基本・単一!$F$8,基本・単一!$L$8,IF(D46=基本・単一!$F$9,基本・単一!$L$9,IF(D46=基本・単一!$F$10,基本・単一!$L$10)))))))</f>
        <v>754</v>
      </c>
      <c r="I46" s="243"/>
      <c r="J46" s="71">
        <f>J45+基本・複合!$Q$2</f>
        <v>581</v>
      </c>
      <c r="K46" s="243"/>
      <c r="L46" s="71">
        <f t="shared" si="10"/>
        <v>1480</v>
      </c>
      <c r="M46" s="72">
        <f t="shared" si="1"/>
        <v>16576</v>
      </c>
      <c r="N46" s="72">
        <f t="shared" si="2"/>
        <v>16220</v>
      </c>
      <c r="O46" s="72">
        <f t="shared" si="3"/>
        <v>16132</v>
      </c>
      <c r="P46" s="72">
        <f t="shared" si="4"/>
        <v>15865</v>
      </c>
      <c r="Q46" s="72">
        <f t="shared" si="5"/>
        <v>15688</v>
      </c>
      <c r="R46" s="72">
        <f t="shared" si="6"/>
        <v>15332</v>
      </c>
      <c r="S46" s="72">
        <f t="shared" si="7"/>
        <v>15066</v>
      </c>
      <c r="T46" s="72">
        <f t="shared" si="8"/>
        <v>14800</v>
      </c>
      <c r="U46" s="44"/>
      <c r="V46" s="44"/>
    </row>
    <row r="47" spans="1:22" ht="18" customHeight="1" x14ac:dyDescent="0.2">
      <c r="A47" s="56" t="s">
        <v>906</v>
      </c>
      <c r="B47" s="82" t="s">
        <v>649</v>
      </c>
      <c r="C47" s="66" t="s">
        <v>1</v>
      </c>
      <c r="D47" s="67">
        <v>2.5</v>
      </c>
      <c r="E47" s="68" t="s">
        <v>18</v>
      </c>
      <c r="F47" s="69">
        <v>4</v>
      </c>
      <c r="G47" s="75">
        <f t="shared" si="9"/>
        <v>6.5</v>
      </c>
      <c r="H47" s="71">
        <f>IF(D47=基本・単一!$F$4,基本・単一!$L$4,IF(D47=基本・単一!$F$5,基本・単一!$L$5,IF(D47=基本・単一!$F$6,基本・単一!$L$6,IF(D47=基本・単一!$F$7,基本・単一!$L$7,IF(D47=基本・単一!$F$8,基本・単一!$L$8,IF(D47=基本・単一!$F$9,基本・単一!$L$9,IF(D47=基本・単一!$F$10,基本・単一!$L$10)))))))</f>
        <v>754</v>
      </c>
      <c r="I47" s="243"/>
      <c r="J47" s="71">
        <f>J46+基本・複合!$Q$2</f>
        <v>664</v>
      </c>
      <c r="K47" s="243"/>
      <c r="L47" s="71">
        <f t="shared" si="10"/>
        <v>1584</v>
      </c>
      <c r="M47" s="72">
        <f t="shared" si="1"/>
        <v>17740</v>
      </c>
      <c r="N47" s="72">
        <f t="shared" si="2"/>
        <v>17360</v>
      </c>
      <c r="O47" s="72">
        <f t="shared" si="3"/>
        <v>17265</v>
      </c>
      <c r="P47" s="72">
        <f t="shared" si="4"/>
        <v>16980</v>
      </c>
      <c r="Q47" s="72">
        <f t="shared" si="5"/>
        <v>16790</v>
      </c>
      <c r="R47" s="72">
        <f t="shared" si="6"/>
        <v>16410</v>
      </c>
      <c r="S47" s="72">
        <f t="shared" si="7"/>
        <v>16125</v>
      </c>
      <c r="T47" s="72">
        <f t="shared" si="8"/>
        <v>15840</v>
      </c>
      <c r="U47" s="44"/>
      <c r="V47" s="44"/>
    </row>
    <row r="48" spans="1:22" ht="18" customHeight="1" x14ac:dyDescent="0.2">
      <c r="A48" s="56" t="s">
        <v>907</v>
      </c>
      <c r="B48" s="82" t="s">
        <v>649</v>
      </c>
      <c r="C48" s="66" t="s">
        <v>1</v>
      </c>
      <c r="D48" s="67">
        <v>2.5</v>
      </c>
      <c r="E48" s="68" t="s">
        <v>18</v>
      </c>
      <c r="F48" s="69">
        <v>4.5</v>
      </c>
      <c r="G48" s="75">
        <f t="shared" si="9"/>
        <v>7</v>
      </c>
      <c r="H48" s="71">
        <f>IF(D48=基本・単一!$F$4,基本・単一!$L$4,IF(D48=基本・単一!$F$5,基本・単一!$L$5,IF(D48=基本・単一!$F$6,基本・単一!$L$6,IF(D48=基本・単一!$F$7,基本・単一!$L$7,IF(D48=基本・単一!$F$8,基本・単一!$L$8,IF(D48=基本・単一!$F$9,基本・単一!$L$9,IF(D48=基本・単一!$F$10,基本・単一!$L$10)))))))</f>
        <v>754</v>
      </c>
      <c r="I48" s="243"/>
      <c r="J48" s="71">
        <f>J47+基本・複合!$Q$2</f>
        <v>747</v>
      </c>
      <c r="K48" s="243"/>
      <c r="L48" s="71">
        <f t="shared" si="10"/>
        <v>1688</v>
      </c>
      <c r="M48" s="72">
        <f t="shared" si="1"/>
        <v>18905</v>
      </c>
      <c r="N48" s="72">
        <f t="shared" si="2"/>
        <v>18500</v>
      </c>
      <c r="O48" s="72">
        <f t="shared" si="3"/>
        <v>18399</v>
      </c>
      <c r="P48" s="72">
        <f t="shared" si="4"/>
        <v>18095</v>
      </c>
      <c r="Q48" s="72">
        <f t="shared" si="5"/>
        <v>17892</v>
      </c>
      <c r="R48" s="72">
        <f t="shared" si="6"/>
        <v>17487</v>
      </c>
      <c r="S48" s="72">
        <f t="shared" si="7"/>
        <v>17183</v>
      </c>
      <c r="T48" s="72">
        <f t="shared" si="8"/>
        <v>16880</v>
      </c>
      <c r="U48" s="44"/>
      <c r="V48" s="44"/>
    </row>
    <row r="49" spans="1:22" ht="18" customHeight="1" x14ac:dyDescent="0.2">
      <c r="A49" s="56" t="s">
        <v>908</v>
      </c>
      <c r="B49" s="82" t="s">
        <v>649</v>
      </c>
      <c r="C49" s="66" t="s">
        <v>1</v>
      </c>
      <c r="D49" s="67">
        <v>3</v>
      </c>
      <c r="E49" s="68" t="s">
        <v>18</v>
      </c>
      <c r="F49" s="69">
        <v>0.5</v>
      </c>
      <c r="G49" s="75">
        <f t="shared" si="9"/>
        <v>3.5</v>
      </c>
      <c r="H49" s="71">
        <f>IF(D49=基本・単一!$F$4,基本・単一!$L$4,IF(D49=基本・単一!$F$5,基本・単一!$L$5,IF(D49=基本・単一!$F$6,基本・単一!$L$6,IF(D49=基本・単一!$F$7,基本・単一!$L$7,IF(D49=基本・単一!$F$8,基本・単一!$L$8,IF(D49=基本・単一!$F$9,基本・単一!$L$9,IF(D49=基本・単一!$F$10,基本・単一!$L$10)))))))</f>
        <v>837</v>
      </c>
      <c r="I49" s="243"/>
      <c r="J49" s="71">
        <f>J40</f>
        <v>83</v>
      </c>
      <c r="K49" s="243"/>
      <c r="L49" s="71">
        <f t="shared" si="10"/>
        <v>941</v>
      </c>
      <c r="M49" s="72">
        <f t="shared" si="1"/>
        <v>10539</v>
      </c>
      <c r="N49" s="72">
        <f t="shared" si="2"/>
        <v>10313</v>
      </c>
      <c r="O49" s="72">
        <f t="shared" si="3"/>
        <v>10256</v>
      </c>
      <c r="P49" s="72">
        <f t="shared" si="4"/>
        <v>10087</v>
      </c>
      <c r="Q49" s="72">
        <f t="shared" si="5"/>
        <v>9974</v>
      </c>
      <c r="R49" s="72">
        <f t="shared" si="6"/>
        <v>9748</v>
      </c>
      <c r="S49" s="72">
        <f t="shared" si="7"/>
        <v>9579</v>
      </c>
      <c r="T49" s="72">
        <f t="shared" si="8"/>
        <v>9410</v>
      </c>
      <c r="U49" s="44"/>
      <c r="V49" s="44"/>
    </row>
    <row r="50" spans="1:22" ht="18" customHeight="1" x14ac:dyDescent="0.2">
      <c r="A50" s="56" t="s">
        <v>909</v>
      </c>
      <c r="B50" s="82" t="s">
        <v>649</v>
      </c>
      <c r="C50" s="66" t="s">
        <v>1</v>
      </c>
      <c r="D50" s="67">
        <v>3</v>
      </c>
      <c r="E50" s="68" t="s">
        <v>18</v>
      </c>
      <c r="F50" s="69">
        <v>1</v>
      </c>
      <c r="G50" s="75">
        <f t="shared" si="9"/>
        <v>4</v>
      </c>
      <c r="H50" s="71">
        <f>IF(D50=基本・単一!$F$4,基本・単一!$L$4,IF(D50=基本・単一!$F$5,基本・単一!$L$5,IF(D50=基本・単一!$F$6,基本・単一!$L$6,IF(D50=基本・単一!$F$7,基本・単一!$L$7,IF(D50=基本・単一!$F$8,基本・単一!$L$8,IF(D50=基本・単一!$F$9,基本・単一!$L$9,IF(D50=基本・単一!$F$10,基本・単一!$L$10)))))))</f>
        <v>837</v>
      </c>
      <c r="I50" s="243"/>
      <c r="J50" s="71">
        <f>J49+基本・複合!$Q$2</f>
        <v>166</v>
      </c>
      <c r="K50" s="243"/>
      <c r="L50" s="71">
        <f t="shared" si="10"/>
        <v>1045</v>
      </c>
      <c r="M50" s="72">
        <f t="shared" si="1"/>
        <v>11704</v>
      </c>
      <c r="N50" s="72">
        <f t="shared" si="2"/>
        <v>11453</v>
      </c>
      <c r="O50" s="72">
        <f t="shared" si="3"/>
        <v>11390</v>
      </c>
      <c r="P50" s="72">
        <f t="shared" si="4"/>
        <v>11202</v>
      </c>
      <c r="Q50" s="72">
        <f t="shared" si="5"/>
        <v>11077</v>
      </c>
      <c r="R50" s="72">
        <f t="shared" si="6"/>
        <v>10826</v>
      </c>
      <c r="S50" s="72">
        <f t="shared" si="7"/>
        <v>10638</v>
      </c>
      <c r="T50" s="72">
        <f t="shared" si="8"/>
        <v>10450</v>
      </c>
      <c r="U50" s="44"/>
      <c r="V50" s="44"/>
    </row>
    <row r="51" spans="1:22" ht="18" customHeight="1" x14ac:dyDescent="0.2">
      <c r="A51" s="56" t="s">
        <v>910</v>
      </c>
      <c r="B51" s="82" t="s">
        <v>649</v>
      </c>
      <c r="C51" s="66" t="s">
        <v>1</v>
      </c>
      <c r="D51" s="67">
        <v>3</v>
      </c>
      <c r="E51" s="68" t="s">
        <v>18</v>
      </c>
      <c r="F51" s="69">
        <v>1.5</v>
      </c>
      <c r="G51" s="75">
        <f t="shared" si="9"/>
        <v>4.5</v>
      </c>
      <c r="H51" s="71">
        <f>IF(D51=基本・単一!$F$4,基本・単一!$L$4,IF(D51=基本・単一!$F$5,基本・単一!$L$5,IF(D51=基本・単一!$F$6,基本・単一!$L$6,IF(D51=基本・単一!$F$7,基本・単一!$L$7,IF(D51=基本・単一!$F$8,基本・単一!$L$8,IF(D51=基本・単一!$F$9,基本・単一!$L$9,IF(D51=基本・単一!$F$10,基本・単一!$L$10)))))))</f>
        <v>837</v>
      </c>
      <c r="I51" s="243"/>
      <c r="J51" s="71">
        <f>J50+基本・複合!$Q$2</f>
        <v>249</v>
      </c>
      <c r="K51" s="243"/>
      <c r="L51" s="71">
        <f t="shared" si="10"/>
        <v>1148</v>
      </c>
      <c r="M51" s="72">
        <f t="shared" si="1"/>
        <v>12857</v>
      </c>
      <c r="N51" s="72">
        <f t="shared" si="2"/>
        <v>12582</v>
      </c>
      <c r="O51" s="72">
        <f t="shared" si="3"/>
        <v>12513</v>
      </c>
      <c r="P51" s="72">
        <f t="shared" si="4"/>
        <v>12306</v>
      </c>
      <c r="Q51" s="72">
        <f t="shared" si="5"/>
        <v>12168</v>
      </c>
      <c r="R51" s="72">
        <f t="shared" si="6"/>
        <v>11893</v>
      </c>
      <c r="S51" s="72">
        <f t="shared" si="7"/>
        <v>11686</v>
      </c>
      <c r="T51" s="72">
        <f t="shared" si="8"/>
        <v>11480</v>
      </c>
      <c r="U51" s="44"/>
      <c r="V51" s="44"/>
    </row>
    <row r="52" spans="1:22" ht="18" customHeight="1" x14ac:dyDescent="0.2">
      <c r="A52" s="56" t="s">
        <v>911</v>
      </c>
      <c r="B52" s="82" t="s">
        <v>649</v>
      </c>
      <c r="C52" s="66" t="s">
        <v>1</v>
      </c>
      <c r="D52" s="67">
        <v>3</v>
      </c>
      <c r="E52" s="68" t="s">
        <v>18</v>
      </c>
      <c r="F52" s="69">
        <v>2</v>
      </c>
      <c r="G52" s="75">
        <f t="shared" si="9"/>
        <v>5</v>
      </c>
      <c r="H52" s="71">
        <f>IF(D52=基本・単一!$F$4,基本・単一!$L$4,IF(D52=基本・単一!$F$5,基本・単一!$L$5,IF(D52=基本・単一!$F$6,基本・単一!$L$6,IF(D52=基本・単一!$F$7,基本・単一!$L$7,IF(D52=基本・単一!$F$8,基本・単一!$L$8,IF(D52=基本・単一!$F$9,基本・単一!$L$9,IF(D52=基本・単一!$F$10,基本・単一!$L$10)))))))</f>
        <v>837</v>
      </c>
      <c r="I52" s="243"/>
      <c r="J52" s="71">
        <f>J51+基本・複合!$Q$2</f>
        <v>332</v>
      </c>
      <c r="K52" s="243"/>
      <c r="L52" s="71">
        <f t="shared" si="10"/>
        <v>1252</v>
      </c>
      <c r="M52" s="72">
        <f t="shared" si="1"/>
        <v>14022</v>
      </c>
      <c r="N52" s="72">
        <f t="shared" si="2"/>
        <v>13721</v>
      </c>
      <c r="O52" s="72">
        <f t="shared" si="3"/>
        <v>13646</v>
      </c>
      <c r="P52" s="72">
        <f t="shared" si="4"/>
        <v>13421</v>
      </c>
      <c r="Q52" s="72">
        <f t="shared" si="5"/>
        <v>13271</v>
      </c>
      <c r="R52" s="72">
        <f t="shared" si="6"/>
        <v>12970</v>
      </c>
      <c r="S52" s="72">
        <f t="shared" si="7"/>
        <v>12745</v>
      </c>
      <c r="T52" s="72">
        <f t="shared" si="8"/>
        <v>12520</v>
      </c>
      <c r="U52" s="44"/>
      <c r="V52" s="44"/>
    </row>
    <row r="53" spans="1:22" ht="18" customHeight="1" x14ac:dyDescent="0.2">
      <c r="A53" s="56" t="s">
        <v>912</v>
      </c>
      <c r="B53" s="82" t="s">
        <v>649</v>
      </c>
      <c r="C53" s="66" t="s">
        <v>1</v>
      </c>
      <c r="D53" s="67">
        <v>3</v>
      </c>
      <c r="E53" s="68" t="s">
        <v>18</v>
      </c>
      <c r="F53" s="69">
        <v>2.5</v>
      </c>
      <c r="G53" s="75">
        <f t="shared" si="9"/>
        <v>5.5</v>
      </c>
      <c r="H53" s="71">
        <f>IF(D53=基本・単一!$F$4,基本・単一!$L$4,IF(D53=基本・単一!$F$5,基本・単一!$L$5,IF(D53=基本・単一!$F$6,基本・単一!$L$6,IF(D53=基本・単一!$F$7,基本・単一!$L$7,IF(D53=基本・単一!$F$8,基本・単一!$L$8,IF(D53=基本・単一!$F$9,基本・単一!$L$9,IF(D53=基本・単一!$F$10,基本・単一!$L$10)))))))</f>
        <v>837</v>
      </c>
      <c r="I53" s="243"/>
      <c r="J53" s="71">
        <f>J52+基本・複合!$Q$2</f>
        <v>415</v>
      </c>
      <c r="K53" s="243"/>
      <c r="L53" s="71">
        <f t="shared" si="10"/>
        <v>1356</v>
      </c>
      <c r="M53" s="72">
        <f t="shared" si="1"/>
        <v>15187</v>
      </c>
      <c r="N53" s="72">
        <f t="shared" si="2"/>
        <v>14861</v>
      </c>
      <c r="O53" s="72">
        <f t="shared" si="3"/>
        <v>14780</v>
      </c>
      <c r="P53" s="72">
        <f t="shared" si="4"/>
        <v>14536</v>
      </c>
      <c r="Q53" s="72">
        <f t="shared" si="5"/>
        <v>14373</v>
      </c>
      <c r="R53" s="72">
        <f t="shared" si="6"/>
        <v>14048</v>
      </c>
      <c r="S53" s="72">
        <f t="shared" si="7"/>
        <v>13804</v>
      </c>
      <c r="T53" s="72">
        <f t="shared" si="8"/>
        <v>13560</v>
      </c>
      <c r="U53" s="44"/>
      <c r="V53" s="44"/>
    </row>
    <row r="54" spans="1:22" ht="18" customHeight="1" x14ac:dyDescent="0.2">
      <c r="A54" s="56" t="s">
        <v>913</v>
      </c>
      <c r="B54" s="82" t="s">
        <v>649</v>
      </c>
      <c r="C54" s="66" t="s">
        <v>1</v>
      </c>
      <c r="D54" s="67">
        <v>3</v>
      </c>
      <c r="E54" s="68" t="s">
        <v>18</v>
      </c>
      <c r="F54" s="69">
        <v>3</v>
      </c>
      <c r="G54" s="75">
        <f t="shared" si="9"/>
        <v>6</v>
      </c>
      <c r="H54" s="71">
        <f>IF(D54=基本・単一!$F$4,基本・単一!$L$4,IF(D54=基本・単一!$F$5,基本・単一!$L$5,IF(D54=基本・単一!$F$6,基本・単一!$L$6,IF(D54=基本・単一!$F$7,基本・単一!$L$7,IF(D54=基本・単一!$F$8,基本・単一!$L$8,IF(D54=基本・単一!$F$9,基本・単一!$L$9,IF(D54=基本・単一!$F$10,基本・単一!$L$10)))))))</f>
        <v>837</v>
      </c>
      <c r="I54" s="243"/>
      <c r="J54" s="71">
        <f>J53+基本・複合!$Q$2</f>
        <v>498</v>
      </c>
      <c r="K54" s="243"/>
      <c r="L54" s="71">
        <f t="shared" si="10"/>
        <v>1460</v>
      </c>
      <c r="M54" s="72">
        <f t="shared" si="1"/>
        <v>16352</v>
      </c>
      <c r="N54" s="72">
        <f t="shared" si="2"/>
        <v>16001</v>
      </c>
      <c r="O54" s="72">
        <f t="shared" si="3"/>
        <v>15914</v>
      </c>
      <c r="P54" s="72">
        <f t="shared" si="4"/>
        <v>15651</v>
      </c>
      <c r="Q54" s="72">
        <f t="shared" si="5"/>
        <v>15476</v>
      </c>
      <c r="R54" s="72">
        <f t="shared" si="6"/>
        <v>15125</v>
      </c>
      <c r="S54" s="72">
        <f t="shared" si="7"/>
        <v>14862</v>
      </c>
      <c r="T54" s="72">
        <f t="shared" si="8"/>
        <v>14600</v>
      </c>
      <c r="U54" s="44"/>
      <c r="V54" s="44"/>
    </row>
    <row r="55" spans="1:22" ht="18" customHeight="1" x14ac:dyDescent="0.2">
      <c r="A55" s="56" t="s">
        <v>914</v>
      </c>
      <c r="B55" s="82" t="s">
        <v>649</v>
      </c>
      <c r="C55" s="66" t="s">
        <v>1</v>
      </c>
      <c r="D55" s="67">
        <v>3</v>
      </c>
      <c r="E55" s="68" t="s">
        <v>18</v>
      </c>
      <c r="F55" s="69">
        <v>3.5</v>
      </c>
      <c r="G55" s="75">
        <f t="shared" si="9"/>
        <v>6.5</v>
      </c>
      <c r="H55" s="71">
        <f>IF(D55=基本・単一!$F$4,基本・単一!$L$4,IF(D55=基本・単一!$F$5,基本・単一!$L$5,IF(D55=基本・単一!$F$6,基本・単一!$L$6,IF(D55=基本・単一!$F$7,基本・単一!$L$7,IF(D55=基本・単一!$F$8,基本・単一!$L$8,IF(D55=基本・単一!$F$9,基本・単一!$L$9,IF(D55=基本・単一!$F$10,基本・単一!$L$10)))))))</f>
        <v>837</v>
      </c>
      <c r="I55" s="243"/>
      <c r="J55" s="71">
        <f>J54+基本・複合!$Q$2</f>
        <v>581</v>
      </c>
      <c r="K55" s="243"/>
      <c r="L55" s="71">
        <f t="shared" si="10"/>
        <v>1563</v>
      </c>
      <c r="M55" s="72">
        <f t="shared" si="1"/>
        <v>17505</v>
      </c>
      <c r="N55" s="72">
        <f t="shared" si="2"/>
        <v>17130</v>
      </c>
      <c r="O55" s="72">
        <f t="shared" si="3"/>
        <v>17036</v>
      </c>
      <c r="P55" s="72">
        <f t="shared" si="4"/>
        <v>16755</v>
      </c>
      <c r="Q55" s="72">
        <f t="shared" si="5"/>
        <v>16567</v>
      </c>
      <c r="R55" s="72">
        <f t="shared" si="6"/>
        <v>16192</v>
      </c>
      <c r="S55" s="72">
        <f t="shared" si="7"/>
        <v>15911</v>
      </c>
      <c r="T55" s="72">
        <f t="shared" si="8"/>
        <v>15630</v>
      </c>
      <c r="U55" s="44"/>
      <c r="V55" s="44"/>
    </row>
    <row r="56" spans="1:22" ht="18" customHeight="1" x14ac:dyDescent="0.2">
      <c r="A56" s="56" t="s">
        <v>915</v>
      </c>
      <c r="B56" s="82" t="s">
        <v>649</v>
      </c>
      <c r="C56" s="66" t="s">
        <v>1</v>
      </c>
      <c r="D56" s="67">
        <v>3</v>
      </c>
      <c r="E56" s="68" t="s">
        <v>18</v>
      </c>
      <c r="F56" s="69">
        <v>4</v>
      </c>
      <c r="G56" s="75">
        <f t="shared" si="9"/>
        <v>7</v>
      </c>
      <c r="H56" s="71">
        <f>IF(D56=基本・単一!$F$4,基本・単一!$L$4,IF(D56=基本・単一!$F$5,基本・単一!$L$5,IF(D56=基本・単一!$F$6,基本・単一!$L$6,IF(D56=基本・単一!$F$7,基本・単一!$L$7,IF(D56=基本・単一!$F$8,基本・単一!$L$8,IF(D56=基本・単一!$F$9,基本・単一!$L$9,IF(D56=基本・単一!$F$10,基本・単一!$L$10)))))))</f>
        <v>837</v>
      </c>
      <c r="I56" s="243"/>
      <c r="J56" s="71">
        <f>J55+基本・複合!$Q$2</f>
        <v>664</v>
      </c>
      <c r="K56" s="243"/>
      <c r="L56" s="71">
        <f t="shared" si="10"/>
        <v>1667</v>
      </c>
      <c r="M56" s="72">
        <f t="shared" si="1"/>
        <v>18670</v>
      </c>
      <c r="N56" s="72">
        <f t="shared" si="2"/>
        <v>18270</v>
      </c>
      <c r="O56" s="72">
        <f t="shared" si="3"/>
        <v>18170</v>
      </c>
      <c r="P56" s="72">
        <f t="shared" si="4"/>
        <v>17870</v>
      </c>
      <c r="Q56" s="72">
        <f t="shared" si="5"/>
        <v>17670</v>
      </c>
      <c r="R56" s="72">
        <f t="shared" si="6"/>
        <v>17270</v>
      </c>
      <c r="S56" s="72">
        <f t="shared" si="7"/>
        <v>16970</v>
      </c>
      <c r="T56" s="72">
        <f t="shared" si="8"/>
        <v>16670</v>
      </c>
      <c r="U56" s="44"/>
      <c r="V56" s="44"/>
    </row>
    <row r="57" spans="1:22" ht="18" customHeight="1" x14ac:dyDescent="0.2">
      <c r="A57" s="56" t="s">
        <v>916</v>
      </c>
      <c r="B57" s="82" t="s">
        <v>649</v>
      </c>
      <c r="C57" s="66" t="s">
        <v>1</v>
      </c>
      <c r="D57" s="67">
        <v>3</v>
      </c>
      <c r="E57" s="68" t="s">
        <v>18</v>
      </c>
      <c r="F57" s="69">
        <v>4.5</v>
      </c>
      <c r="G57" s="75">
        <f t="shared" si="9"/>
        <v>7.5</v>
      </c>
      <c r="H57" s="71">
        <f>IF(D57=基本・単一!$F$4,基本・単一!$L$4,IF(D57=基本・単一!$F$5,基本・単一!$L$5,IF(D57=基本・単一!$F$6,基本・単一!$L$6,IF(D57=基本・単一!$F$7,基本・単一!$L$7,IF(D57=基本・単一!$F$8,基本・単一!$L$8,IF(D57=基本・単一!$F$9,基本・単一!$L$9,IF(D57=基本・単一!$F$10,基本・単一!$L$10)))))))</f>
        <v>837</v>
      </c>
      <c r="I57" s="243"/>
      <c r="J57" s="71">
        <f>J56+基本・複合!$Q$2</f>
        <v>747</v>
      </c>
      <c r="K57" s="243"/>
      <c r="L57" s="71">
        <f t="shared" si="10"/>
        <v>1771</v>
      </c>
      <c r="M57" s="72">
        <f t="shared" si="1"/>
        <v>19835</v>
      </c>
      <c r="N57" s="72">
        <f t="shared" si="2"/>
        <v>19410</v>
      </c>
      <c r="O57" s="72">
        <f t="shared" si="3"/>
        <v>19303</v>
      </c>
      <c r="P57" s="72">
        <f t="shared" si="4"/>
        <v>18985</v>
      </c>
      <c r="Q57" s="72">
        <f t="shared" si="5"/>
        <v>18772</v>
      </c>
      <c r="R57" s="72">
        <f t="shared" si="6"/>
        <v>18347</v>
      </c>
      <c r="S57" s="72">
        <f t="shared" si="7"/>
        <v>18028</v>
      </c>
      <c r="T57" s="72">
        <f t="shared" si="8"/>
        <v>17710</v>
      </c>
      <c r="U57" s="44"/>
      <c r="V57" s="44"/>
    </row>
    <row r="58" spans="1:22" ht="18" customHeight="1" x14ac:dyDescent="0.2">
      <c r="A58" s="56" t="s">
        <v>917</v>
      </c>
      <c r="B58" s="82" t="s">
        <v>649</v>
      </c>
      <c r="C58" s="66" t="s">
        <v>1</v>
      </c>
      <c r="D58" s="67">
        <v>3.5</v>
      </c>
      <c r="E58" s="68" t="s">
        <v>18</v>
      </c>
      <c r="F58" s="69">
        <v>0.5</v>
      </c>
      <c r="G58" s="75">
        <f t="shared" si="9"/>
        <v>4</v>
      </c>
      <c r="H58" s="71">
        <f>IF(D58=基本・単一!$F$4,基本・単一!$L$4,IF(D58=基本・単一!$F$5,基本・単一!$L$5,IF(D58=基本・単一!$F$6,基本・単一!$L$6,IF(D58=基本・単一!$F$7,基本・単一!$L$7,IF(D58=基本・単一!$F$8,基本・単一!$L$8,IF(D58=基本・単一!$F$9,基本・単一!$L$9,IF(D58=基本・単一!$F$10,基本・単一!$L$10)))))))</f>
        <v>921</v>
      </c>
      <c r="I58" s="243"/>
      <c r="J58" s="71">
        <f t="shared" ref="J58:J192" si="11">J49</f>
        <v>83</v>
      </c>
      <c r="K58" s="243"/>
      <c r="L58" s="71">
        <f t="shared" si="10"/>
        <v>1025</v>
      </c>
      <c r="M58" s="72">
        <f t="shared" si="1"/>
        <v>11480</v>
      </c>
      <c r="N58" s="72">
        <f t="shared" si="2"/>
        <v>11234</v>
      </c>
      <c r="O58" s="72">
        <f t="shared" si="3"/>
        <v>11172</v>
      </c>
      <c r="P58" s="72">
        <f t="shared" si="4"/>
        <v>10988</v>
      </c>
      <c r="Q58" s="72">
        <f t="shared" si="5"/>
        <v>10865</v>
      </c>
      <c r="R58" s="72">
        <f t="shared" si="6"/>
        <v>10619</v>
      </c>
      <c r="S58" s="72">
        <f t="shared" si="7"/>
        <v>10434</v>
      </c>
      <c r="T58" s="72">
        <f t="shared" si="8"/>
        <v>10250</v>
      </c>
      <c r="U58" s="44"/>
      <c r="V58" s="44"/>
    </row>
    <row r="59" spans="1:22" ht="18" customHeight="1" x14ac:dyDescent="0.2">
      <c r="A59" s="56" t="s">
        <v>918</v>
      </c>
      <c r="B59" s="82" t="s">
        <v>649</v>
      </c>
      <c r="C59" s="66" t="s">
        <v>1</v>
      </c>
      <c r="D59" s="67">
        <v>3.5</v>
      </c>
      <c r="E59" s="68" t="s">
        <v>18</v>
      </c>
      <c r="F59" s="69">
        <v>1</v>
      </c>
      <c r="G59" s="75">
        <f t="shared" si="9"/>
        <v>4.5</v>
      </c>
      <c r="H59" s="71">
        <f>IF(D59=基本・単一!$F$4,基本・単一!$L$4,IF(D59=基本・単一!$F$5,基本・単一!$L$5,IF(D59=基本・単一!$F$6,基本・単一!$L$6,IF(D59=基本・単一!$F$7,基本・単一!$L$7,IF(D59=基本・単一!$F$8,基本・単一!$L$8,IF(D59=基本・単一!$F$9,基本・単一!$L$9,IF(D59=基本・単一!$F$10,基本・単一!$L$10)))))))</f>
        <v>921</v>
      </c>
      <c r="I59" s="243"/>
      <c r="J59" s="71">
        <f t="shared" si="11"/>
        <v>166</v>
      </c>
      <c r="K59" s="243"/>
      <c r="L59" s="71">
        <f t="shared" si="10"/>
        <v>1129</v>
      </c>
      <c r="M59" s="72">
        <f t="shared" si="1"/>
        <v>12644</v>
      </c>
      <c r="N59" s="72">
        <f t="shared" si="2"/>
        <v>12373</v>
      </c>
      <c r="O59" s="72">
        <f t="shared" si="3"/>
        <v>12306</v>
      </c>
      <c r="P59" s="72">
        <f t="shared" si="4"/>
        <v>12102</v>
      </c>
      <c r="Q59" s="72">
        <f t="shared" si="5"/>
        <v>11967</v>
      </c>
      <c r="R59" s="72">
        <f t="shared" si="6"/>
        <v>11696</v>
      </c>
      <c r="S59" s="72">
        <f t="shared" si="7"/>
        <v>11493</v>
      </c>
      <c r="T59" s="72">
        <f t="shared" si="8"/>
        <v>11290</v>
      </c>
      <c r="U59" s="44"/>
      <c r="V59" s="44"/>
    </row>
    <row r="60" spans="1:22" ht="18" customHeight="1" x14ac:dyDescent="0.2">
      <c r="A60" s="56" t="s">
        <v>919</v>
      </c>
      <c r="B60" s="82" t="s">
        <v>649</v>
      </c>
      <c r="C60" s="66" t="s">
        <v>1</v>
      </c>
      <c r="D60" s="67">
        <v>3.5</v>
      </c>
      <c r="E60" s="68" t="s">
        <v>18</v>
      </c>
      <c r="F60" s="69">
        <v>1.5</v>
      </c>
      <c r="G60" s="75">
        <f t="shared" si="9"/>
        <v>5</v>
      </c>
      <c r="H60" s="71">
        <f>IF(D60=基本・単一!$F$4,基本・単一!$L$4,IF(D60=基本・単一!$F$5,基本・単一!$L$5,IF(D60=基本・単一!$F$6,基本・単一!$L$6,IF(D60=基本・単一!$F$7,基本・単一!$L$7,IF(D60=基本・単一!$F$8,基本・単一!$L$8,IF(D60=基本・単一!$F$9,基本・単一!$L$9,IF(D60=基本・単一!$F$10,基本・単一!$L$10)))))))</f>
        <v>921</v>
      </c>
      <c r="I60" s="243"/>
      <c r="J60" s="71">
        <f t="shared" si="11"/>
        <v>249</v>
      </c>
      <c r="K60" s="243"/>
      <c r="L60" s="71">
        <f t="shared" si="10"/>
        <v>1232</v>
      </c>
      <c r="M60" s="72">
        <f t="shared" si="1"/>
        <v>13798</v>
      </c>
      <c r="N60" s="72">
        <f t="shared" si="2"/>
        <v>13502</v>
      </c>
      <c r="O60" s="72">
        <f t="shared" si="3"/>
        <v>13428</v>
      </c>
      <c r="P60" s="72">
        <f t="shared" si="4"/>
        <v>13207</v>
      </c>
      <c r="Q60" s="72">
        <f t="shared" si="5"/>
        <v>13059</v>
      </c>
      <c r="R60" s="72">
        <f t="shared" si="6"/>
        <v>12763</v>
      </c>
      <c r="S60" s="72">
        <f t="shared" si="7"/>
        <v>12541</v>
      </c>
      <c r="T60" s="72">
        <f t="shared" si="8"/>
        <v>12320</v>
      </c>
      <c r="U60" s="44"/>
      <c r="V60" s="44"/>
    </row>
    <row r="61" spans="1:22" ht="18" customHeight="1" x14ac:dyDescent="0.2">
      <c r="A61" s="56" t="s">
        <v>920</v>
      </c>
      <c r="B61" s="82" t="s">
        <v>649</v>
      </c>
      <c r="C61" s="66" t="s">
        <v>1</v>
      </c>
      <c r="D61" s="67">
        <v>3.5</v>
      </c>
      <c r="E61" s="68" t="s">
        <v>18</v>
      </c>
      <c r="F61" s="69">
        <v>2</v>
      </c>
      <c r="G61" s="75">
        <f t="shared" si="9"/>
        <v>5.5</v>
      </c>
      <c r="H61" s="71">
        <f>IF(D61=基本・単一!$F$4,基本・単一!$L$4,IF(D61=基本・単一!$F$5,基本・単一!$L$5,IF(D61=基本・単一!$F$6,基本・単一!$L$6,IF(D61=基本・単一!$F$7,基本・単一!$L$7,IF(D61=基本・単一!$F$8,基本・単一!$L$8,IF(D61=基本・単一!$F$9,基本・単一!$L$9,IF(D61=基本・単一!$F$10,基本・単一!$L$10)))))))</f>
        <v>921</v>
      </c>
      <c r="I61" s="243"/>
      <c r="J61" s="71">
        <f t="shared" si="11"/>
        <v>332</v>
      </c>
      <c r="K61" s="243"/>
      <c r="L61" s="71">
        <f t="shared" si="10"/>
        <v>1336</v>
      </c>
      <c r="M61" s="72">
        <f t="shared" si="1"/>
        <v>14963</v>
      </c>
      <c r="N61" s="72">
        <f t="shared" si="2"/>
        <v>14642</v>
      </c>
      <c r="O61" s="72">
        <f t="shared" si="3"/>
        <v>14562</v>
      </c>
      <c r="P61" s="72">
        <f t="shared" si="4"/>
        <v>14321</v>
      </c>
      <c r="Q61" s="72">
        <f t="shared" si="5"/>
        <v>14161</v>
      </c>
      <c r="R61" s="72">
        <f t="shared" si="6"/>
        <v>13840</v>
      </c>
      <c r="S61" s="72">
        <f t="shared" si="7"/>
        <v>13600</v>
      </c>
      <c r="T61" s="72">
        <f t="shared" si="8"/>
        <v>13360</v>
      </c>
      <c r="U61" s="44"/>
      <c r="V61" s="44"/>
    </row>
    <row r="62" spans="1:22" ht="18" customHeight="1" x14ac:dyDescent="0.2">
      <c r="A62" s="56" t="s">
        <v>921</v>
      </c>
      <c r="B62" s="82" t="s">
        <v>649</v>
      </c>
      <c r="C62" s="66" t="s">
        <v>1</v>
      </c>
      <c r="D62" s="67">
        <v>3.5</v>
      </c>
      <c r="E62" s="68" t="s">
        <v>18</v>
      </c>
      <c r="F62" s="69">
        <v>2.5</v>
      </c>
      <c r="G62" s="75">
        <f t="shared" si="9"/>
        <v>6</v>
      </c>
      <c r="H62" s="71">
        <f>IF(D62=基本・単一!$F$4,基本・単一!$L$4,IF(D62=基本・単一!$F$5,基本・単一!$L$5,IF(D62=基本・単一!$F$6,基本・単一!$L$6,IF(D62=基本・単一!$F$7,基本・単一!$L$7,IF(D62=基本・単一!$F$8,基本・単一!$L$8,IF(D62=基本・単一!$F$9,基本・単一!$L$9,IF(D62=基本・単一!$F$10,基本・単一!$L$10)))))))</f>
        <v>921</v>
      </c>
      <c r="I62" s="243"/>
      <c r="J62" s="71">
        <f t="shared" si="11"/>
        <v>415</v>
      </c>
      <c r="K62" s="243"/>
      <c r="L62" s="71">
        <f t="shared" si="10"/>
        <v>1440</v>
      </c>
      <c r="M62" s="72">
        <f t="shared" si="1"/>
        <v>16128</v>
      </c>
      <c r="N62" s="72">
        <f t="shared" si="2"/>
        <v>15782</v>
      </c>
      <c r="O62" s="72">
        <f t="shared" si="3"/>
        <v>15696</v>
      </c>
      <c r="P62" s="72">
        <f t="shared" si="4"/>
        <v>15436</v>
      </c>
      <c r="Q62" s="72">
        <f t="shared" si="5"/>
        <v>15264</v>
      </c>
      <c r="R62" s="72">
        <f t="shared" si="6"/>
        <v>14918</v>
      </c>
      <c r="S62" s="72">
        <f t="shared" si="7"/>
        <v>14659</v>
      </c>
      <c r="T62" s="72">
        <f t="shared" si="8"/>
        <v>14400</v>
      </c>
      <c r="U62" s="44"/>
      <c r="V62" s="44"/>
    </row>
    <row r="63" spans="1:22" ht="18" customHeight="1" x14ac:dyDescent="0.2">
      <c r="A63" s="56" t="s">
        <v>922</v>
      </c>
      <c r="B63" s="82" t="s">
        <v>649</v>
      </c>
      <c r="C63" s="66" t="s">
        <v>1</v>
      </c>
      <c r="D63" s="67">
        <v>3.5</v>
      </c>
      <c r="E63" s="68" t="s">
        <v>18</v>
      </c>
      <c r="F63" s="69">
        <v>3</v>
      </c>
      <c r="G63" s="75">
        <f t="shared" si="9"/>
        <v>6.5</v>
      </c>
      <c r="H63" s="71">
        <f>IF(D63=基本・単一!$F$4,基本・単一!$L$4,IF(D63=基本・単一!$F$5,基本・単一!$L$5,IF(D63=基本・単一!$F$6,基本・単一!$L$6,IF(D63=基本・単一!$F$7,基本・単一!$L$7,IF(D63=基本・単一!$F$8,基本・単一!$L$8,IF(D63=基本・単一!$F$9,基本・単一!$L$9,IF(D63=基本・単一!$F$10,基本・単一!$L$10)))))))</f>
        <v>921</v>
      </c>
      <c r="I63" s="243"/>
      <c r="J63" s="71">
        <f>J54</f>
        <v>498</v>
      </c>
      <c r="K63" s="243"/>
      <c r="L63" s="71">
        <f t="shared" si="10"/>
        <v>1544</v>
      </c>
      <c r="M63" s="72">
        <f t="shared" si="1"/>
        <v>17292</v>
      </c>
      <c r="N63" s="72">
        <f t="shared" si="2"/>
        <v>16922</v>
      </c>
      <c r="O63" s="72">
        <f t="shared" si="3"/>
        <v>16829</v>
      </c>
      <c r="P63" s="72">
        <f t="shared" si="4"/>
        <v>16551</v>
      </c>
      <c r="Q63" s="72">
        <f t="shared" si="5"/>
        <v>16366</v>
      </c>
      <c r="R63" s="72">
        <f t="shared" si="6"/>
        <v>15995</v>
      </c>
      <c r="S63" s="72">
        <f t="shared" si="7"/>
        <v>15717</v>
      </c>
      <c r="T63" s="72">
        <f t="shared" si="8"/>
        <v>15440</v>
      </c>
      <c r="U63" s="44"/>
      <c r="V63" s="44"/>
    </row>
    <row r="64" spans="1:22" ht="18" customHeight="1" x14ac:dyDescent="0.2">
      <c r="A64" s="56" t="s">
        <v>923</v>
      </c>
      <c r="B64" s="82" t="s">
        <v>649</v>
      </c>
      <c r="C64" s="66" t="s">
        <v>1</v>
      </c>
      <c r="D64" s="67">
        <v>3.5</v>
      </c>
      <c r="E64" s="68" t="s">
        <v>18</v>
      </c>
      <c r="F64" s="69">
        <v>3.5</v>
      </c>
      <c r="G64" s="75">
        <f t="shared" si="9"/>
        <v>7</v>
      </c>
      <c r="H64" s="71">
        <f>IF(D64=基本・単一!$F$4,基本・単一!$L$4,IF(D64=基本・単一!$F$5,基本・単一!$L$5,IF(D64=基本・単一!$F$6,基本・単一!$L$6,IF(D64=基本・単一!$F$7,基本・単一!$L$7,IF(D64=基本・単一!$F$8,基本・単一!$L$8,IF(D64=基本・単一!$F$9,基本・単一!$L$9,IF(D64=基本・単一!$F$10,基本・単一!$L$10)))))))</f>
        <v>921</v>
      </c>
      <c r="I64" s="243"/>
      <c r="J64" s="71">
        <f t="shared" si="11"/>
        <v>581</v>
      </c>
      <c r="K64" s="243"/>
      <c r="L64" s="71">
        <f t="shared" si="10"/>
        <v>1647</v>
      </c>
      <c r="M64" s="72">
        <f t="shared" si="1"/>
        <v>18446</v>
      </c>
      <c r="N64" s="72">
        <f t="shared" si="2"/>
        <v>18051</v>
      </c>
      <c r="O64" s="72">
        <f t="shared" si="3"/>
        <v>17952</v>
      </c>
      <c r="P64" s="72">
        <f t="shared" si="4"/>
        <v>17655</v>
      </c>
      <c r="Q64" s="72">
        <f t="shared" si="5"/>
        <v>17458</v>
      </c>
      <c r="R64" s="72">
        <f t="shared" si="6"/>
        <v>17062</v>
      </c>
      <c r="S64" s="72">
        <f t="shared" si="7"/>
        <v>16766</v>
      </c>
      <c r="T64" s="72">
        <f t="shared" si="8"/>
        <v>16470</v>
      </c>
      <c r="U64" s="44"/>
      <c r="V64" s="44"/>
    </row>
    <row r="65" spans="1:22" ht="18" customHeight="1" x14ac:dyDescent="0.2">
      <c r="A65" s="56" t="s">
        <v>924</v>
      </c>
      <c r="B65" s="82" t="s">
        <v>649</v>
      </c>
      <c r="C65" s="66" t="s">
        <v>1</v>
      </c>
      <c r="D65" s="67">
        <v>3.5</v>
      </c>
      <c r="E65" s="68" t="s">
        <v>18</v>
      </c>
      <c r="F65" s="69">
        <v>4</v>
      </c>
      <c r="G65" s="75">
        <f t="shared" si="9"/>
        <v>7.5</v>
      </c>
      <c r="H65" s="71">
        <f>IF(D65=基本・単一!$F$4,基本・単一!$L$4,IF(D65=基本・単一!$F$5,基本・単一!$L$5,IF(D65=基本・単一!$F$6,基本・単一!$L$6,IF(D65=基本・単一!$F$7,基本・単一!$L$7,IF(D65=基本・単一!$F$8,基本・単一!$L$8,IF(D65=基本・単一!$F$9,基本・単一!$L$9,IF(D65=基本・単一!$F$10,基本・単一!$L$10)))))))</f>
        <v>921</v>
      </c>
      <c r="I65" s="243"/>
      <c r="J65" s="71">
        <f t="shared" si="11"/>
        <v>664</v>
      </c>
      <c r="K65" s="243"/>
      <c r="L65" s="71">
        <f t="shared" si="10"/>
        <v>1751</v>
      </c>
      <c r="M65" s="72">
        <f t="shared" si="1"/>
        <v>19611</v>
      </c>
      <c r="N65" s="72">
        <f t="shared" si="2"/>
        <v>19190</v>
      </c>
      <c r="O65" s="72">
        <f t="shared" si="3"/>
        <v>19085</v>
      </c>
      <c r="P65" s="72">
        <f t="shared" si="4"/>
        <v>18770</v>
      </c>
      <c r="Q65" s="72">
        <f t="shared" si="5"/>
        <v>18560</v>
      </c>
      <c r="R65" s="72">
        <f t="shared" si="6"/>
        <v>18140</v>
      </c>
      <c r="S65" s="72">
        <f t="shared" si="7"/>
        <v>17825</v>
      </c>
      <c r="T65" s="72">
        <f t="shared" si="8"/>
        <v>17510</v>
      </c>
      <c r="U65" s="44"/>
      <c r="V65" s="44"/>
    </row>
    <row r="66" spans="1:22" ht="18" customHeight="1" x14ac:dyDescent="0.2">
      <c r="A66" s="56" t="s">
        <v>925</v>
      </c>
      <c r="B66" s="82" t="s">
        <v>649</v>
      </c>
      <c r="C66" s="66" t="s">
        <v>1</v>
      </c>
      <c r="D66" s="67">
        <v>3.5</v>
      </c>
      <c r="E66" s="68" t="s">
        <v>18</v>
      </c>
      <c r="F66" s="69">
        <v>4.5</v>
      </c>
      <c r="G66" s="75">
        <f t="shared" si="9"/>
        <v>8</v>
      </c>
      <c r="H66" s="71">
        <f>IF(D66=基本・単一!$F$4,基本・単一!$L$4,IF(D66=基本・単一!$F$5,基本・単一!$L$5,IF(D66=基本・単一!$F$6,基本・単一!$L$6,IF(D66=基本・単一!$F$7,基本・単一!$L$7,IF(D66=基本・単一!$F$8,基本・単一!$L$8,IF(D66=基本・単一!$F$9,基本・単一!$L$9,IF(D66=基本・単一!$F$10,基本・単一!$L$10)))))))</f>
        <v>921</v>
      </c>
      <c r="I66" s="243"/>
      <c r="J66" s="71">
        <f t="shared" si="11"/>
        <v>747</v>
      </c>
      <c r="K66" s="243"/>
      <c r="L66" s="71">
        <f t="shared" si="10"/>
        <v>1855</v>
      </c>
      <c r="M66" s="72">
        <f t="shared" si="1"/>
        <v>20776</v>
      </c>
      <c r="N66" s="72">
        <f t="shared" si="2"/>
        <v>20330</v>
      </c>
      <c r="O66" s="72">
        <f t="shared" si="3"/>
        <v>20219</v>
      </c>
      <c r="P66" s="72">
        <f t="shared" si="4"/>
        <v>19885</v>
      </c>
      <c r="Q66" s="72">
        <f t="shared" si="5"/>
        <v>19663</v>
      </c>
      <c r="R66" s="72">
        <f t="shared" si="6"/>
        <v>19217</v>
      </c>
      <c r="S66" s="72">
        <f t="shared" si="7"/>
        <v>18883</v>
      </c>
      <c r="T66" s="72">
        <f t="shared" si="8"/>
        <v>18550</v>
      </c>
      <c r="U66" s="44"/>
      <c r="V66" s="44"/>
    </row>
    <row r="67" spans="1:22" ht="18" customHeight="1" x14ac:dyDescent="0.2">
      <c r="A67" s="56" t="s">
        <v>926</v>
      </c>
      <c r="B67" s="82" t="s">
        <v>649</v>
      </c>
      <c r="C67" s="66" t="s">
        <v>1</v>
      </c>
      <c r="D67" s="67">
        <v>4</v>
      </c>
      <c r="E67" s="68" t="s">
        <v>18</v>
      </c>
      <c r="F67" s="69">
        <v>0.5</v>
      </c>
      <c r="G67" s="75">
        <f t="shared" si="9"/>
        <v>4.5</v>
      </c>
      <c r="H67" s="71">
        <f>基本・単一!L11</f>
        <v>1004</v>
      </c>
      <c r="I67" s="243"/>
      <c r="J67" s="71">
        <f>J58</f>
        <v>83</v>
      </c>
      <c r="K67" s="243"/>
      <c r="L67" s="71">
        <f t="shared" si="10"/>
        <v>1108</v>
      </c>
      <c r="M67" s="72">
        <f t="shared" si="1"/>
        <v>12409</v>
      </c>
      <c r="N67" s="72">
        <f t="shared" si="2"/>
        <v>12143</v>
      </c>
      <c r="O67" s="72">
        <f t="shared" si="3"/>
        <v>12077</v>
      </c>
      <c r="P67" s="72">
        <f t="shared" si="4"/>
        <v>11877</v>
      </c>
      <c r="Q67" s="72">
        <f t="shared" si="5"/>
        <v>11744</v>
      </c>
      <c r="R67" s="72">
        <f t="shared" si="6"/>
        <v>11478</v>
      </c>
      <c r="S67" s="72">
        <f t="shared" si="7"/>
        <v>11279</v>
      </c>
      <c r="T67" s="72">
        <f t="shared" si="8"/>
        <v>11080</v>
      </c>
      <c r="U67" s="44"/>
      <c r="V67" s="44"/>
    </row>
    <row r="68" spans="1:22" ht="18" customHeight="1" x14ac:dyDescent="0.2">
      <c r="A68" s="56" t="s">
        <v>927</v>
      </c>
      <c r="B68" s="82" t="s">
        <v>649</v>
      </c>
      <c r="C68" s="66" t="s">
        <v>1</v>
      </c>
      <c r="D68" s="67">
        <v>4</v>
      </c>
      <c r="E68" s="68" t="s">
        <v>18</v>
      </c>
      <c r="F68" s="69">
        <v>1</v>
      </c>
      <c r="G68" s="75">
        <f t="shared" si="9"/>
        <v>5</v>
      </c>
      <c r="H68" s="71">
        <f t="shared" ref="H68:H75" si="12">$H$67</f>
        <v>1004</v>
      </c>
      <c r="I68" s="243"/>
      <c r="J68" s="71">
        <f t="shared" si="11"/>
        <v>166</v>
      </c>
      <c r="K68" s="243"/>
      <c r="L68" s="71">
        <f t="shared" ref="L68:L99" si="13">ROUND(H68*(1+$I$4),0)+ROUND(J68*(1+$K$4),0)</f>
        <v>1212</v>
      </c>
      <c r="M68" s="72">
        <f t="shared" si="1"/>
        <v>13574</v>
      </c>
      <c r="N68" s="72">
        <f t="shared" si="2"/>
        <v>13283</v>
      </c>
      <c r="O68" s="72">
        <f t="shared" si="3"/>
        <v>13210</v>
      </c>
      <c r="P68" s="72">
        <f t="shared" si="4"/>
        <v>12992</v>
      </c>
      <c r="Q68" s="72">
        <f t="shared" si="5"/>
        <v>12847</v>
      </c>
      <c r="R68" s="72">
        <f t="shared" si="6"/>
        <v>12556</v>
      </c>
      <c r="S68" s="72">
        <f t="shared" si="7"/>
        <v>12338</v>
      </c>
      <c r="T68" s="72">
        <f t="shared" si="8"/>
        <v>12120</v>
      </c>
      <c r="U68" s="44"/>
      <c r="V68" s="44"/>
    </row>
    <row r="69" spans="1:22" ht="18" customHeight="1" x14ac:dyDescent="0.2">
      <c r="A69" s="56" t="s">
        <v>928</v>
      </c>
      <c r="B69" s="82" t="s">
        <v>649</v>
      </c>
      <c r="C69" s="66" t="s">
        <v>1</v>
      </c>
      <c r="D69" s="67">
        <v>4</v>
      </c>
      <c r="E69" s="68" t="s">
        <v>18</v>
      </c>
      <c r="F69" s="69">
        <v>1.5</v>
      </c>
      <c r="G69" s="75">
        <f t="shared" ref="G69:G132" si="14">D69+F69</f>
        <v>5.5</v>
      </c>
      <c r="H69" s="71">
        <f t="shared" si="12"/>
        <v>1004</v>
      </c>
      <c r="I69" s="243"/>
      <c r="J69" s="71">
        <f t="shared" si="11"/>
        <v>249</v>
      </c>
      <c r="K69" s="243"/>
      <c r="L69" s="71">
        <f t="shared" si="13"/>
        <v>1315</v>
      </c>
      <c r="M69" s="72">
        <f t="shared" si="1"/>
        <v>14728</v>
      </c>
      <c r="N69" s="72">
        <f t="shared" si="2"/>
        <v>14412</v>
      </c>
      <c r="O69" s="72">
        <f t="shared" si="3"/>
        <v>14333</v>
      </c>
      <c r="P69" s="72">
        <f t="shared" si="4"/>
        <v>14096</v>
      </c>
      <c r="Q69" s="72">
        <f t="shared" si="5"/>
        <v>13939</v>
      </c>
      <c r="R69" s="72">
        <f t="shared" si="6"/>
        <v>13623</v>
      </c>
      <c r="S69" s="72">
        <f t="shared" si="7"/>
        <v>13386</v>
      </c>
      <c r="T69" s="72">
        <f t="shared" si="8"/>
        <v>13150</v>
      </c>
      <c r="U69" s="44"/>
      <c r="V69" s="44"/>
    </row>
    <row r="70" spans="1:22" ht="18" customHeight="1" x14ac:dyDescent="0.2">
      <c r="A70" s="56" t="s">
        <v>929</v>
      </c>
      <c r="B70" s="82" t="s">
        <v>649</v>
      </c>
      <c r="C70" s="66" t="s">
        <v>1</v>
      </c>
      <c r="D70" s="67">
        <v>4</v>
      </c>
      <c r="E70" s="68" t="s">
        <v>18</v>
      </c>
      <c r="F70" s="69">
        <v>2</v>
      </c>
      <c r="G70" s="75">
        <f t="shared" si="14"/>
        <v>6</v>
      </c>
      <c r="H70" s="71">
        <f t="shared" si="12"/>
        <v>1004</v>
      </c>
      <c r="I70" s="243"/>
      <c r="J70" s="71">
        <f t="shared" si="11"/>
        <v>332</v>
      </c>
      <c r="K70" s="243"/>
      <c r="L70" s="71">
        <f t="shared" si="13"/>
        <v>1419</v>
      </c>
      <c r="M70" s="72">
        <f t="shared" si="1"/>
        <v>15892</v>
      </c>
      <c r="N70" s="72">
        <f t="shared" si="2"/>
        <v>15552</v>
      </c>
      <c r="O70" s="72">
        <f t="shared" si="3"/>
        <v>15467</v>
      </c>
      <c r="P70" s="72">
        <f t="shared" si="4"/>
        <v>15211</v>
      </c>
      <c r="Q70" s="72">
        <f t="shared" si="5"/>
        <v>15041</v>
      </c>
      <c r="R70" s="72">
        <f t="shared" si="6"/>
        <v>14700</v>
      </c>
      <c r="S70" s="72">
        <f t="shared" si="7"/>
        <v>14445</v>
      </c>
      <c r="T70" s="72">
        <f t="shared" si="8"/>
        <v>14190</v>
      </c>
      <c r="U70" s="44"/>
      <c r="V70" s="44"/>
    </row>
    <row r="71" spans="1:22" ht="18" customHeight="1" x14ac:dyDescent="0.2">
      <c r="A71" s="56" t="s">
        <v>930</v>
      </c>
      <c r="B71" s="82" t="s">
        <v>649</v>
      </c>
      <c r="C71" s="66" t="s">
        <v>1</v>
      </c>
      <c r="D71" s="67">
        <v>4</v>
      </c>
      <c r="E71" s="68" t="s">
        <v>18</v>
      </c>
      <c r="F71" s="69">
        <v>2.5</v>
      </c>
      <c r="G71" s="75">
        <f t="shared" si="14"/>
        <v>6.5</v>
      </c>
      <c r="H71" s="71">
        <f t="shared" si="12"/>
        <v>1004</v>
      </c>
      <c r="I71" s="243"/>
      <c r="J71" s="71">
        <f t="shared" si="11"/>
        <v>415</v>
      </c>
      <c r="K71" s="243"/>
      <c r="L71" s="71">
        <f t="shared" si="13"/>
        <v>1523</v>
      </c>
      <c r="M71" s="72">
        <f t="shared" si="1"/>
        <v>17057</v>
      </c>
      <c r="N71" s="72">
        <f t="shared" si="2"/>
        <v>16692</v>
      </c>
      <c r="O71" s="72">
        <f t="shared" si="3"/>
        <v>16600</v>
      </c>
      <c r="P71" s="72">
        <f t="shared" si="4"/>
        <v>16326</v>
      </c>
      <c r="Q71" s="72">
        <f t="shared" si="5"/>
        <v>16143</v>
      </c>
      <c r="R71" s="72">
        <f t="shared" si="6"/>
        <v>15778</v>
      </c>
      <c r="S71" s="72">
        <f t="shared" si="7"/>
        <v>15504</v>
      </c>
      <c r="T71" s="72">
        <f t="shared" si="8"/>
        <v>15230</v>
      </c>
      <c r="U71" s="44"/>
      <c r="V71" s="44"/>
    </row>
    <row r="72" spans="1:22" ht="18" customHeight="1" x14ac:dyDescent="0.2">
      <c r="A72" s="56" t="s">
        <v>931</v>
      </c>
      <c r="B72" s="82" t="s">
        <v>649</v>
      </c>
      <c r="C72" s="66" t="s">
        <v>1</v>
      </c>
      <c r="D72" s="67">
        <v>4</v>
      </c>
      <c r="E72" s="68" t="s">
        <v>18</v>
      </c>
      <c r="F72" s="69">
        <v>3</v>
      </c>
      <c r="G72" s="75">
        <f t="shared" si="14"/>
        <v>7</v>
      </c>
      <c r="H72" s="71">
        <f t="shared" si="12"/>
        <v>1004</v>
      </c>
      <c r="I72" s="243"/>
      <c r="J72" s="71">
        <f>J63</f>
        <v>498</v>
      </c>
      <c r="K72" s="243"/>
      <c r="L72" s="71">
        <f t="shared" si="13"/>
        <v>1627</v>
      </c>
      <c r="M72" s="72">
        <f t="shared" si="1"/>
        <v>18222</v>
      </c>
      <c r="N72" s="72">
        <f t="shared" si="2"/>
        <v>17831</v>
      </c>
      <c r="O72" s="72">
        <f t="shared" si="3"/>
        <v>17734</v>
      </c>
      <c r="P72" s="72">
        <f t="shared" si="4"/>
        <v>17441</v>
      </c>
      <c r="Q72" s="72">
        <f t="shared" si="5"/>
        <v>17246</v>
      </c>
      <c r="R72" s="72">
        <f t="shared" si="6"/>
        <v>16855</v>
      </c>
      <c r="S72" s="72">
        <f t="shared" si="7"/>
        <v>16562</v>
      </c>
      <c r="T72" s="72">
        <f t="shared" si="8"/>
        <v>16270</v>
      </c>
      <c r="U72" s="44"/>
      <c r="V72" s="44"/>
    </row>
    <row r="73" spans="1:22" ht="18" customHeight="1" x14ac:dyDescent="0.2">
      <c r="A73" s="56" t="s">
        <v>932</v>
      </c>
      <c r="B73" s="82" t="s">
        <v>649</v>
      </c>
      <c r="C73" s="66" t="s">
        <v>1</v>
      </c>
      <c r="D73" s="67">
        <v>4</v>
      </c>
      <c r="E73" s="68" t="s">
        <v>18</v>
      </c>
      <c r="F73" s="69">
        <v>3.5</v>
      </c>
      <c r="G73" s="75">
        <f t="shared" si="14"/>
        <v>7.5</v>
      </c>
      <c r="H73" s="71">
        <f t="shared" si="12"/>
        <v>1004</v>
      </c>
      <c r="I73" s="243"/>
      <c r="J73" s="71">
        <f t="shared" si="11"/>
        <v>581</v>
      </c>
      <c r="K73" s="243"/>
      <c r="L73" s="71">
        <f t="shared" si="13"/>
        <v>1730</v>
      </c>
      <c r="M73" s="72">
        <f t="shared" si="1"/>
        <v>19376</v>
      </c>
      <c r="N73" s="72">
        <f t="shared" si="2"/>
        <v>18960</v>
      </c>
      <c r="O73" s="72">
        <f t="shared" si="3"/>
        <v>18857</v>
      </c>
      <c r="P73" s="72">
        <f t="shared" si="4"/>
        <v>18545</v>
      </c>
      <c r="Q73" s="72">
        <f t="shared" si="5"/>
        <v>18338</v>
      </c>
      <c r="R73" s="72">
        <f t="shared" si="6"/>
        <v>17922</v>
      </c>
      <c r="S73" s="72">
        <f t="shared" si="7"/>
        <v>17611</v>
      </c>
      <c r="T73" s="72">
        <f t="shared" si="8"/>
        <v>17300</v>
      </c>
      <c r="U73" s="44"/>
      <c r="V73" s="44"/>
    </row>
    <row r="74" spans="1:22" ht="18" customHeight="1" x14ac:dyDescent="0.2">
      <c r="A74" s="56" t="s">
        <v>933</v>
      </c>
      <c r="B74" s="82" t="s">
        <v>649</v>
      </c>
      <c r="C74" s="66" t="s">
        <v>1</v>
      </c>
      <c r="D74" s="67">
        <v>4</v>
      </c>
      <c r="E74" s="68" t="s">
        <v>18</v>
      </c>
      <c r="F74" s="69">
        <v>4</v>
      </c>
      <c r="G74" s="75">
        <f t="shared" si="14"/>
        <v>8</v>
      </c>
      <c r="H74" s="71">
        <f t="shared" si="12"/>
        <v>1004</v>
      </c>
      <c r="I74" s="243"/>
      <c r="J74" s="71">
        <f t="shared" si="11"/>
        <v>664</v>
      </c>
      <c r="K74" s="243"/>
      <c r="L74" s="71">
        <f t="shared" si="13"/>
        <v>1834</v>
      </c>
      <c r="M74" s="72">
        <f t="shared" si="1"/>
        <v>20540</v>
      </c>
      <c r="N74" s="72">
        <f t="shared" si="2"/>
        <v>20100</v>
      </c>
      <c r="O74" s="72">
        <f t="shared" si="3"/>
        <v>19990</v>
      </c>
      <c r="P74" s="72">
        <f t="shared" si="4"/>
        <v>19660</v>
      </c>
      <c r="Q74" s="72">
        <f t="shared" si="5"/>
        <v>19440</v>
      </c>
      <c r="R74" s="72">
        <f t="shared" si="6"/>
        <v>19000</v>
      </c>
      <c r="S74" s="72">
        <f t="shared" si="7"/>
        <v>18670</v>
      </c>
      <c r="T74" s="72">
        <f t="shared" si="8"/>
        <v>18340</v>
      </c>
      <c r="U74" s="44"/>
      <c r="V74" s="44"/>
    </row>
    <row r="75" spans="1:22" ht="18" customHeight="1" x14ac:dyDescent="0.2">
      <c r="A75" s="56" t="s">
        <v>934</v>
      </c>
      <c r="B75" s="82" t="s">
        <v>649</v>
      </c>
      <c r="C75" s="66" t="s">
        <v>1</v>
      </c>
      <c r="D75" s="67">
        <v>4</v>
      </c>
      <c r="E75" s="68" t="s">
        <v>18</v>
      </c>
      <c r="F75" s="69">
        <v>4.5</v>
      </c>
      <c r="G75" s="75">
        <f t="shared" si="14"/>
        <v>8.5</v>
      </c>
      <c r="H75" s="71">
        <f t="shared" si="12"/>
        <v>1004</v>
      </c>
      <c r="I75" s="243"/>
      <c r="J75" s="71">
        <f t="shared" si="11"/>
        <v>747</v>
      </c>
      <c r="K75" s="243"/>
      <c r="L75" s="71">
        <f t="shared" si="13"/>
        <v>1938</v>
      </c>
      <c r="M75" s="72">
        <f t="shared" si="1"/>
        <v>21705</v>
      </c>
      <c r="N75" s="72">
        <f t="shared" si="2"/>
        <v>21240</v>
      </c>
      <c r="O75" s="72">
        <f t="shared" si="3"/>
        <v>21124</v>
      </c>
      <c r="P75" s="72">
        <f t="shared" si="4"/>
        <v>20775</v>
      </c>
      <c r="Q75" s="72">
        <f t="shared" si="5"/>
        <v>20542</v>
      </c>
      <c r="R75" s="72">
        <f t="shared" si="6"/>
        <v>20077</v>
      </c>
      <c r="S75" s="72">
        <f t="shared" si="7"/>
        <v>19728</v>
      </c>
      <c r="T75" s="72">
        <f t="shared" si="8"/>
        <v>19380</v>
      </c>
      <c r="U75" s="44"/>
      <c r="V75" s="44"/>
    </row>
    <row r="76" spans="1:22" ht="18" customHeight="1" x14ac:dyDescent="0.2">
      <c r="A76" s="56" t="s">
        <v>935</v>
      </c>
      <c r="B76" s="82" t="s">
        <v>649</v>
      </c>
      <c r="C76" s="66" t="s">
        <v>1</v>
      </c>
      <c r="D76" s="67">
        <v>4.5</v>
      </c>
      <c r="E76" s="68" t="s">
        <v>18</v>
      </c>
      <c r="F76" s="69">
        <v>0.5</v>
      </c>
      <c r="G76" s="75">
        <f t="shared" si="14"/>
        <v>5</v>
      </c>
      <c r="H76" s="71">
        <f>基本・単一!L12</f>
        <v>1087</v>
      </c>
      <c r="I76" s="243"/>
      <c r="J76" s="71">
        <f t="shared" si="11"/>
        <v>83</v>
      </c>
      <c r="K76" s="243"/>
      <c r="L76" s="71">
        <f t="shared" si="13"/>
        <v>1191</v>
      </c>
      <c r="M76" s="72">
        <f t="shared" si="1"/>
        <v>13339</v>
      </c>
      <c r="N76" s="72">
        <f t="shared" si="2"/>
        <v>13053</v>
      </c>
      <c r="O76" s="72">
        <f t="shared" si="3"/>
        <v>12981</v>
      </c>
      <c r="P76" s="72">
        <f t="shared" si="4"/>
        <v>12767</v>
      </c>
      <c r="Q76" s="72">
        <f t="shared" si="5"/>
        <v>12624</v>
      </c>
      <c r="R76" s="72">
        <f t="shared" si="6"/>
        <v>12338</v>
      </c>
      <c r="S76" s="72">
        <f t="shared" si="7"/>
        <v>12124</v>
      </c>
      <c r="T76" s="72">
        <f t="shared" si="8"/>
        <v>11910</v>
      </c>
      <c r="U76" s="44"/>
      <c r="V76" s="44"/>
    </row>
    <row r="77" spans="1:22" ht="18" customHeight="1" x14ac:dyDescent="0.2">
      <c r="A77" s="56" t="s">
        <v>936</v>
      </c>
      <c r="B77" s="82" t="s">
        <v>649</v>
      </c>
      <c r="C77" s="66" t="s">
        <v>1</v>
      </c>
      <c r="D77" s="67">
        <v>4.5</v>
      </c>
      <c r="E77" s="68" t="s">
        <v>18</v>
      </c>
      <c r="F77" s="69">
        <v>1</v>
      </c>
      <c r="G77" s="75">
        <f t="shared" si="14"/>
        <v>5.5</v>
      </c>
      <c r="H77" s="71">
        <f t="shared" ref="H77:H84" si="15">$H$76</f>
        <v>1087</v>
      </c>
      <c r="I77" s="243"/>
      <c r="J77" s="71">
        <f t="shared" si="11"/>
        <v>166</v>
      </c>
      <c r="K77" s="243"/>
      <c r="L77" s="71">
        <f t="shared" si="13"/>
        <v>1295</v>
      </c>
      <c r="M77" s="72">
        <f t="shared" si="1"/>
        <v>14504</v>
      </c>
      <c r="N77" s="72">
        <f t="shared" si="2"/>
        <v>14193</v>
      </c>
      <c r="O77" s="72">
        <f t="shared" si="3"/>
        <v>14115</v>
      </c>
      <c r="P77" s="72">
        <f t="shared" si="4"/>
        <v>13882</v>
      </c>
      <c r="Q77" s="72">
        <f t="shared" si="5"/>
        <v>13727</v>
      </c>
      <c r="R77" s="72">
        <f t="shared" si="6"/>
        <v>13416</v>
      </c>
      <c r="S77" s="72">
        <f t="shared" si="7"/>
        <v>13183</v>
      </c>
      <c r="T77" s="72">
        <f t="shared" si="8"/>
        <v>12950</v>
      </c>
      <c r="U77" s="44"/>
      <c r="V77" s="44"/>
    </row>
    <row r="78" spans="1:22" ht="18" customHeight="1" x14ac:dyDescent="0.2">
      <c r="A78" s="56" t="s">
        <v>937</v>
      </c>
      <c r="B78" s="82" t="s">
        <v>649</v>
      </c>
      <c r="C78" s="66" t="s">
        <v>1</v>
      </c>
      <c r="D78" s="67">
        <v>4.5</v>
      </c>
      <c r="E78" s="68" t="s">
        <v>18</v>
      </c>
      <c r="F78" s="69">
        <v>1.5</v>
      </c>
      <c r="G78" s="75">
        <f t="shared" si="14"/>
        <v>6</v>
      </c>
      <c r="H78" s="71">
        <f t="shared" si="15"/>
        <v>1087</v>
      </c>
      <c r="I78" s="243"/>
      <c r="J78" s="71">
        <f t="shared" si="11"/>
        <v>249</v>
      </c>
      <c r="K78" s="243"/>
      <c r="L78" s="71">
        <f t="shared" si="13"/>
        <v>1398</v>
      </c>
      <c r="M78" s="72">
        <f t="shared" si="1"/>
        <v>15657</v>
      </c>
      <c r="N78" s="72">
        <f t="shared" si="2"/>
        <v>15322</v>
      </c>
      <c r="O78" s="72">
        <f t="shared" si="3"/>
        <v>15238</v>
      </c>
      <c r="P78" s="72">
        <f t="shared" si="4"/>
        <v>14986</v>
      </c>
      <c r="Q78" s="72">
        <f t="shared" si="5"/>
        <v>14818</v>
      </c>
      <c r="R78" s="72">
        <f t="shared" si="6"/>
        <v>14483</v>
      </c>
      <c r="S78" s="72">
        <f t="shared" si="7"/>
        <v>14231</v>
      </c>
      <c r="T78" s="72">
        <f t="shared" si="8"/>
        <v>13980</v>
      </c>
      <c r="U78" s="44"/>
      <c r="V78" s="44"/>
    </row>
    <row r="79" spans="1:22" ht="18" customHeight="1" x14ac:dyDescent="0.2">
      <c r="A79" s="56" t="s">
        <v>938</v>
      </c>
      <c r="B79" s="82" t="s">
        <v>649</v>
      </c>
      <c r="C79" s="66" t="s">
        <v>1</v>
      </c>
      <c r="D79" s="67">
        <v>4.5</v>
      </c>
      <c r="E79" s="68" t="s">
        <v>18</v>
      </c>
      <c r="F79" s="69">
        <v>2</v>
      </c>
      <c r="G79" s="75">
        <f t="shared" si="14"/>
        <v>6.5</v>
      </c>
      <c r="H79" s="71">
        <f t="shared" si="15"/>
        <v>1087</v>
      </c>
      <c r="I79" s="243"/>
      <c r="J79" s="71">
        <f t="shared" si="11"/>
        <v>332</v>
      </c>
      <c r="K79" s="243"/>
      <c r="L79" s="71">
        <f t="shared" si="13"/>
        <v>1502</v>
      </c>
      <c r="M79" s="72">
        <f t="shared" si="1"/>
        <v>16822</v>
      </c>
      <c r="N79" s="72">
        <f t="shared" si="2"/>
        <v>16461</v>
      </c>
      <c r="O79" s="72">
        <f t="shared" si="3"/>
        <v>16371</v>
      </c>
      <c r="P79" s="72">
        <f t="shared" si="4"/>
        <v>16101</v>
      </c>
      <c r="Q79" s="72">
        <f t="shared" si="5"/>
        <v>15921</v>
      </c>
      <c r="R79" s="72">
        <f t="shared" si="6"/>
        <v>15560</v>
      </c>
      <c r="S79" s="72">
        <f t="shared" si="7"/>
        <v>15290</v>
      </c>
      <c r="T79" s="72">
        <f t="shared" si="8"/>
        <v>15020</v>
      </c>
      <c r="U79" s="44"/>
      <c r="V79" s="44"/>
    </row>
    <row r="80" spans="1:22" ht="18" customHeight="1" x14ac:dyDescent="0.2">
      <c r="A80" s="56" t="s">
        <v>939</v>
      </c>
      <c r="B80" s="82" t="s">
        <v>649</v>
      </c>
      <c r="C80" s="66" t="s">
        <v>1</v>
      </c>
      <c r="D80" s="67">
        <v>4.5</v>
      </c>
      <c r="E80" s="68" t="s">
        <v>18</v>
      </c>
      <c r="F80" s="69">
        <v>2.5</v>
      </c>
      <c r="G80" s="75">
        <f t="shared" si="14"/>
        <v>7</v>
      </c>
      <c r="H80" s="71">
        <f t="shared" si="15"/>
        <v>1087</v>
      </c>
      <c r="I80" s="243"/>
      <c r="J80" s="71">
        <f t="shared" si="11"/>
        <v>415</v>
      </c>
      <c r="K80" s="243"/>
      <c r="L80" s="71">
        <f t="shared" si="13"/>
        <v>1606</v>
      </c>
      <c r="M80" s="72">
        <f t="shared" si="1"/>
        <v>17987</v>
      </c>
      <c r="N80" s="72">
        <f t="shared" si="2"/>
        <v>17601</v>
      </c>
      <c r="O80" s="72">
        <f t="shared" si="3"/>
        <v>17505</v>
      </c>
      <c r="P80" s="72">
        <f t="shared" si="4"/>
        <v>17216</v>
      </c>
      <c r="Q80" s="72">
        <f t="shared" si="5"/>
        <v>17023</v>
      </c>
      <c r="R80" s="72">
        <f t="shared" si="6"/>
        <v>16638</v>
      </c>
      <c r="S80" s="72">
        <f t="shared" si="7"/>
        <v>16349</v>
      </c>
      <c r="T80" s="72">
        <f t="shared" si="8"/>
        <v>16060</v>
      </c>
      <c r="U80" s="44"/>
      <c r="V80" s="44"/>
    </row>
    <row r="81" spans="1:22" ht="18" customHeight="1" x14ac:dyDescent="0.2">
      <c r="A81" s="56" t="s">
        <v>940</v>
      </c>
      <c r="B81" s="82" t="s">
        <v>649</v>
      </c>
      <c r="C81" s="66" t="s">
        <v>1</v>
      </c>
      <c r="D81" s="67">
        <v>4.5</v>
      </c>
      <c r="E81" s="68" t="s">
        <v>18</v>
      </c>
      <c r="F81" s="69">
        <v>3</v>
      </c>
      <c r="G81" s="75">
        <f t="shared" si="14"/>
        <v>7.5</v>
      </c>
      <c r="H81" s="71">
        <f t="shared" si="15"/>
        <v>1087</v>
      </c>
      <c r="I81" s="243"/>
      <c r="J81" s="71">
        <f>J72</f>
        <v>498</v>
      </c>
      <c r="K81" s="243"/>
      <c r="L81" s="71">
        <f t="shared" si="13"/>
        <v>1710</v>
      </c>
      <c r="M81" s="72">
        <f t="shared" si="1"/>
        <v>19152</v>
      </c>
      <c r="N81" s="72">
        <f t="shared" si="2"/>
        <v>18741</v>
      </c>
      <c r="O81" s="72">
        <f t="shared" si="3"/>
        <v>18639</v>
      </c>
      <c r="P81" s="72">
        <f t="shared" si="4"/>
        <v>18331</v>
      </c>
      <c r="Q81" s="72">
        <f t="shared" si="5"/>
        <v>18126</v>
      </c>
      <c r="R81" s="72">
        <f t="shared" si="6"/>
        <v>17715</v>
      </c>
      <c r="S81" s="72">
        <f t="shared" si="7"/>
        <v>17407</v>
      </c>
      <c r="T81" s="72">
        <f t="shared" si="8"/>
        <v>17100</v>
      </c>
      <c r="U81" s="44"/>
      <c r="V81" s="44"/>
    </row>
    <row r="82" spans="1:22" ht="18" customHeight="1" x14ac:dyDescent="0.2">
      <c r="A82" s="56" t="s">
        <v>941</v>
      </c>
      <c r="B82" s="82" t="s">
        <v>649</v>
      </c>
      <c r="C82" s="66" t="s">
        <v>1</v>
      </c>
      <c r="D82" s="67">
        <v>4.5</v>
      </c>
      <c r="E82" s="68" t="s">
        <v>18</v>
      </c>
      <c r="F82" s="69">
        <v>3.5</v>
      </c>
      <c r="G82" s="75">
        <f t="shared" si="14"/>
        <v>8</v>
      </c>
      <c r="H82" s="71">
        <f t="shared" si="15"/>
        <v>1087</v>
      </c>
      <c r="I82" s="243"/>
      <c r="J82" s="71">
        <f t="shared" si="11"/>
        <v>581</v>
      </c>
      <c r="K82" s="243"/>
      <c r="L82" s="71">
        <f t="shared" si="13"/>
        <v>1813</v>
      </c>
      <c r="M82" s="72">
        <f t="shared" si="1"/>
        <v>20305</v>
      </c>
      <c r="N82" s="72">
        <f t="shared" si="2"/>
        <v>19870</v>
      </c>
      <c r="O82" s="72">
        <f t="shared" si="3"/>
        <v>19761</v>
      </c>
      <c r="P82" s="72">
        <f t="shared" si="4"/>
        <v>19435</v>
      </c>
      <c r="Q82" s="72">
        <f t="shared" si="5"/>
        <v>19217</v>
      </c>
      <c r="R82" s="72">
        <f t="shared" si="6"/>
        <v>18782</v>
      </c>
      <c r="S82" s="72">
        <f t="shared" si="7"/>
        <v>18456</v>
      </c>
      <c r="T82" s="72">
        <f t="shared" si="8"/>
        <v>18130</v>
      </c>
      <c r="U82" s="44"/>
      <c r="V82" s="44"/>
    </row>
    <row r="83" spans="1:22" ht="18" customHeight="1" x14ac:dyDescent="0.2">
      <c r="A83" s="56" t="s">
        <v>942</v>
      </c>
      <c r="B83" s="82" t="s">
        <v>649</v>
      </c>
      <c r="C83" s="66" t="s">
        <v>1</v>
      </c>
      <c r="D83" s="67">
        <v>4.5</v>
      </c>
      <c r="E83" s="68" t="s">
        <v>18</v>
      </c>
      <c r="F83" s="69">
        <v>4</v>
      </c>
      <c r="G83" s="75">
        <f t="shared" si="14"/>
        <v>8.5</v>
      </c>
      <c r="H83" s="71">
        <f t="shared" si="15"/>
        <v>1087</v>
      </c>
      <c r="I83" s="243"/>
      <c r="J83" s="71">
        <f t="shared" si="11"/>
        <v>664</v>
      </c>
      <c r="K83" s="243"/>
      <c r="L83" s="71">
        <f t="shared" si="13"/>
        <v>1917</v>
      </c>
      <c r="M83" s="72">
        <f t="shared" si="1"/>
        <v>21470</v>
      </c>
      <c r="N83" s="72">
        <f t="shared" si="2"/>
        <v>21010</v>
      </c>
      <c r="O83" s="72">
        <f t="shared" si="3"/>
        <v>20895</v>
      </c>
      <c r="P83" s="72">
        <f t="shared" si="4"/>
        <v>20550</v>
      </c>
      <c r="Q83" s="72">
        <f t="shared" si="5"/>
        <v>20320</v>
      </c>
      <c r="R83" s="72">
        <f t="shared" si="6"/>
        <v>19860</v>
      </c>
      <c r="S83" s="72">
        <f t="shared" si="7"/>
        <v>19515</v>
      </c>
      <c r="T83" s="72">
        <f t="shared" si="8"/>
        <v>19170</v>
      </c>
      <c r="U83" s="44"/>
      <c r="V83" s="44"/>
    </row>
    <row r="84" spans="1:22" ht="18" customHeight="1" x14ac:dyDescent="0.2">
      <c r="A84" s="56" t="s">
        <v>943</v>
      </c>
      <c r="B84" s="82" t="s">
        <v>649</v>
      </c>
      <c r="C84" s="66" t="s">
        <v>1</v>
      </c>
      <c r="D84" s="67">
        <v>4.5</v>
      </c>
      <c r="E84" s="68" t="s">
        <v>18</v>
      </c>
      <c r="F84" s="69">
        <v>4.5</v>
      </c>
      <c r="G84" s="75">
        <f t="shared" si="14"/>
        <v>9</v>
      </c>
      <c r="H84" s="71">
        <f t="shared" si="15"/>
        <v>1087</v>
      </c>
      <c r="I84" s="243"/>
      <c r="J84" s="71">
        <f t="shared" si="11"/>
        <v>747</v>
      </c>
      <c r="K84" s="243"/>
      <c r="L84" s="71">
        <f t="shared" si="13"/>
        <v>2021</v>
      </c>
      <c r="M84" s="72">
        <f t="shared" si="1"/>
        <v>22635</v>
      </c>
      <c r="N84" s="72">
        <f t="shared" si="2"/>
        <v>22150</v>
      </c>
      <c r="O84" s="72">
        <f t="shared" si="3"/>
        <v>22028</v>
      </c>
      <c r="P84" s="72">
        <f t="shared" si="4"/>
        <v>21665</v>
      </c>
      <c r="Q84" s="72">
        <f t="shared" si="5"/>
        <v>21422</v>
      </c>
      <c r="R84" s="72">
        <f t="shared" si="6"/>
        <v>20937</v>
      </c>
      <c r="S84" s="72">
        <f t="shared" si="7"/>
        <v>20573</v>
      </c>
      <c r="T84" s="72">
        <f t="shared" si="8"/>
        <v>20210</v>
      </c>
      <c r="U84" s="44"/>
      <c r="V84" s="44"/>
    </row>
    <row r="85" spans="1:22" ht="18" customHeight="1" x14ac:dyDescent="0.2">
      <c r="A85" s="56" t="s">
        <v>944</v>
      </c>
      <c r="B85" s="82" t="s">
        <v>649</v>
      </c>
      <c r="C85" s="66" t="s">
        <v>1</v>
      </c>
      <c r="D85" s="67">
        <v>5</v>
      </c>
      <c r="E85" s="68" t="s">
        <v>18</v>
      </c>
      <c r="F85" s="69">
        <v>0.5</v>
      </c>
      <c r="G85" s="75">
        <f t="shared" si="14"/>
        <v>5.5</v>
      </c>
      <c r="H85" s="71">
        <f>基本・単一!L13</f>
        <v>1170</v>
      </c>
      <c r="I85" s="243"/>
      <c r="J85" s="71">
        <f t="shared" si="11"/>
        <v>83</v>
      </c>
      <c r="K85" s="243"/>
      <c r="L85" s="71">
        <f t="shared" si="13"/>
        <v>1274</v>
      </c>
      <c r="M85" s="72">
        <f t="shared" si="1"/>
        <v>14268</v>
      </c>
      <c r="N85" s="72">
        <f t="shared" si="2"/>
        <v>13963</v>
      </c>
      <c r="O85" s="72">
        <f t="shared" si="3"/>
        <v>13886</v>
      </c>
      <c r="P85" s="72">
        <f t="shared" si="4"/>
        <v>13657</v>
      </c>
      <c r="Q85" s="72">
        <f t="shared" si="5"/>
        <v>13504</v>
      </c>
      <c r="R85" s="72">
        <f t="shared" si="6"/>
        <v>13198</v>
      </c>
      <c r="S85" s="72">
        <f t="shared" si="7"/>
        <v>12969</v>
      </c>
      <c r="T85" s="72">
        <f t="shared" si="8"/>
        <v>12740</v>
      </c>
      <c r="U85" s="44"/>
      <c r="V85" s="44"/>
    </row>
    <row r="86" spans="1:22" ht="18" customHeight="1" x14ac:dyDescent="0.2">
      <c r="A86" s="56" t="s">
        <v>945</v>
      </c>
      <c r="B86" s="82" t="s">
        <v>649</v>
      </c>
      <c r="C86" s="66" t="s">
        <v>1</v>
      </c>
      <c r="D86" s="67">
        <v>5</v>
      </c>
      <c r="E86" s="68" t="s">
        <v>18</v>
      </c>
      <c r="F86" s="69">
        <v>1</v>
      </c>
      <c r="G86" s="75">
        <f t="shared" si="14"/>
        <v>6</v>
      </c>
      <c r="H86" s="71">
        <f t="shared" ref="H86:H93" si="16">$H$85</f>
        <v>1170</v>
      </c>
      <c r="I86" s="243"/>
      <c r="J86" s="71">
        <f t="shared" si="11"/>
        <v>166</v>
      </c>
      <c r="K86" s="243"/>
      <c r="L86" s="71">
        <f t="shared" si="13"/>
        <v>1378</v>
      </c>
      <c r="M86" s="72">
        <f t="shared" si="1"/>
        <v>15433</v>
      </c>
      <c r="N86" s="72">
        <f t="shared" si="2"/>
        <v>15102</v>
      </c>
      <c r="O86" s="72">
        <f t="shared" si="3"/>
        <v>15020</v>
      </c>
      <c r="P86" s="72">
        <f t="shared" si="4"/>
        <v>14772</v>
      </c>
      <c r="Q86" s="72">
        <f t="shared" si="5"/>
        <v>14606</v>
      </c>
      <c r="R86" s="72">
        <f t="shared" si="6"/>
        <v>14276</v>
      </c>
      <c r="S86" s="72">
        <f t="shared" si="7"/>
        <v>14028</v>
      </c>
      <c r="T86" s="72">
        <f t="shared" si="8"/>
        <v>13780</v>
      </c>
      <c r="U86" s="44"/>
      <c r="V86" s="44"/>
    </row>
    <row r="87" spans="1:22" ht="18" customHeight="1" x14ac:dyDescent="0.2">
      <c r="A87" s="56" t="s">
        <v>946</v>
      </c>
      <c r="B87" s="82" t="s">
        <v>649</v>
      </c>
      <c r="C87" s="66" t="s">
        <v>1</v>
      </c>
      <c r="D87" s="67">
        <v>5</v>
      </c>
      <c r="E87" s="68" t="s">
        <v>18</v>
      </c>
      <c r="F87" s="69">
        <v>1.5</v>
      </c>
      <c r="G87" s="75">
        <f t="shared" si="14"/>
        <v>6.5</v>
      </c>
      <c r="H87" s="71">
        <f t="shared" si="16"/>
        <v>1170</v>
      </c>
      <c r="I87" s="243"/>
      <c r="J87" s="71">
        <f t="shared" si="11"/>
        <v>249</v>
      </c>
      <c r="K87" s="243"/>
      <c r="L87" s="71">
        <f t="shared" si="13"/>
        <v>1481</v>
      </c>
      <c r="M87" s="72">
        <f t="shared" si="1"/>
        <v>16587</v>
      </c>
      <c r="N87" s="72">
        <f t="shared" si="2"/>
        <v>16231</v>
      </c>
      <c r="O87" s="72">
        <f t="shared" si="3"/>
        <v>16142</v>
      </c>
      <c r="P87" s="72">
        <f t="shared" si="4"/>
        <v>15876</v>
      </c>
      <c r="Q87" s="72">
        <f t="shared" si="5"/>
        <v>15698</v>
      </c>
      <c r="R87" s="72">
        <f t="shared" si="6"/>
        <v>15343</v>
      </c>
      <c r="S87" s="72">
        <f t="shared" si="7"/>
        <v>15076</v>
      </c>
      <c r="T87" s="72">
        <f t="shared" si="8"/>
        <v>14810</v>
      </c>
      <c r="U87" s="44"/>
      <c r="V87" s="44"/>
    </row>
    <row r="88" spans="1:22" ht="18" customHeight="1" x14ac:dyDescent="0.2">
      <c r="A88" s="56" t="s">
        <v>947</v>
      </c>
      <c r="B88" s="82" t="s">
        <v>649</v>
      </c>
      <c r="C88" s="66" t="s">
        <v>1</v>
      </c>
      <c r="D88" s="67">
        <v>5</v>
      </c>
      <c r="E88" s="68" t="s">
        <v>18</v>
      </c>
      <c r="F88" s="69">
        <v>2</v>
      </c>
      <c r="G88" s="75">
        <f t="shared" si="14"/>
        <v>7</v>
      </c>
      <c r="H88" s="71">
        <f t="shared" si="16"/>
        <v>1170</v>
      </c>
      <c r="I88" s="243"/>
      <c r="J88" s="71">
        <f t="shared" si="11"/>
        <v>332</v>
      </c>
      <c r="K88" s="243"/>
      <c r="L88" s="71">
        <f t="shared" si="13"/>
        <v>1585</v>
      </c>
      <c r="M88" s="72">
        <f t="shared" si="1"/>
        <v>17752</v>
      </c>
      <c r="N88" s="72">
        <f t="shared" si="2"/>
        <v>17371</v>
      </c>
      <c r="O88" s="72">
        <f t="shared" si="3"/>
        <v>17276</v>
      </c>
      <c r="P88" s="72">
        <f t="shared" si="4"/>
        <v>16991</v>
      </c>
      <c r="Q88" s="72">
        <f t="shared" si="5"/>
        <v>16801</v>
      </c>
      <c r="R88" s="72">
        <f t="shared" si="6"/>
        <v>16420</v>
      </c>
      <c r="S88" s="72">
        <f t="shared" si="7"/>
        <v>16135</v>
      </c>
      <c r="T88" s="72">
        <f t="shared" si="8"/>
        <v>15850</v>
      </c>
      <c r="U88" s="44"/>
      <c r="V88" s="44"/>
    </row>
    <row r="89" spans="1:22" ht="18" customHeight="1" x14ac:dyDescent="0.2">
      <c r="A89" s="56" t="s">
        <v>948</v>
      </c>
      <c r="B89" s="82" t="s">
        <v>649</v>
      </c>
      <c r="C89" s="66" t="s">
        <v>1</v>
      </c>
      <c r="D89" s="67">
        <v>5</v>
      </c>
      <c r="E89" s="68" t="s">
        <v>18</v>
      </c>
      <c r="F89" s="69">
        <v>2.5</v>
      </c>
      <c r="G89" s="75">
        <f t="shared" si="14"/>
        <v>7.5</v>
      </c>
      <c r="H89" s="71">
        <f t="shared" si="16"/>
        <v>1170</v>
      </c>
      <c r="I89" s="243"/>
      <c r="J89" s="71">
        <f t="shared" si="11"/>
        <v>415</v>
      </c>
      <c r="K89" s="243"/>
      <c r="L89" s="71">
        <f t="shared" si="13"/>
        <v>1689</v>
      </c>
      <c r="M89" s="72">
        <f t="shared" si="1"/>
        <v>18916</v>
      </c>
      <c r="N89" s="72">
        <f t="shared" si="2"/>
        <v>18511</v>
      </c>
      <c r="O89" s="72">
        <f t="shared" si="3"/>
        <v>18410</v>
      </c>
      <c r="P89" s="72">
        <f t="shared" si="4"/>
        <v>18106</v>
      </c>
      <c r="Q89" s="72">
        <f t="shared" si="5"/>
        <v>17903</v>
      </c>
      <c r="R89" s="72">
        <f t="shared" si="6"/>
        <v>17498</v>
      </c>
      <c r="S89" s="72">
        <f t="shared" si="7"/>
        <v>17194</v>
      </c>
      <c r="T89" s="72">
        <f t="shared" si="8"/>
        <v>16890</v>
      </c>
      <c r="U89" s="44"/>
      <c r="V89" s="44"/>
    </row>
    <row r="90" spans="1:22" ht="18" customHeight="1" x14ac:dyDescent="0.2">
      <c r="A90" s="56" t="s">
        <v>949</v>
      </c>
      <c r="B90" s="82" t="s">
        <v>649</v>
      </c>
      <c r="C90" s="66" t="s">
        <v>1</v>
      </c>
      <c r="D90" s="67">
        <v>5</v>
      </c>
      <c r="E90" s="68" t="s">
        <v>18</v>
      </c>
      <c r="F90" s="69">
        <v>3</v>
      </c>
      <c r="G90" s="75">
        <f t="shared" si="14"/>
        <v>8</v>
      </c>
      <c r="H90" s="71">
        <f t="shared" si="16"/>
        <v>1170</v>
      </c>
      <c r="I90" s="243"/>
      <c r="J90" s="71">
        <f t="shared" si="11"/>
        <v>498</v>
      </c>
      <c r="K90" s="243"/>
      <c r="L90" s="71">
        <f t="shared" si="13"/>
        <v>1793</v>
      </c>
      <c r="M90" s="72">
        <f t="shared" si="1"/>
        <v>20081</v>
      </c>
      <c r="N90" s="72">
        <f t="shared" si="2"/>
        <v>19651</v>
      </c>
      <c r="O90" s="72">
        <f t="shared" si="3"/>
        <v>19543</v>
      </c>
      <c r="P90" s="72">
        <f t="shared" si="4"/>
        <v>19220</v>
      </c>
      <c r="Q90" s="72">
        <f t="shared" si="5"/>
        <v>19005</v>
      </c>
      <c r="R90" s="72">
        <f t="shared" si="6"/>
        <v>18575</v>
      </c>
      <c r="S90" s="72">
        <f t="shared" si="7"/>
        <v>18252</v>
      </c>
      <c r="T90" s="72">
        <f t="shared" si="8"/>
        <v>17930</v>
      </c>
      <c r="U90" s="44"/>
      <c r="V90" s="44"/>
    </row>
    <row r="91" spans="1:22" ht="18" customHeight="1" x14ac:dyDescent="0.2">
      <c r="A91" s="56" t="s">
        <v>950</v>
      </c>
      <c r="B91" s="82" t="s">
        <v>649</v>
      </c>
      <c r="C91" s="66" t="s">
        <v>1</v>
      </c>
      <c r="D91" s="67">
        <v>5</v>
      </c>
      <c r="E91" s="68" t="s">
        <v>18</v>
      </c>
      <c r="F91" s="69">
        <v>3.5</v>
      </c>
      <c r="G91" s="75">
        <f t="shared" si="14"/>
        <v>8.5</v>
      </c>
      <c r="H91" s="71">
        <f t="shared" si="16"/>
        <v>1170</v>
      </c>
      <c r="I91" s="243"/>
      <c r="J91" s="71">
        <f t="shared" si="11"/>
        <v>581</v>
      </c>
      <c r="K91" s="243"/>
      <c r="L91" s="71">
        <f t="shared" si="13"/>
        <v>1896</v>
      </c>
      <c r="M91" s="72">
        <f t="shared" si="1"/>
        <v>21235</v>
      </c>
      <c r="N91" s="72">
        <f t="shared" si="2"/>
        <v>20780</v>
      </c>
      <c r="O91" s="72">
        <f t="shared" si="3"/>
        <v>20666</v>
      </c>
      <c r="P91" s="72">
        <f t="shared" si="4"/>
        <v>20325</v>
      </c>
      <c r="Q91" s="72">
        <f t="shared" si="5"/>
        <v>20097</v>
      </c>
      <c r="R91" s="72">
        <f t="shared" si="6"/>
        <v>19642</v>
      </c>
      <c r="S91" s="72">
        <f t="shared" si="7"/>
        <v>19301</v>
      </c>
      <c r="T91" s="72">
        <f t="shared" si="8"/>
        <v>18960</v>
      </c>
      <c r="U91" s="44"/>
      <c r="V91" s="44"/>
    </row>
    <row r="92" spans="1:22" ht="18" customHeight="1" x14ac:dyDescent="0.2">
      <c r="A92" s="56" t="s">
        <v>951</v>
      </c>
      <c r="B92" s="82" t="s">
        <v>649</v>
      </c>
      <c r="C92" s="66" t="s">
        <v>1</v>
      </c>
      <c r="D92" s="67">
        <v>5</v>
      </c>
      <c r="E92" s="68" t="s">
        <v>18</v>
      </c>
      <c r="F92" s="69">
        <v>4</v>
      </c>
      <c r="G92" s="75">
        <f t="shared" si="14"/>
        <v>9</v>
      </c>
      <c r="H92" s="71">
        <f t="shared" si="16"/>
        <v>1170</v>
      </c>
      <c r="I92" s="243"/>
      <c r="J92" s="71">
        <f t="shared" si="11"/>
        <v>664</v>
      </c>
      <c r="K92" s="243"/>
      <c r="L92" s="71">
        <f t="shared" si="13"/>
        <v>2000</v>
      </c>
      <c r="M92" s="72">
        <f t="shared" si="1"/>
        <v>22400</v>
      </c>
      <c r="N92" s="72">
        <f t="shared" si="2"/>
        <v>21920</v>
      </c>
      <c r="O92" s="72">
        <f t="shared" si="3"/>
        <v>21800</v>
      </c>
      <c r="P92" s="72">
        <f t="shared" si="4"/>
        <v>21440</v>
      </c>
      <c r="Q92" s="72">
        <f t="shared" si="5"/>
        <v>21200</v>
      </c>
      <c r="R92" s="72">
        <f t="shared" si="6"/>
        <v>20720</v>
      </c>
      <c r="S92" s="72">
        <f t="shared" si="7"/>
        <v>20360</v>
      </c>
      <c r="T92" s="72">
        <f t="shared" si="8"/>
        <v>20000</v>
      </c>
      <c r="U92" s="44"/>
      <c r="V92" s="44"/>
    </row>
    <row r="93" spans="1:22" ht="18" customHeight="1" x14ac:dyDescent="0.2">
      <c r="A93" s="56" t="s">
        <v>952</v>
      </c>
      <c r="B93" s="82" t="s">
        <v>649</v>
      </c>
      <c r="C93" s="66" t="s">
        <v>1</v>
      </c>
      <c r="D93" s="67">
        <v>5</v>
      </c>
      <c r="E93" s="68" t="s">
        <v>18</v>
      </c>
      <c r="F93" s="69">
        <v>4.5</v>
      </c>
      <c r="G93" s="75">
        <f t="shared" si="14"/>
        <v>9.5</v>
      </c>
      <c r="H93" s="71">
        <f t="shared" si="16"/>
        <v>1170</v>
      </c>
      <c r="I93" s="243"/>
      <c r="J93" s="71">
        <f t="shared" si="11"/>
        <v>747</v>
      </c>
      <c r="K93" s="243"/>
      <c r="L93" s="71">
        <f t="shared" si="13"/>
        <v>2104</v>
      </c>
      <c r="M93" s="72">
        <f t="shared" si="1"/>
        <v>23564</v>
      </c>
      <c r="N93" s="72">
        <f t="shared" si="2"/>
        <v>23059</v>
      </c>
      <c r="O93" s="72">
        <f t="shared" si="3"/>
        <v>22933</v>
      </c>
      <c r="P93" s="72">
        <f t="shared" si="4"/>
        <v>22554</v>
      </c>
      <c r="Q93" s="72">
        <f t="shared" si="5"/>
        <v>22302</v>
      </c>
      <c r="R93" s="72">
        <f t="shared" si="6"/>
        <v>21797</v>
      </c>
      <c r="S93" s="72">
        <f t="shared" si="7"/>
        <v>21418</v>
      </c>
      <c r="T93" s="72">
        <f t="shared" si="8"/>
        <v>21040</v>
      </c>
      <c r="U93" s="44"/>
      <c r="V93" s="44"/>
    </row>
    <row r="94" spans="1:22" ht="18" customHeight="1" x14ac:dyDescent="0.2">
      <c r="A94" s="56" t="s">
        <v>953</v>
      </c>
      <c r="B94" s="82" t="s">
        <v>649</v>
      </c>
      <c r="C94" s="66" t="s">
        <v>1</v>
      </c>
      <c r="D94" s="67">
        <v>5.5</v>
      </c>
      <c r="E94" s="68" t="s">
        <v>18</v>
      </c>
      <c r="F94" s="69">
        <v>0.5</v>
      </c>
      <c r="G94" s="75">
        <f t="shared" si="14"/>
        <v>6</v>
      </c>
      <c r="H94" s="71">
        <f>基本・単一!L14</f>
        <v>1253</v>
      </c>
      <c r="I94" s="243"/>
      <c r="J94" s="71">
        <f t="shared" si="11"/>
        <v>83</v>
      </c>
      <c r="K94" s="243"/>
      <c r="L94" s="71">
        <f t="shared" si="13"/>
        <v>1357</v>
      </c>
      <c r="M94" s="72">
        <f t="shared" si="1"/>
        <v>15198</v>
      </c>
      <c r="N94" s="72">
        <f t="shared" si="2"/>
        <v>14872</v>
      </c>
      <c r="O94" s="72">
        <f t="shared" si="3"/>
        <v>14791</v>
      </c>
      <c r="P94" s="72">
        <f t="shared" si="4"/>
        <v>14547</v>
      </c>
      <c r="Q94" s="72">
        <f t="shared" si="5"/>
        <v>14384</v>
      </c>
      <c r="R94" s="72">
        <f t="shared" si="6"/>
        <v>14058</v>
      </c>
      <c r="S94" s="72">
        <f t="shared" si="7"/>
        <v>13814</v>
      </c>
      <c r="T94" s="72">
        <f t="shared" si="8"/>
        <v>13570</v>
      </c>
      <c r="U94" s="44"/>
      <c r="V94" s="44"/>
    </row>
    <row r="95" spans="1:22" ht="18" customHeight="1" x14ac:dyDescent="0.2">
      <c r="A95" s="56" t="s">
        <v>954</v>
      </c>
      <c r="B95" s="82" t="s">
        <v>649</v>
      </c>
      <c r="C95" s="66" t="s">
        <v>1</v>
      </c>
      <c r="D95" s="67">
        <v>5.5</v>
      </c>
      <c r="E95" s="68" t="s">
        <v>18</v>
      </c>
      <c r="F95" s="69">
        <v>1</v>
      </c>
      <c r="G95" s="75">
        <f t="shared" si="14"/>
        <v>6.5</v>
      </c>
      <c r="H95" s="71">
        <f t="shared" ref="H95:H102" si="17">$H$94</f>
        <v>1253</v>
      </c>
      <c r="I95" s="243"/>
      <c r="J95" s="71">
        <f t="shared" si="11"/>
        <v>166</v>
      </c>
      <c r="K95" s="243"/>
      <c r="L95" s="71">
        <f t="shared" si="13"/>
        <v>1461</v>
      </c>
      <c r="M95" s="72">
        <f t="shared" si="1"/>
        <v>16363</v>
      </c>
      <c r="N95" s="72">
        <f t="shared" si="2"/>
        <v>16012</v>
      </c>
      <c r="O95" s="72">
        <f t="shared" si="3"/>
        <v>15924</v>
      </c>
      <c r="P95" s="72">
        <f t="shared" si="4"/>
        <v>15661</v>
      </c>
      <c r="Q95" s="72">
        <f t="shared" si="5"/>
        <v>15486</v>
      </c>
      <c r="R95" s="72">
        <f t="shared" si="6"/>
        <v>15135</v>
      </c>
      <c r="S95" s="72">
        <f t="shared" si="7"/>
        <v>14872</v>
      </c>
      <c r="T95" s="72">
        <f t="shared" si="8"/>
        <v>14610</v>
      </c>
      <c r="U95" s="44"/>
      <c r="V95" s="44"/>
    </row>
    <row r="96" spans="1:22" ht="18" customHeight="1" x14ac:dyDescent="0.2">
      <c r="A96" s="56" t="s">
        <v>955</v>
      </c>
      <c r="B96" s="82" t="s">
        <v>649</v>
      </c>
      <c r="C96" s="66" t="s">
        <v>1</v>
      </c>
      <c r="D96" s="67">
        <v>5.5</v>
      </c>
      <c r="E96" s="68" t="s">
        <v>18</v>
      </c>
      <c r="F96" s="69">
        <v>1.5</v>
      </c>
      <c r="G96" s="75">
        <f t="shared" si="14"/>
        <v>7</v>
      </c>
      <c r="H96" s="71">
        <f t="shared" si="17"/>
        <v>1253</v>
      </c>
      <c r="I96" s="243"/>
      <c r="J96" s="71">
        <f t="shared" si="11"/>
        <v>249</v>
      </c>
      <c r="K96" s="243"/>
      <c r="L96" s="71">
        <f t="shared" si="13"/>
        <v>1564</v>
      </c>
      <c r="M96" s="72">
        <f t="shared" si="1"/>
        <v>17516</v>
      </c>
      <c r="N96" s="72">
        <f t="shared" si="2"/>
        <v>17141</v>
      </c>
      <c r="O96" s="72">
        <f t="shared" si="3"/>
        <v>17047</v>
      </c>
      <c r="P96" s="72">
        <f t="shared" si="4"/>
        <v>16766</v>
      </c>
      <c r="Q96" s="72">
        <f t="shared" si="5"/>
        <v>16578</v>
      </c>
      <c r="R96" s="72">
        <f t="shared" si="6"/>
        <v>16203</v>
      </c>
      <c r="S96" s="72">
        <f t="shared" si="7"/>
        <v>15921</v>
      </c>
      <c r="T96" s="72">
        <f t="shared" si="8"/>
        <v>15640</v>
      </c>
      <c r="U96" s="44"/>
      <c r="V96" s="44"/>
    </row>
    <row r="97" spans="1:22" ht="18" customHeight="1" x14ac:dyDescent="0.2">
      <c r="A97" s="56" t="s">
        <v>956</v>
      </c>
      <c r="B97" s="82" t="s">
        <v>649</v>
      </c>
      <c r="C97" s="66" t="s">
        <v>1</v>
      </c>
      <c r="D97" s="67">
        <v>5.5</v>
      </c>
      <c r="E97" s="68" t="s">
        <v>18</v>
      </c>
      <c r="F97" s="69">
        <v>2</v>
      </c>
      <c r="G97" s="75">
        <f t="shared" si="14"/>
        <v>7.5</v>
      </c>
      <c r="H97" s="71">
        <f t="shared" si="17"/>
        <v>1253</v>
      </c>
      <c r="I97" s="243"/>
      <c r="J97" s="71">
        <f t="shared" si="11"/>
        <v>332</v>
      </c>
      <c r="K97" s="243"/>
      <c r="L97" s="71">
        <f t="shared" si="13"/>
        <v>1668</v>
      </c>
      <c r="M97" s="72">
        <f t="shared" si="1"/>
        <v>18681</v>
      </c>
      <c r="N97" s="72">
        <f t="shared" si="2"/>
        <v>18281</v>
      </c>
      <c r="O97" s="72">
        <f t="shared" si="3"/>
        <v>18181</v>
      </c>
      <c r="P97" s="72">
        <f t="shared" si="4"/>
        <v>17880</v>
      </c>
      <c r="Q97" s="72">
        <f t="shared" si="5"/>
        <v>17680</v>
      </c>
      <c r="R97" s="72">
        <f t="shared" si="6"/>
        <v>17280</v>
      </c>
      <c r="S97" s="72">
        <f t="shared" si="7"/>
        <v>16980</v>
      </c>
      <c r="T97" s="72">
        <f t="shared" si="8"/>
        <v>16680</v>
      </c>
      <c r="U97" s="44"/>
      <c r="V97" s="44"/>
    </row>
    <row r="98" spans="1:22" ht="18" customHeight="1" x14ac:dyDescent="0.2">
      <c r="A98" s="56" t="s">
        <v>957</v>
      </c>
      <c r="B98" s="82" t="s">
        <v>649</v>
      </c>
      <c r="C98" s="66" t="s">
        <v>1</v>
      </c>
      <c r="D98" s="67">
        <v>5.5</v>
      </c>
      <c r="E98" s="68" t="s">
        <v>18</v>
      </c>
      <c r="F98" s="69">
        <v>2.5</v>
      </c>
      <c r="G98" s="75">
        <f t="shared" si="14"/>
        <v>8</v>
      </c>
      <c r="H98" s="71">
        <f t="shared" si="17"/>
        <v>1253</v>
      </c>
      <c r="I98" s="243"/>
      <c r="J98" s="71">
        <f t="shared" si="11"/>
        <v>415</v>
      </c>
      <c r="K98" s="243"/>
      <c r="L98" s="71">
        <f t="shared" si="13"/>
        <v>1772</v>
      </c>
      <c r="M98" s="72">
        <f t="shared" si="1"/>
        <v>19846</v>
      </c>
      <c r="N98" s="72">
        <f t="shared" si="2"/>
        <v>19421</v>
      </c>
      <c r="O98" s="72">
        <f t="shared" si="3"/>
        <v>19314</v>
      </c>
      <c r="P98" s="72">
        <f t="shared" si="4"/>
        <v>18995</v>
      </c>
      <c r="Q98" s="72">
        <f t="shared" si="5"/>
        <v>18783</v>
      </c>
      <c r="R98" s="72">
        <f t="shared" si="6"/>
        <v>18357</v>
      </c>
      <c r="S98" s="72">
        <f t="shared" si="7"/>
        <v>18038</v>
      </c>
      <c r="T98" s="72">
        <f t="shared" si="8"/>
        <v>17720</v>
      </c>
      <c r="U98" s="44"/>
      <c r="V98" s="44"/>
    </row>
    <row r="99" spans="1:22" ht="18" customHeight="1" x14ac:dyDescent="0.2">
      <c r="A99" s="56" t="s">
        <v>958</v>
      </c>
      <c r="B99" s="82" t="s">
        <v>649</v>
      </c>
      <c r="C99" s="66" t="s">
        <v>1</v>
      </c>
      <c r="D99" s="67">
        <v>5.5</v>
      </c>
      <c r="E99" s="68" t="s">
        <v>18</v>
      </c>
      <c r="F99" s="69">
        <v>3</v>
      </c>
      <c r="G99" s="75">
        <f t="shared" si="14"/>
        <v>8.5</v>
      </c>
      <c r="H99" s="71">
        <f t="shared" si="17"/>
        <v>1253</v>
      </c>
      <c r="I99" s="243"/>
      <c r="J99" s="71">
        <f t="shared" si="11"/>
        <v>498</v>
      </c>
      <c r="K99" s="243"/>
      <c r="L99" s="71">
        <f t="shared" si="13"/>
        <v>1876</v>
      </c>
      <c r="M99" s="72">
        <f t="shared" si="1"/>
        <v>21011</v>
      </c>
      <c r="N99" s="72">
        <f t="shared" si="2"/>
        <v>20560</v>
      </c>
      <c r="O99" s="72">
        <f t="shared" si="3"/>
        <v>20448</v>
      </c>
      <c r="P99" s="72">
        <f t="shared" si="4"/>
        <v>20110</v>
      </c>
      <c r="Q99" s="72">
        <f t="shared" si="5"/>
        <v>19885</v>
      </c>
      <c r="R99" s="72">
        <f t="shared" si="6"/>
        <v>19435</v>
      </c>
      <c r="S99" s="72">
        <f t="shared" si="7"/>
        <v>19097</v>
      </c>
      <c r="T99" s="72">
        <f t="shared" si="8"/>
        <v>18760</v>
      </c>
      <c r="U99" s="44"/>
      <c r="V99" s="44"/>
    </row>
    <row r="100" spans="1:22" ht="18" customHeight="1" x14ac:dyDescent="0.2">
      <c r="A100" s="56" t="s">
        <v>959</v>
      </c>
      <c r="B100" s="82" t="s">
        <v>649</v>
      </c>
      <c r="C100" s="66" t="s">
        <v>1</v>
      </c>
      <c r="D100" s="67">
        <v>5.5</v>
      </c>
      <c r="E100" s="68" t="s">
        <v>18</v>
      </c>
      <c r="F100" s="69">
        <v>3.5</v>
      </c>
      <c r="G100" s="75">
        <f t="shared" si="14"/>
        <v>9</v>
      </c>
      <c r="H100" s="71">
        <f t="shared" si="17"/>
        <v>1253</v>
      </c>
      <c r="I100" s="243"/>
      <c r="J100" s="71">
        <f t="shared" si="11"/>
        <v>581</v>
      </c>
      <c r="K100" s="243"/>
      <c r="L100" s="71">
        <f t="shared" ref="L100:L131" si="18">ROUND(H100*(1+$I$4),0)+ROUND(J100*(1+$K$4),0)</f>
        <v>1979</v>
      </c>
      <c r="M100" s="72">
        <f t="shared" si="1"/>
        <v>22164</v>
      </c>
      <c r="N100" s="72">
        <f t="shared" si="2"/>
        <v>21689</v>
      </c>
      <c r="O100" s="72">
        <f t="shared" si="3"/>
        <v>21571</v>
      </c>
      <c r="P100" s="72">
        <f t="shared" si="4"/>
        <v>21214</v>
      </c>
      <c r="Q100" s="72">
        <f t="shared" si="5"/>
        <v>20977</v>
      </c>
      <c r="R100" s="72">
        <f t="shared" si="6"/>
        <v>20502</v>
      </c>
      <c r="S100" s="72">
        <f t="shared" si="7"/>
        <v>20146</v>
      </c>
      <c r="T100" s="72">
        <f t="shared" si="8"/>
        <v>19790</v>
      </c>
      <c r="U100" s="44"/>
      <c r="V100" s="44"/>
    </row>
    <row r="101" spans="1:22" ht="18" customHeight="1" x14ac:dyDescent="0.2">
      <c r="A101" s="56" t="s">
        <v>960</v>
      </c>
      <c r="B101" s="82" t="s">
        <v>649</v>
      </c>
      <c r="C101" s="66" t="s">
        <v>1</v>
      </c>
      <c r="D101" s="67">
        <v>5.5</v>
      </c>
      <c r="E101" s="68" t="s">
        <v>18</v>
      </c>
      <c r="F101" s="69">
        <v>4</v>
      </c>
      <c r="G101" s="75">
        <f t="shared" si="14"/>
        <v>9.5</v>
      </c>
      <c r="H101" s="71">
        <f t="shared" si="17"/>
        <v>1253</v>
      </c>
      <c r="I101" s="243"/>
      <c r="J101" s="71">
        <f t="shared" si="11"/>
        <v>664</v>
      </c>
      <c r="K101" s="243"/>
      <c r="L101" s="71">
        <f t="shared" si="18"/>
        <v>2083</v>
      </c>
      <c r="M101" s="72">
        <f t="shared" si="1"/>
        <v>23329</v>
      </c>
      <c r="N101" s="72">
        <f t="shared" si="2"/>
        <v>22829</v>
      </c>
      <c r="O101" s="72">
        <f t="shared" si="3"/>
        <v>22704</v>
      </c>
      <c r="P101" s="72">
        <f t="shared" si="4"/>
        <v>22329</v>
      </c>
      <c r="Q101" s="72">
        <f t="shared" si="5"/>
        <v>22079</v>
      </c>
      <c r="R101" s="72">
        <f t="shared" si="6"/>
        <v>21579</v>
      </c>
      <c r="S101" s="72">
        <f t="shared" si="7"/>
        <v>21204</v>
      </c>
      <c r="T101" s="72">
        <f t="shared" si="8"/>
        <v>20830</v>
      </c>
      <c r="U101" s="44"/>
      <c r="V101" s="44"/>
    </row>
    <row r="102" spans="1:22" ht="18" customHeight="1" x14ac:dyDescent="0.2">
      <c r="A102" s="56" t="s">
        <v>961</v>
      </c>
      <c r="B102" s="82" t="s">
        <v>649</v>
      </c>
      <c r="C102" s="66" t="s">
        <v>1</v>
      </c>
      <c r="D102" s="67">
        <v>5.5</v>
      </c>
      <c r="E102" s="68" t="s">
        <v>18</v>
      </c>
      <c r="F102" s="69">
        <v>4.5</v>
      </c>
      <c r="G102" s="75">
        <f t="shared" si="14"/>
        <v>10</v>
      </c>
      <c r="H102" s="71">
        <f t="shared" si="17"/>
        <v>1253</v>
      </c>
      <c r="I102" s="243"/>
      <c r="J102" s="71">
        <f t="shared" si="11"/>
        <v>747</v>
      </c>
      <c r="K102" s="243"/>
      <c r="L102" s="71">
        <f t="shared" si="18"/>
        <v>2187</v>
      </c>
      <c r="M102" s="72">
        <f t="shared" si="1"/>
        <v>24494</v>
      </c>
      <c r="N102" s="72">
        <f t="shared" si="2"/>
        <v>23969</v>
      </c>
      <c r="O102" s="72">
        <f t="shared" si="3"/>
        <v>23838</v>
      </c>
      <c r="P102" s="72">
        <f t="shared" si="4"/>
        <v>23444</v>
      </c>
      <c r="Q102" s="72">
        <f t="shared" si="5"/>
        <v>23182</v>
      </c>
      <c r="R102" s="72">
        <f t="shared" si="6"/>
        <v>22657</v>
      </c>
      <c r="S102" s="72">
        <f t="shared" si="7"/>
        <v>22263</v>
      </c>
      <c r="T102" s="72">
        <f t="shared" si="8"/>
        <v>21870</v>
      </c>
      <c r="U102" s="44"/>
      <c r="V102" s="44"/>
    </row>
    <row r="103" spans="1:22" ht="18" customHeight="1" x14ac:dyDescent="0.2">
      <c r="A103" s="56" t="s">
        <v>962</v>
      </c>
      <c r="B103" s="82" t="s">
        <v>649</v>
      </c>
      <c r="C103" s="66" t="s">
        <v>1</v>
      </c>
      <c r="D103" s="67">
        <v>6</v>
      </c>
      <c r="E103" s="68" t="s">
        <v>18</v>
      </c>
      <c r="F103" s="69">
        <v>0.5</v>
      </c>
      <c r="G103" s="75">
        <f t="shared" si="14"/>
        <v>6.5</v>
      </c>
      <c r="H103" s="71">
        <f>基本・単一!L15</f>
        <v>1336</v>
      </c>
      <c r="I103" s="243"/>
      <c r="J103" s="71">
        <f t="shared" si="11"/>
        <v>83</v>
      </c>
      <c r="K103" s="243"/>
      <c r="L103" s="71">
        <f t="shared" si="18"/>
        <v>1440</v>
      </c>
      <c r="M103" s="72">
        <f t="shared" si="1"/>
        <v>16128</v>
      </c>
      <c r="N103" s="72">
        <f t="shared" si="2"/>
        <v>15782</v>
      </c>
      <c r="O103" s="72">
        <f t="shared" si="3"/>
        <v>15696</v>
      </c>
      <c r="P103" s="72">
        <f t="shared" si="4"/>
        <v>15436</v>
      </c>
      <c r="Q103" s="72">
        <f t="shared" si="5"/>
        <v>15264</v>
      </c>
      <c r="R103" s="72">
        <f t="shared" si="6"/>
        <v>14918</v>
      </c>
      <c r="S103" s="72">
        <f t="shared" si="7"/>
        <v>14659</v>
      </c>
      <c r="T103" s="72">
        <f t="shared" si="8"/>
        <v>14400</v>
      </c>
      <c r="U103" s="44"/>
      <c r="V103" s="44"/>
    </row>
    <row r="104" spans="1:22" ht="18" customHeight="1" x14ac:dyDescent="0.2">
      <c r="A104" s="56" t="s">
        <v>963</v>
      </c>
      <c r="B104" s="82" t="s">
        <v>649</v>
      </c>
      <c r="C104" s="66" t="s">
        <v>1</v>
      </c>
      <c r="D104" s="67">
        <v>6</v>
      </c>
      <c r="E104" s="68" t="s">
        <v>18</v>
      </c>
      <c r="F104" s="69">
        <v>1</v>
      </c>
      <c r="G104" s="75">
        <f t="shared" si="14"/>
        <v>7</v>
      </c>
      <c r="H104" s="71">
        <f t="shared" ref="H104:H111" si="19">$H$103</f>
        <v>1336</v>
      </c>
      <c r="I104" s="243"/>
      <c r="J104" s="71">
        <f t="shared" si="11"/>
        <v>166</v>
      </c>
      <c r="K104" s="243"/>
      <c r="L104" s="71">
        <f t="shared" si="18"/>
        <v>1544</v>
      </c>
      <c r="M104" s="72">
        <f t="shared" si="1"/>
        <v>17292</v>
      </c>
      <c r="N104" s="72">
        <f t="shared" si="2"/>
        <v>16922</v>
      </c>
      <c r="O104" s="72">
        <f t="shared" si="3"/>
        <v>16829</v>
      </c>
      <c r="P104" s="72">
        <f t="shared" si="4"/>
        <v>16551</v>
      </c>
      <c r="Q104" s="72">
        <f t="shared" si="5"/>
        <v>16366</v>
      </c>
      <c r="R104" s="72">
        <f t="shared" si="6"/>
        <v>15995</v>
      </c>
      <c r="S104" s="72">
        <f t="shared" si="7"/>
        <v>15717</v>
      </c>
      <c r="T104" s="72">
        <f t="shared" si="8"/>
        <v>15440</v>
      </c>
      <c r="U104" s="44"/>
      <c r="V104" s="44"/>
    </row>
    <row r="105" spans="1:22" ht="18" customHeight="1" x14ac:dyDescent="0.2">
      <c r="A105" s="56" t="s">
        <v>964</v>
      </c>
      <c r="B105" s="82" t="s">
        <v>649</v>
      </c>
      <c r="C105" s="66" t="s">
        <v>1</v>
      </c>
      <c r="D105" s="67">
        <v>6</v>
      </c>
      <c r="E105" s="68" t="s">
        <v>18</v>
      </c>
      <c r="F105" s="69">
        <v>1.5</v>
      </c>
      <c r="G105" s="75">
        <f t="shared" si="14"/>
        <v>7.5</v>
      </c>
      <c r="H105" s="71">
        <f t="shared" si="19"/>
        <v>1336</v>
      </c>
      <c r="I105" s="243"/>
      <c r="J105" s="71">
        <f t="shared" si="11"/>
        <v>249</v>
      </c>
      <c r="K105" s="243"/>
      <c r="L105" s="71">
        <f t="shared" si="18"/>
        <v>1647</v>
      </c>
      <c r="M105" s="72">
        <f t="shared" si="1"/>
        <v>18446</v>
      </c>
      <c r="N105" s="72">
        <f t="shared" si="2"/>
        <v>18051</v>
      </c>
      <c r="O105" s="72">
        <f t="shared" si="3"/>
        <v>17952</v>
      </c>
      <c r="P105" s="72">
        <f t="shared" si="4"/>
        <v>17655</v>
      </c>
      <c r="Q105" s="72">
        <f t="shared" si="5"/>
        <v>17458</v>
      </c>
      <c r="R105" s="72">
        <f t="shared" si="6"/>
        <v>17062</v>
      </c>
      <c r="S105" s="72">
        <f t="shared" si="7"/>
        <v>16766</v>
      </c>
      <c r="T105" s="72">
        <f t="shared" si="8"/>
        <v>16470</v>
      </c>
      <c r="U105" s="44"/>
      <c r="V105" s="44"/>
    </row>
    <row r="106" spans="1:22" ht="18" customHeight="1" x14ac:dyDescent="0.2">
      <c r="A106" s="56" t="s">
        <v>965</v>
      </c>
      <c r="B106" s="82" t="s">
        <v>649</v>
      </c>
      <c r="C106" s="66" t="s">
        <v>1</v>
      </c>
      <c r="D106" s="67">
        <v>6</v>
      </c>
      <c r="E106" s="68" t="s">
        <v>18</v>
      </c>
      <c r="F106" s="69">
        <v>2</v>
      </c>
      <c r="G106" s="75">
        <f t="shared" si="14"/>
        <v>8</v>
      </c>
      <c r="H106" s="71">
        <f t="shared" si="19"/>
        <v>1336</v>
      </c>
      <c r="I106" s="243"/>
      <c r="J106" s="71">
        <f t="shared" si="11"/>
        <v>332</v>
      </c>
      <c r="K106" s="243"/>
      <c r="L106" s="71">
        <f t="shared" si="18"/>
        <v>1751</v>
      </c>
      <c r="M106" s="72">
        <f t="shared" si="1"/>
        <v>19611</v>
      </c>
      <c r="N106" s="72">
        <f t="shared" si="2"/>
        <v>19190</v>
      </c>
      <c r="O106" s="72">
        <f t="shared" si="3"/>
        <v>19085</v>
      </c>
      <c r="P106" s="72">
        <f t="shared" si="4"/>
        <v>18770</v>
      </c>
      <c r="Q106" s="72">
        <f t="shared" si="5"/>
        <v>18560</v>
      </c>
      <c r="R106" s="72">
        <f t="shared" si="6"/>
        <v>18140</v>
      </c>
      <c r="S106" s="72">
        <f t="shared" si="7"/>
        <v>17825</v>
      </c>
      <c r="T106" s="72">
        <f t="shared" si="8"/>
        <v>17510</v>
      </c>
      <c r="U106" s="44"/>
      <c r="V106" s="44"/>
    </row>
    <row r="107" spans="1:22" ht="18" customHeight="1" x14ac:dyDescent="0.2">
      <c r="A107" s="56" t="s">
        <v>966</v>
      </c>
      <c r="B107" s="82" t="s">
        <v>649</v>
      </c>
      <c r="C107" s="66" t="s">
        <v>1</v>
      </c>
      <c r="D107" s="67">
        <v>6</v>
      </c>
      <c r="E107" s="68" t="s">
        <v>18</v>
      </c>
      <c r="F107" s="69">
        <v>2.5</v>
      </c>
      <c r="G107" s="75">
        <f t="shared" si="14"/>
        <v>8.5</v>
      </c>
      <c r="H107" s="71">
        <f t="shared" si="19"/>
        <v>1336</v>
      </c>
      <c r="I107" s="243"/>
      <c r="J107" s="71">
        <f t="shared" si="11"/>
        <v>415</v>
      </c>
      <c r="K107" s="243"/>
      <c r="L107" s="71">
        <f t="shared" si="18"/>
        <v>1855</v>
      </c>
      <c r="M107" s="72">
        <f t="shared" si="1"/>
        <v>20776</v>
      </c>
      <c r="N107" s="72">
        <f t="shared" si="2"/>
        <v>20330</v>
      </c>
      <c r="O107" s="72">
        <f t="shared" si="3"/>
        <v>20219</v>
      </c>
      <c r="P107" s="72">
        <f t="shared" si="4"/>
        <v>19885</v>
      </c>
      <c r="Q107" s="72">
        <f t="shared" si="5"/>
        <v>19663</v>
      </c>
      <c r="R107" s="72">
        <f t="shared" si="6"/>
        <v>19217</v>
      </c>
      <c r="S107" s="72">
        <f t="shared" si="7"/>
        <v>18883</v>
      </c>
      <c r="T107" s="72">
        <f t="shared" si="8"/>
        <v>18550</v>
      </c>
      <c r="U107" s="44"/>
      <c r="V107" s="44"/>
    </row>
    <row r="108" spans="1:22" ht="18" customHeight="1" x14ac:dyDescent="0.2">
      <c r="A108" s="56" t="s">
        <v>967</v>
      </c>
      <c r="B108" s="82" t="s">
        <v>649</v>
      </c>
      <c r="C108" s="66" t="s">
        <v>1</v>
      </c>
      <c r="D108" s="67">
        <v>6</v>
      </c>
      <c r="E108" s="68" t="s">
        <v>18</v>
      </c>
      <c r="F108" s="69">
        <v>3</v>
      </c>
      <c r="G108" s="75">
        <f t="shared" si="14"/>
        <v>9</v>
      </c>
      <c r="H108" s="71">
        <f t="shared" si="19"/>
        <v>1336</v>
      </c>
      <c r="I108" s="243"/>
      <c r="J108" s="71">
        <f t="shared" si="11"/>
        <v>498</v>
      </c>
      <c r="K108" s="243"/>
      <c r="L108" s="71">
        <f t="shared" si="18"/>
        <v>1959</v>
      </c>
      <c r="M108" s="72">
        <f t="shared" si="1"/>
        <v>21940</v>
      </c>
      <c r="N108" s="72">
        <f t="shared" si="2"/>
        <v>21470</v>
      </c>
      <c r="O108" s="72">
        <f t="shared" si="3"/>
        <v>21353</v>
      </c>
      <c r="P108" s="72">
        <f t="shared" si="4"/>
        <v>21000</v>
      </c>
      <c r="Q108" s="72">
        <f t="shared" si="5"/>
        <v>20765</v>
      </c>
      <c r="R108" s="72">
        <f t="shared" si="6"/>
        <v>20295</v>
      </c>
      <c r="S108" s="72">
        <f t="shared" si="7"/>
        <v>19942</v>
      </c>
      <c r="T108" s="72">
        <f t="shared" si="8"/>
        <v>19590</v>
      </c>
      <c r="U108" s="44"/>
      <c r="V108" s="44"/>
    </row>
    <row r="109" spans="1:22" ht="18" customHeight="1" x14ac:dyDescent="0.2">
      <c r="A109" s="56" t="s">
        <v>968</v>
      </c>
      <c r="B109" s="82" t="s">
        <v>649</v>
      </c>
      <c r="C109" s="66" t="s">
        <v>1</v>
      </c>
      <c r="D109" s="67">
        <v>6</v>
      </c>
      <c r="E109" s="68" t="s">
        <v>18</v>
      </c>
      <c r="F109" s="69">
        <v>3.5</v>
      </c>
      <c r="G109" s="75">
        <f t="shared" si="14"/>
        <v>9.5</v>
      </c>
      <c r="H109" s="71">
        <f t="shared" si="19"/>
        <v>1336</v>
      </c>
      <c r="I109" s="243"/>
      <c r="J109" s="71">
        <f t="shared" si="11"/>
        <v>581</v>
      </c>
      <c r="K109" s="243"/>
      <c r="L109" s="71">
        <f t="shared" si="18"/>
        <v>2062</v>
      </c>
      <c r="M109" s="72">
        <f t="shared" si="1"/>
        <v>23094</v>
      </c>
      <c r="N109" s="72">
        <f t="shared" si="2"/>
        <v>22599</v>
      </c>
      <c r="O109" s="72">
        <f t="shared" si="3"/>
        <v>22475</v>
      </c>
      <c r="P109" s="72">
        <f t="shared" si="4"/>
        <v>22104</v>
      </c>
      <c r="Q109" s="72">
        <f t="shared" si="5"/>
        <v>21857</v>
      </c>
      <c r="R109" s="72">
        <f t="shared" si="6"/>
        <v>21362</v>
      </c>
      <c r="S109" s="72">
        <f t="shared" si="7"/>
        <v>20991</v>
      </c>
      <c r="T109" s="72">
        <f t="shared" si="8"/>
        <v>20620</v>
      </c>
      <c r="U109" s="44"/>
      <c r="V109" s="44"/>
    </row>
    <row r="110" spans="1:22" ht="18" customHeight="1" x14ac:dyDescent="0.2">
      <c r="A110" s="56" t="s">
        <v>969</v>
      </c>
      <c r="B110" s="82" t="s">
        <v>649</v>
      </c>
      <c r="C110" s="66" t="s">
        <v>1</v>
      </c>
      <c r="D110" s="67">
        <v>6</v>
      </c>
      <c r="E110" s="68" t="s">
        <v>18</v>
      </c>
      <c r="F110" s="69">
        <v>4</v>
      </c>
      <c r="G110" s="75">
        <f t="shared" si="14"/>
        <v>10</v>
      </c>
      <c r="H110" s="71">
        <f t="shared" si="19"/>
        <v>1336</v>
      </c>
      <c r="I110" s="243"/>
      <c r="J110" s="71">
        <f t="shared" si="11"/>
        <v>664</v>
      </c>
      <c r="K110" s="243"/>
      <c r="L110" s="71">
        <f t="shared" si="18"/>
        <v>2166</v>
      </c>
      <c r="M110" s="72">
        <f t="shared" si="1"/>
        <v>24259</v>
      </c>
      <c r="N110" s="72">
        <f t="shared" si="2"/>
        <v>23739</v>
      </c>
      <c r="O110" s="72">
        <f t="shared" si="3"/>
        <v>23609</v>
      </c>
      <c r="P110" s="72">
        <f t="shared" si="4"/>
        <v>23219</v>
      </c>
      <c r="Q110" s="72">
        <f t="shared" si="5"/>
        <v>22959</v>
      </c>
      <c r="R110" s="72">
        <f t="shared" si="6"/>
        <v>22439</v>
      </c>
      <c r="S110" s="72">
        <f t="shared" si="7"/>
        <v>22049</v>
      </c>
      <c r="T110" s="72">
        <f t="shared" si="8"/>
        <v>21660</v>
      </c>
      <c r="U110" s="44"/>
      <c r="V110" s="44"/>
    </row>
    <row r="111" spans="1:22" ht="18" customHeight="1" x14ac:dyDescent="0.2">
      <c r="A111" s="56" t="s">
        <v>970</v>
      </c>
      <c r="B111" s="82" t="s">
        <v>649</v>
      </c>
      <c r="C111" s="66" t="s">
        <v>1</v>
      </c>
      <c r="D111" s="67">
        <v>6</v>
      </c>
      <c r="E111" s="68" t="s">
        <v>18</v>
      </c>
      <c r="F111" s="69">
        <v>4.5</v>
      </c>
      <c r="G111" s="75">
        <f t="shared" si="14"/>
        <v>10.5</v>
      </c>
      <c r="H111" s="71">
        <f t="shared" si="19"/>
        <v>1336</v>
      </c>
      <c r="I111" s="243"/>
      <c r="J111" s="71">
        <f t="shared" si="11"/>
        <v>747</v>
      </c>
      <c r="K111" s="243"/>
      <c r="L111" s="71">
        <f t="shared" si="18"/>
        <v>2270</v>
      </c>
      <c r="M111" s="72">
        <f t="shared" si="1"/>
        <v>25424</v>
      </c>
      <c r="N111" s="72">
        <f t="shared" si="2"/>
        <v>24879</v>
      </c>
      <c r="O111" s="72">
        <f t="shared" si="3"/>
        <v>24743</v>
      </c>
      <c r="P111" s="72">
        <f t="shared" si="4"/>
        <v>24334</v>
      </c>
      <c r="Q111" s="72">
        <f t="shared" si="5"/>
        <v>24062</v>
      </c>
      <c r="R111" s="72">
        <f t="shared" si="6"/>
        <v>23517</v>
      </c>
      <c r="S111" s="72">
        <f t="shared" si="7"/>
        <v>23108</v>
      </c>
      <c r="T111" s="72">
        <f t="shared" si="8"/>
        <v>22700</v>
      </c>
      <c r="U111" s="44"/>
      <c r="V111" s="44"/>
    </row>
    <row r="112" spans="1:22" ht="18" customHeight="1" x14ac:dyDescent="0.2">
      <c r="A112" s="56" t="s">
        <v>971</v>
      </c>
      <c r="B112" s="82" t="s">
        <v>649</v>
      </c>
      <c r="C112" s="66" t="s">
        <v>1</v>
      </c>
      <c r="D112" s="67">
        <v>6.5</v>
      </c>
      <c r="E112" s="68" t="s">
        <v>18</v>
      </c>
      <c r="F112" s="69">
        <v>0.5</v>
      </c>
      <c r="G112" s="75">
        <f t="shared" si="14"/>
        <v>7</v>
      </c>
      <c r="H112" s="71">
        <f>基本・単一!L16</f>
        <v>1419</v>
      </c>
      <c r="I112" s="243"/>
      <c r="J112" s="71">
        <f t="shared" si="11"/>
        <v>83</v>
      </c>
      <c r="K112" s="243"/>
      <c r="L112" s="71">
        <f t="shared" si="18"/>
        <v>1523</v>
      </c>
      <c r="M112" s="72">
        <f t="shared" si="1"/>
        <v>17057</v>
      </c>
      <c r="N112" s="72">
        <f t="shared" si="2"/>
        <v>16692</v>
      </c>
      <c r="O112" s="72">
        <f t="shared" si="3"/>
        <v>16600</v>
      </c>
      <c r="P112" s="72">
        <f t="shared" si="4"/>
        <v>16326</v>
      </c>
      <c r="Q112" s="72">
        <f t="shared" si="5"/>
        <v>16143</v>
      </c>
      <c r="R112" s="72">
        <f t="shared" si="6"/>
        <v>15778</v>
      </c>
      <c r="S112" s="72">
        <f t="shared" si="7"/>
        <v>15504</v>
      </c>
      <c r="T112" s="72">
        <f t="shared" si="8"/>
        <v>15230</v>
      </c>
      <c r="U112" s="44"/>
      <c r="V112" s="44"/>
    </row>
    <row r="113" spans="1:22" ht="18" customHeight="1" x14ac:dyDescent="0.2">
      <c r="A113" s="56" t="s">
        <v>972</v>
      </c>
      <c r="B113" s="82" t="s">
        <v>649</v>
      </c>
      <c r="C113" s="66" t="s">
        <v>1</v>
      </c>
      <c r="D113" s="67">
        <v>6.5</v>
      </c>
      <c r="E113" s="68" t="s">
        <v>18</v>
      </c>
      <c r="F113" s="69">
        <v>1</v>
      </c>
      <c r="G113" s="75">
        <f t="shared" si="14"/>
        <v>7.5</v>
      </c>
      <c r="H113" s="71">
        <f t="shared" ref="H113:H120" si="20">$H$112</f>
        <v>1419</v>
      </c>
      <c r="I113" s="243"/>
      <c r="J113" s="71">
        <f t="shared" si="11"/>
        <v>166</v>
      </c>
      <c r="K113" s="243"/>
      <c r="L113" s="71">
        <f t="shared" si="18"/>
        <v>1627</v>
      </c>
      <c r="M113" s="72">
        <f t="shared" si="1"/>
        <v>18222</v>
      </c>
      <c r="N113" s="72">
        <f t="shared" si="2"/>
        <v>17831</v>
      </c>
      <c r="O113" s="72">
        <f t="shared" si="3"/>
        <v>17734</v>
      </c>
      <c r="P113" s="72">
        <f t="shared" si="4"/>
        <v>17441</v>
      </c>
      <c r="Q113" s="72">
        <f t="shared" si="5"/>
        <v>17246</v>
      </c>
      <c r="R113" s="72">
        <f t="shared" si="6"/>
        <v>16855</v>
      </c>
      <c r="S113" s="72">
        <f t="shared" si="7"/>
        <v>16562</v>
      </c>
      <c r="T113" s="72">
        <f t="shared" si="8"/>
        <v>16270</v>
      </c>
      <c r="U113" s="44"/>
      <c r="V113" s="44"/>
    </row>
    <row r="114" spans="1:22" ht="18" customHeight="1" x14ac:dyDescent="0.2">
      <c r="A114" s="56" t="s">
        <v>973</v>
      </c>
      <c r="B114" s="82" t="s">
        <v>649</v>
      </c>
      <c r="C114" s="66" t="s">
        <v>1</v>
      </c>
      <c r="D114" s="67">
        <v>6.5</v>
      </c>
      <c r="E114" s="68" t="s">
        <v>18</v>
      </c>
      <c r="F114" s="69">
        <v>1.5</v>
      </c>
      <c r="G114" s="75">
        <f t="shared" si="14"/>
        <v>8</v>
      </c>
      <c r="H114" s="71">
        <f t="shared" si="20"/>
        <v>1419</v>
      </c>
      <c r="I114" s="243"/>
      <c r="J114" s="71">
        <f t="shared" si="11"/>
        <v>249</v>
      </c>
      <c r="K114" s="243"/>
      <c r="L114" s="71">
        <f t="shared" si="18"/>
        <v>1730</v>
      </c>
      <c r="M114" s="72">
        <f t="shared" si="1"/>
        <v>19376</v>
      </c>
      <c r="N114" s="72">
        <f t="shared" si="2"/>
        <v>18960</v>
      </c>
      <c r="O114" s="72">
        <f t="shared" si="3"/>
        <v>18857</v>
      </c>
      <c r="P114" s="72">
        <f t="shared" si="4"/>
        <v>18545</v>
      </c>
      <c r="Q114" s="72">
        <f t="shared" si="5"/>
        <v>18338</v>
      </c>
      <c r="R114" s="72">
        <f t="shared" si="6"/>
        <v>17922</v>
      </c>
      <c r="S114" s="72">
        <f t="shared" si="7"/>
        <v>17611</v>
      </c>
      <c r="T114" s="72">
        <f t="shared" si="8"/>
        <v>17300</v>
      </c>
      <c r="U114" s="44"/>
      <c r="V114" s="44"/>
    </row>
    <row r="115" spans="1:22" ht="18" customHeight="1" x14ac:dyDescent="0.2">
      <c r="A115" s="56" t="s">
        <v>974</v>
      </c>
      <c r="B115" s="82" t="s">
        <v>649</v>
      </c>
      <c r="C115" s="66" t="s">
        <v>1</v>
      </c>
      <c r="D115" s="67">
        <v>6.5</v>
      </c>
      <c r="E115" s="68" t="s">
        <v>18</v>
      </c>
      <c r="F115" s="69">
        <v>2</v>
      </c>
      <c r="G115" s="75">
        <f t="shared" si="14"/>
        <v>8.5</v>
      </c>
      <c r="H115" s="71">
        <f t="shared" si="20"/>
        <v>1419</v>
      </c>
      <c r="I115" s="243"/>
      <c r="J115" s="71">
        <f t="shared" si="11"/>
        <v>332</v>
      </c>
      <c r="K115" s="243"/>
      <c r="L115" s="71">
        <f t="shared" si="18"/>
        <v>1834</v>
      </c>
      <c r="M115" s="72">
        <f t="shared" si="1"/>
        <v>20540</v>
      </c>
      <c r="N115" s="72">
        <f t="shared" si="2"/>
        <v>20100</v>
      </c>
      <c r="O115" s="72">
        <f t="shared" si="3"/>
        <v>19990</v>
      </c>
      <c r="P115" s="72">
        <f t="shared" si="4"/>
        <v>19660</v>
      </c>
      <c r="Q115" s="72">
        <f t="shared" si="5"/>
        <v>19440</v>
      </c>
      <c r="R115" s="72">
        <f t="shared" si="6"/>
        <v>19000</v>
      </c>
      <c r="S115" s="72">
        <f t="shared" si="7"/>
        <v>18670</v>
      </c>
      <c r="T115" s="72">
        <f t="shared" si="8"/>
        <v>18340</v>
      </c>
      <c r="U115" s="44"/>
      <c r="V115" s="44"/>
    </row>
    <row r="116" spans="1:22" ht="18" customHeight="1" x14ac:dyDescent="0.2">
      <c r="A116" s="56" t="s">
        <v>975</v>
      </c>
      <c r="B116" s="82" t="s">
        <v>649</v>
      </c>
      <c r="C116" s="66" t="s">
        <v>1</v>
      </c>
      <c r="D116" s="67">
        <v>6.5</v>
      </c>
      <c r="E116" s="68" t="s">
        <v>18</v>
      </c>
      <c r="F116" s="69">
        <v>2.5</v>
      </c>
      <c r="G116" s="75">
        <f t="shared" si="14"/>
        <v>9</v>
      </c>
      <c r="H116" s="71">
        <f t="shared" si="20"/>
        <v>1419</v>
      </c>
      <c r="I116" s="243"/>
      <c r="J116" s="71">
        <f t="shared" si="11"/>
        <v>415</v>
      </c>
      <c r="K116" s="243"/>
      <c r="L116" s="71">
        <f t="shared" si="18"/>
        <v>1938</v>
      </c>
      <c r="M116" s="72">
        <f t="shared" si="1"/>
        <v>21705</v>
      </c>
      <c r="N116" s="72">
        <f t="shared" si="2"/>
        <v>21240</v>
      </c>
      <c r="O116" s="72">
        <f t="shared" si="3"/>
        <v>21124</v>
      </c>
      <c r="P116" s="72">
        <f t="shared" si="4"/>
        <v>20775</v>
      </c>
      <c r="Q116" s="72">
        <f t="shared" si="5"/>
        <v>20542</v>
      </c>
      <c r="R116" s="72">
        <f t="shared" si="6"/>
        <v>20077</v>
      </c>
      <c r="S116" s="72">
        <f t="shared" si="7"/>
        <v>19728</v>
      </c>
      <c r="T116" s="72">
        <f t="shared" si="8"/>
        <v>19380</v>
      </c>
      <c r="U116" s="44"/>
      <c r="V116" s="44"/>
    </row>
    <row r="117" spans="1:22" ht="18" customHeight="1" x14ac:dyDescent="0.2">
      <c r="A117" s="56" t="s">
        <v>976</v>
      </c>
      <c r="B117" s="82" t="s">
        <v>649</v>
      </c>
      <c r="C117" s="66" t="s">
        <v>1</v>
      </c>
      <c r="D117" s="67">
        <v>6.5</v>
      </c>
      <c r="E117" s="68" t="s">
        <v>18</v>
      </c>
      <c r="F117" s="69">
        <v>3</v>
      </c>
      <c r="G117" s="75">
        <f t="shared" si="14"/>
        <v>9.5</v>
      </c>
      <c r="H117" s="71">
        <f t="shared" si="20"/>
        <v>1419</v>
      </c>
      <c r="I117" s="243"/>
      <c r="J117" s="71">
        <f t="shared" si="11"/>
        <v>498</v>
      </c>
      <c r="K117" s="243"/>
      <c r="L117" s="71">
        <f t="shared" si="18"/>
        <v>2042</v>
      </c>
      <c r="M117" s="72">
        <f t="shared" si="1"/>
        <v>22870</v>
      </c>
      <c r="N117" s="72">
        <f t="shared" si="2"/>
        <v>22380</v>
      </c>
      <c r="O117" s="72">
        <f t="shared" si="3"/>
        <v>22257</v>
      </c>
      <c r="P117" s="72">
        <f t="shared" si="4"/>
        <v>21890</v>
      </c>
      <c r="Q117" s="72">
        <f t="shared" si="5"/>
        <v>21645</v>
      </c>
      <c r="R117" s="72">
        <f t="shared" si="6"/>
        <v>21155</v>
      </c>
      <c r="S117" s="72">
        <f t="shared" si="7"/>
        <v>20787</v>
      </c>
      <c r="T117" s="72">
        <f t="shared" si="8"/>
        <v>20420</v>
      </c>
      <c r="U117" s="44"/>
      <c r="V117" s="44"/>
    </row>
    <row r="118" spans="1:22" ht="18" customHeight="1" x14ac:dyDescent="0.2">
      <c r="A118" s="56" t="s">
        <v>977</v>
      </c>
      <c r="B118" s="82" t="s">
        <v>649</v>
      </c>
      <c r="C118" s="66" t="s">
        <v>1</v>
      </c>
      <c r="D118" s="67">
        <v>6.5</v>
      </c>
      <c r="E118" s="68" t="s">
        <v>18</v>
      </c>
      <c r="F118" s="69">
        <v>3.5</v>
      </c>
      <c r="G118" s="75">
        <f t="shared" si="14"/>
        <v>10</v>
      </c>
      <c r="H118" s="71">
        <f t="shared" si="20"/>
        <v>1419</v>
      </c>
      <c r="I118" s="243"/>
      <c r="J118" s="71">
        <f t="shared" si="11"/>
        <v>581</v>
      </c>
      <c r="K118" s="243"/>
      <c r="L118" s="71">
        <f t="shared" si="18"/>
        <v>2145</v>
      </c>
      <c r="M118" s="72">
        <f t="shared" si="1"/>
        <v>24024</v>
      </c>
      <c r="N118" s="72">
        <f t="shared" si="2"/>
        <v>23509</v>
      </c>
      <c r="O118" s="72">
        <f t="shared" si="3"/>
        <v>23380</v>
      </c>
      <c r="P118" s="72">
        <f t="shared" si="4"/>
        <v>22994</v>
      </c>
      <c r="Q118" s="72">
        <f t="shared" si="5"/>
        <v>22737</v>
      </c>
      <c r="R118" s="72">
        <f t="shared" si="6"/>
        <v>22222</v>
      </c>
      <c r="S118" s="72">
        <f t="shared" si="7"/>
        <v>21836</v>
      </c>
      <c r="T118" s="72">
        <f t="shared" si="8"/>
        <v>21450</v>
      </c>
      <c r="U118" s="44"/>
      <c r="V118" s="44"/>
    </row>
    <row r="119" spans="1:22" ht="18" customHeight="1" x14ac:dyDescent="0.2">
      <c r="A119" s="56" t="s">
        <v>978</v>
      </c>
      <c r="B119" s="82" t="s">
        <v>649</v>
      </c>
      <c r="C119" s="66" t="s">
        <v>1</v>
      </c>
      <c r="D119" s="67">
        <v>6.5</v>
      </c>
      <c r="E119" s="68" t="s">
        <v>18</v>
      </c>
      <c r="F119" s="69">
        <v>4</v>
      </c>
      <c r="G119" s="75">
        <f t="shared" si="14"/>
        <v>10.5</v>
      </c>
      <c r="H119" s="71">
        <f t="shared" si="20"/>
        <v>1419</v>
      </c>
      <c r="I119" s="243"/>
      <c r="J119" s="71">
        <f t="shared" si="11"/>
        <v>664</v>
      </c>
      <c r="K119" s="243"/>
      <c r="L119" s="71">
        <f t="shared" si="18"/>
        <v>2249</v>
      </c>
      <c r="M119" s="72">
        <f t="shared" si="1"/>
        <v>25188</v>
      </c>
      <c r="N119" s="72">
        <f t="shared" si="2"/>
        <v>24649</v>
      </c>
      <c r="O119" s="72">
        <f t="shared" si="3"/>
        <v>24514</v>
      </c>
      <c r="P119" s="72">
        <f t="shared" si="4"/>
        <v>24109</v>
      </c>
      <c r="Q119" s="72">
        <f t="shared" si="5"/>
        <v>23839</v>
      </c>
      <c r="R119" s="72">
        <f t="shared" si="6"/>
        <v>23299</v>
      </c>
      <c r="S119" s="72">
        <f t="shared" si="7"/>
        <v>22894</v>
      </c>
      <c r="T119" s="72">
        <f t="shared" si="8"/>
        <v>22490</v>
      </c>
      <c r="U119" s="44"/>
      <c r="V119" s="44"/>
    </row>
    <row r="120" spans="1:22" ht="18" customHeight="1" x14ac:dyDescent="0.2">
      <c r="A120" s="56" t="s">
        <v>979</v>
      </c>
      <c r="B120" s="82" t="s">
        <v>649</v>
      </c>
      <c r="C120" s="66" t="s">
        <v>1</v>
      </c>
      <c r="D120" s="67">
        <v>6.5</v>
      </c>
      <c r="E120" s="68" t="s">
        <v>18</v>
      </c>
      <c r="F120" s="69">
        <v>4.5</v>
      </c>
      <c r="G120" s="75">
        <f t="shared" si="14"/>
        <v>11</v>
      </c>
      <c r="H120" s="71">
        <f t="shared" si="20"/>
        <v>1419</v>
      </c>
      <c r="I120" s="243"/>
      <c r="J120" s="71">
        <f t="shared" si="11"/>
        <v>747</v>
      </c>
      <c r="K120" s="243"/>
      <c r="L120" s="71">
        <f t="shared" si="18"/>
        <v>2353</v>
      </c>
      <c r="M120" s="72">
        <f t="shared" si="1"/>
        <v>26353</v>
      </c>
      <c r="N120" s="72">
        <f t="shared" si="2"/>
        <v>25788</v>
      </c>
      <c r="O120" s="72">
        <f t="shared" si="3"/>
        <v>25647</v>
      </c>
      <c r="P120" s="72">
        <f t="shared" si="4"/>
        <v>25224</v>
      </c>
      <c r="Q120" s="72">
        <f t="shared" si="5"/>
        <v>24941</v>
      </c>
      <c r="R120" s="72">
        <f t="shared" si="6"/>
        <v>24377</v>
      </c>
      <c r="S120" s="72">
        <f t="shared" si="7"/>
        <v>23953</v>
      </c>
      <c r="T120" s="72">
        <f t="shared" si="8"/>
        <v>23530</v>
      </c>
      <c r="U120" s="44"/>
      <c r="V120" s="44"/>
    </row>
    <row r="121" spans="1:22" ht="18" customHeight="1" x14ac:dyDescent="0.2">
      <c r="A121" s="56" t="s">
        <v>980</v>
      </c>
      <c r="B121" s="82" t="s">
        <v>649</v>
      </c>
      <c r="C121" s="66" t="s">
        <v>1</v>
      </c>
      <c r="D121" s="67">
        <v>7</v>
      </c>
      <c r="E121" s="68" t="s">
        <v>18</v>
      </c>
      <c r="F121" s="69">
        <v>0.5</v>
      </c>
      <c r="G121" s="75">
        <f t="shared" si="14"/>
        <v>7.5</v>
      </c>
      <c r="H121" s="71">
        <f>基本・単一!L17</f>
        <v>1502</v>
      </c>
      <c r="I121" s="243"/>
      <c r="J121" s="71">
        <f t="shared" si="11"/>
        <v>83</v>
      </c>
      <c r="K121" s="243"/>
      <c r="L121" s="71">
        <f t="shared" si="18"/>
        <v>1606</v>
      </c>
      <c r="M121" s="72">
        <f t="shared" si="1"/>
        <v>17987</v>
      </c>
      <c r="N121" s="72">
        <f t="shared" si="2"/>
        <v>17601</v>
      </c>
      <c r="O121" s="72">
        <f t="shared" si="3"/>
        <v>17505</v>
      </c>
      <c r="P121" s="72">
        <f t="shared" si="4"/>
        <v>17216</v>
      </c>
      <c r="Q121" s="72">
        <f t="shared" si="5"/>
        <v>17023</v>
      </c>
      <c r="R121" s="72">
        <f t="shared" si="6"/>
        <v>16638</v>
      </c>
      <c r="S121" s="72">
        <f t="shared" si="7"/>
        <v>16349</v>
      </c>
      <c r="T121" s="72">
        <f t="shared" si="8"/>
        <v>16060</v>
      </c>
      <c r="U121" s="44"/>
      <c r="V121" s="44"/>
    </row>
    <row r="122" spans="1:22" ht="18" customHeight="1" x14ac:dyDescent="0.2">
      <c r="A122" s="56" t="s">
        <v>981</v>
      </c>
      <c r="B122" s="82" t="s">
        <v>649</v>
      </c>
      <c r="C122" s="66" t="s">
        <v>1</v>
      </c>
      <c r="D122" s="67">
        <v>7</v>
      </c>
      <c r="E122" s="68" t="s">
        <v>18</v>
      </c>
      <c r="F122" s="69">
        <v>1</v>
      </c>
      <c r="G122" s="75">
        <f t="shared" si="14"/>
        <v>8</v>
      </c>
      <c r="H122" s="71">
        <f t="shared" ref="H122:H129" si="21">$H$121</f>
        <v>1502</v>
      </c>
      <c r="I122" s="243"/>
      <c r="J122" s="71">
        <f t="shared" si="11"/>
        <v>166</v>
      </c>
      <c r="K122" s="243"/>
      <c r="L122" s="71">
        <f t="shared" si="18"/>
        <v>1710</v>
      </c>
      <c r="M122" s="72">
        <f t="shared" si="1"/>
        <v>19152</v>
      </c>
      <c r="N122" s="72">
        <f t="shared" si="2"/>
        <v>18741</v>
      </c>
      <c r="O122" s="72">
        <f t="shared" si="3"/>
        <v>18639</v>
      </c>
      <c r="P122" s="72">
        <f t="shared" si="4"/>
        <v>18331</v>
      </c>
      <c r="Q122" s="72">
        <f t="shared" si="5"/>
        <v>18126</v>
      </c>
      <c r="R122" s="72">
        <f t="shared" si="6"/>
        <v>17715</v>
      </c>
      <c r="S122" s="72">
        <f t="shared" si="7"/>
        <v>17407</v>
      </c>
      <c r="T122" s="72">
        <f t="shared" si="8"/>
        <v>17100</v>
      </c>
      <c r="U122" s="44"/>
      <c r="V122" s="44"/>
    </row>
    <row r="123" spans="1:22" ht="18" customHeight="1" x14ac:dyDescent="0.2">
      <c r="A123" s="56" t="s">
        <v>982</v>
      </c>
      <c r="B123" s="82" t="s">
        <v>649</v>
      </c>
      <c r="C123" s="66" t="s">
        <v>1</v>
      </c>
      <c r="D123" s="67">
        <v>7</v>
      </c>
      <c r="E123" s="68" t="s">
        <v>18</v>
      </c>
      <c r="F123" s="69">
        <v>1.5</v>
      </c>
      <c r="G123" s="75">
        <f t="shared" si="14"/>
        <v>8.5</v>
      </c>
      <c r="H123" s="71">
        <f t="shared" si="21"/>
        <v>1502</v>
      </c>
      <c r="I123" s="243"/>
      <c r="J123" s="71">
        <f t="shared" si="11"/>
        <v>249</v>
      </c>
      <c r="K123" s="243"/>
      <c r="L123" s="71">
        <f t="shared" si="18"/>
        <v>1813</v>
      </c>
      <c r="M123" s="72">
        <f t="shared" si="1"/>
        <v>20305</v>
      </c>
      <c r="N123" s="72">
        <f t="shared" si="2"/>
        <v>19870</v>
      </c>
      <c r="O123" s="72">
        <f t="shared" si="3"/>
        <v>19761</v>
      </c>
      <c r="P123" s="72">
        <f t="shared" si="4"/>
        <v>19435</v>
      </c>
      <c r="Q123" s="72">
        <f t="shared" si="5"/>
        <v>19217</v>
      </c>
      <c r="R123" s="72">
        <f t="shared" si="6"/>
        <v>18782</v>
      </c>
      <c r="S123" s="72">
        <f t="shared" si="7"/>
        <v>18456</v>
      </c>
      <c r="T123" s="72">
        <f t="shared" si="8"/>
        <v>18130</v>
      </c>
      <c r="U123" s="44"/>
      <c r="V123" s="44"/>
    </row>
    <row r="124" spans="1:22" ht="18" customHeight="1" x14ac:dyDescent="0.2">
      <c r="A124" s="56" t="s">
        <v>983</v>
      </c>
      <c r="B124" s="82" t="s">
        <v>649</v>
      </c>
      <c r="C124" s="66" t="s">
        <v>1</v>
      </c>
      <c r="D124" s="67">
        <v>7</v>
      </c>
      <c r="E124" s="68" t="s">
        <v>18</v>
      </c>
      <c r="F124" s="69">
        <v>2</v>
      </c>
      <c r="G124" s="75">
        <f t="shared" si="14"/>
        <v>9</v>
      </c>
      <c r="H124" s="71">
        <f t="shared" si="21"/>
        <v>1502</v>
      </c>
      <c r="I124" s="243"/>
      <c r="J124" s="71">
        <f t="shared" si="11"/>
        <v>332</v>
      </c>
      <c r="K124" s="243"/>
      <c r="L124" s="71">
        <f t="shared" si="18"/>
        <v>1917</v>
      </c>
      <c r="M124" s="72">
        <f t="shared" si="1"/>
        <v>21470</v>
      </c>
      <c r="N124" s="72">
        <f t="shared" si="2"/>
        <v>21010</v>
      </c>
      <c r="O124" s="72">
        <f t="shared" si="3"/>
        <v>20895</v>
      </c>
      <c r="P124" s="72">
        <f t="shared" si="4"/>
        <v>20550</v>
      </c>
      <c r="Q124" s="72">
        <f t="shared" si="5"/>
        <v>20320</v>
      </c>
      <c r="R124" s="72">
        <f t="shared" si="6"/>
        <v>19860</v>
      </c>
      <c r="S124" s="72">
        <f t="shared" si="7"/>
        <v>19515</v>
      </c>
      <c r="T124" s="72">
        <f t="shared" si="8"/>
        <v>19170</v>
      </c>
      <c r="U124" s="44"/>
      <c r="V124" s="44"/>
    </row>
    <row r="125" spans="1:22" ht="18" customHeight="1" x14ac:dyDescent="0.2">
      <c r="A125" s="56" t="s">
        <v>984</v>
      </c>
      <c r="B125" s="82" t="s">
        <v>649</v>
      </c>
      <c r="C125" s="66" t="s">
        <v>1</v>
      </c>
      <c r="D125" s="67">
        <v>7</v>
      </c>
      <c r="E125" s="68" t="s">
        <v>18</v>
      </c>
      <c r="F125" s="69">
        <v>2.5</v>
      </c>
      <c r="G125" s="75">
        <f t="shared" si="14"/>
        <v>9.5</v>
      </c>
      <c r="H125" s="71">
        <f t="shared" si="21"/>
        <v>1502</v>
      </c>
      <c r="I125" s="243"/>
      <c r="J125" s="71">
        <f t="shared" si="11"/>
        <v>415</v>
      </c>
      <c r="K125" s="243"/>
      <c r="L125" s="71">
        <f t="shared" si="18"/>
        <v>2021</v>
      </c>
      <c r="M125" s="72">
        <f t="shared" si="1"/>
        <v>22635</v>
      </c>
      <c r="N125" s="72">
        <f t="shared" si="2"/>
        <v>22150</v>
      </c>
      <c r="O125" s="72">
        <f t="shared" si="3"/>
        <v>22028</v>
      </c>
      <c r="P125" s="72">
        <f t="shared" si="4"/>
        <v>21665</v>
      </c>
      <c r="Q125" s="72">
        <f t="shared" si="5"/>
        <v>21422</v>
      </c>
      <c r="R125" s="72">
        <f t="shared" si="6"/>
        <v>20937</v>
      </c>
      <c r="S125" s="72">
        <f t="shared" si="7"/>
        <v>20573</v>
      </c>
      <c r="T125" s="72">
        <f t="shared" si="8"/>
        <v>20210</v>
      </c>
      <c r="U125" s="44"/>
      <c r="V125" s="44"/>
    </row>
    <row r="126" spans="1:22" ht="18" customHeight="1" x14ac:dyDescent="0.2">
      <c r="A126" s="56" t="s">
        <v>985</v>
      </c>
      <c r="B126" s="82" t="s">
        <v>649</v>
      </c>
      <c r="C126" s="66" t="s">
        <v>1</v>
      </c>
      <c r="D126" s="67">
        <v>7</v>
      </c>
      <c r="E126" s="68" t="s">
        <v>18</v>
      </c>
      <c r="F126" s="69">
        <v>3</v>
      </c>
      <c r="G126" s="75">
        <f t="shared" si="14"/>
        <v>10</v>
      </c>
      <c r="H126" s="71">
        <f t="shared" si="21"/>
        <v>1502</v>
      </c>
      <c r="I126" s="243"/>
      <c r="J126" s="71">
        <f t="shared" si="11"/>
        <v>498</v>
      </c>
      <c r="K126" s="243"/>
      <c r="L126" s="71">
        <f t="shared" si="18"/>
        <v>2125</v>
      </c>
      <c r="M126" s="72">
        <f t="shared" si="1"/>
        <v>23800</v>
      </c>
      <c r="N126" s="72">
        <f t="shared" si="2"/>
        <v>23290</v>
      </c>
      <c r="O126" s="72">
        <f t="shared" si="3"/>
        <v>23162</v>
      </c>
      <c r="P126" s="72">
        <f t="shared" si="4"/>
        <v>22780</v>
      </c>
      <c r="Q126" s="72">
        <f t="shared" si="5"/>
        <v>22525</v>
      </c>
      <c r="R126" s="72">
        <f t="shared" si="6"/>
        <v>22015</v>
      </c>
      <c r="S126" s="72">
        <f t="shared" si="7"/>
        <v>21632</v>
      </c>
      <c r="T126" s="72">
        <f t="shared" si="8"/>
        <v>21250</v>
      </c>
      <c r="U126" s="44"/>
      <c r="V126" s="44"/>
    </row>
    <row r="127" spans="1:22" ht="18" customHeight="1" x14ac:dyDescent="0.2">
      <c r="A127" s="56" t="s">
        <v>986</v>
      </c>
      <c r="B127" s="82" t="s">
        <v>649</v>
      </c>
      <c r="C127" s="66" t="s">
        <v>1</v>
      </c>
      <c r="D127" s="67">
        <v>7</v>
      </c>
      <c r="E127" s="68" t="s">
        <v>18</v>
      </c>
      <c r="F127" s="69">
        <v>3.5</v>
      </c>
      <c r="G127" s="75">
        <f t="shared" si="14"/>
        <v>10.5</v>
      </c>
      <c r="H127" s="71">
        <f t="shared" si="21"/>
        <v>1502</v>
      </c>
      <c r="I127" s="243"/>
      <c r="J127" s="71">
        <f t="shared" si="11"/>
        <v>581</v>
      </c>
      <c r="K127" s="243"/>
      <c r="L127" s="71">
        <f t="shared" si="18"/>
        <v>2228</v>
      </c>
      <c r="M127" s="72">
        <f t="shared" si="1"/>
        <v>24953</v>
      </c>
      <c r="N127" s="72">
        <f t="shared" si="2"/>
        <v>24418</v>
      </c>
      <c r="O127" s="72">
        <f t="shared" si="3"/>
        <v>24285</v>
      </c>
      <c r="P127" s="72">
        <f t="shared" si="4"/>
        <v>23884</v>
      </c>
      <c r="Q127" s="72">
        <f t="shared" si="5"/>
        <v>23616</v>
      </c>
      <c r="R127" s="72">
        <f t="shared" si="6"/>
        <v>23082</v>
      </c>
      <c r="S127" s="72">
        <f t="shared" si="7"/>
        <v>22681</v>
      </c>
      <c r="T127" s="72">
        <f t="shared" si="8"/>
        <v>22280</v>
      </c>
      <c r="U127" s="44"/>
      <c r="V127" s="44"/>
    </row>
    <row r="128" spans="1:22" ht="18" customHeight="1" x14ac:dyDescent="0.2">
      <c r="A128" s="56" t="s">
        <v>987</v>
      </c>
      <c r="B128" s="82" t="s">
        <v>649</v>
      </c>
      <c r="C128" s="66" t="s">
        <v>1</v>
      </c>
      <c r="D128" s="67">
        <v>7</v>
      </c>
      <c r="E128" s="68" t="s">
        <v>18</v>
      </c>
      <c r="F128" s="69">
        <v>4</v>
      </c>
      <c r="G128" s="75">
        <f t="shared" si="14"/>
        <v>11</v>
      </c>
      <c r="H128" s="71">
        <f t="shared" si="21"/>
        <v>1502</v>
      </c>
      <c r="I128" s="243"/>
      <c r="J128" s="71">
        <f t="shared" si="11"/>
        <v>664</v>
      </c>
      <c r="K128" s="243"/>
      <c r="L128" s="71">
        <f t="shared" si="18"/>
        <v>2332</v>
      </c>
      <c r="M128" s="72">
        <f t="shared" si="1"/>
        <v>26118</v>
      </c>
      <c r="N128" s="72">
        <f t="shared" si="2"/>
        <v>25558</v>
      </c>
      <c r="O128" s="72">
        <f t="shared" si="3"/>
        <v>25418</v>
      </c>
      <c r="P128" s="72">
        <f t="shared" si="4"/>
        <v>24999</v>
      </c>
      <c r="Q128" s="72">
        <f t="shared" si="5"/>
        <v>24719</v>
      </c>
      <c r="R128" s="72">
        <f t="shared" si="6"/>
        <v>24159</v>
      </c>
      <c r="S128" s="72">
        <f t="shared" si="7"/>
        <v>23739</v>
      </c>
      <c r="T128" s="72">
        <f t="shared" si="8"/>
        <v>23320</v>
      </c>
      <c r="U128" s="44"/>
      <c r="V128" s="44"/>
    </row>
    <row r="129" spans="1:22" ht="18" customHeight="1" x14ac:dyDescent="0.2">
      <c r="A129" s="56" t="s">
        <v>988</v>
      </c>
      <c r="B129" s="82" t="s">
        <v>649</v>
      </c>
      <c r="C129" s="66" t="s">
        <v>1</v>
      </c>
      <c r="D129" s="67">
        <v>7</v>
      </c>
      <c r="E129" s="68" t="s">
        <v>18</v>
      </c>
      <c r="F129" s="69">
        <v>4.5</v>
      </c>
      <c r="G129" s="75">
        <f t="shared" si="14"/>
        <v>11.5</v>
      </c>
      <c r="H129" s="71">
        <f t="shared" si="21"/>
        <v>1502</v>
      </c>
      <c r="I129" s="243"/>
      <c r="J129" s="71">
        <f t="shared" si="11"/>
        <v>747</v>
      </c>
      <c r="K129" s="243"/>
      <c r="L129" s="71">
        <f t="shared" si="18"/>
        <v>2436</v>
      </c>
      <c r="M129" s="72">
        <f t="shared" si="1"/>
        <v>27283</v>
      </c>
      <c r="N129" s="72">
        <f t="shared" si="2"/>
        <v>26698</v>
      </c>
      <c r="O129" s="72">
        <f t="shared" si="3"/>
        <v>26552</v>
      </c>
      <c r="P129" s="72">
        <f t="shared" si="4"/>
        <v>26113</v>
      </c>
      <c r="Q129" s="72">
        <f t="shared" si="5"/>
        <v>25821</v>
      </c>
      <c r="R129" s="72">
        <f t="shared" si="6"/>
        <v>25236</v>
      </c>
      <c r="S129" s="72">
        <f t="shared" si="7"/>
        <v>24798</v>
      </c>
      <c r="T129" s="72">
        <f t="shared" si="8"/>
        <v>24360</v>
      </c>
      <c r="U129" s="44"/>
      <c r="V129" s="44"/>
    </row>
    <row r="130" spans="1:22" ht="18" customHeight="1" x14ac:dyDescent="0.2">
      <c r="A130" s="56" t="s">
        <v>989</v>
      </c>
      <c r="B130" s="82" t="s">
        <v>649</v>
      </c>
      <c r="C130" s="66" t="s">
        <v>1</v>
      </c>
      <c r="D130" s="67">
        <v>7.5</v>
      </c>
      <c r="E130" s="68" t="s">
        <v>18</v>
      </c>
      <c r="F130" s="69">
        <v>0.5</v>
      </c>
      <c r="G130" s="75">
        <f t="shared" si="14"/>
        <v>8</v>
      </c>
      <c r="H130" s="71">
        <f>基本・単一!L18</f>
        <v>1585</v>
      </c>
      <c r="I130" s="243"/>
      <c r="J130" s="71">
        <f t="shared" si="11"/>
        <v>83</v>
      </c>
      <c r="K130" s="243"/>
      <c r="L130" s="71">
        <f t="shared" si="18"/>
        <v>1689</v>
      </c>
      <c r="M130" s="72">
        <f t="shared" si="1"/>
        <v>18916</v>
      </c>
      <c r="N130" s="72">
        <f t="shared" si="2"/>
        <v>18511</v>
      </c>
      <c r="O130" s="72">
        <f t="shared" si="3"/>
        <v>18410</v>
      </c>
      <c r="P130" s="72">
        <f t="shared" si="4"/>
        <v>18106</v>
      </c>
      <c r="Q130" s="72">
        <f t="shared" si="5"/>
        <v>17903</v>
      </c>
      <c r="R130" s="72">
        <f t="shared" si="6"/>
        <v>17498</v>
      </c>
      <c r="S130" s="72">
        <f t="shared" si="7"/>
        <v>17194</v>
      </c>
      <c r="T130" s="72">
        <f t="shared" si="8"/>
        <v>16890</v>
      </c>
      <c r="U130" s="44"/>
      <c r="V130" s="44"/>
    </row>
    <row r="131" spans="1:22" ht="18" customHeight="1" x14ac:dyDescent="0.2">
      <c r="A131" s="56" t="s">
        <v>990</v>
      </c>
      <c r="B131" s="82" t="s">
        <v>649</v>
      </c>
      <c r="C131" s="66" t="s">
        <v>1</v>
      </c>
      <c r="D131" s="67">
        <v>7.5</v>
      </c>
      <c r="E131" s="68" t="s">
        <v>18</v>
      </c>
      <c r="F131" s="69">
        <v>1</v>
      </c>
      <c r="G131" s="75">
        <f t="shared" si="14"/>
        <v>8.5</v>
      </c>
      <c r="H131" s="71">
        <f t="shared" ref="H131:H138" si="22">$H$130</f>
        <v>1585</v>
      </c>
      <c r="I131" s="243"/>
      <c r="J131" s="71">
        <f t="shared" si="11"/>
        <v>166</v>
      </c>
      <c r="K131" s="243"/>
      <c r="L131" s="71">
        <f t="shared" si="18"/>
        <v>1793</v>
      </c>
      <c r="M131" s="72">
        <f t="shared" si="1"/>
        <v>20081</v>
      </c>
      <c r="N131" s="72">
        <f t="shared" si="2"/>
        <v>19651</v>
      </c>
      <c r="O131" s="72">
        <f t="shared" si="3"/>
        <v>19543</v>
      </c>
      <c r="P131" s="72">
        <f t="shared" si="4"/>
        <v>19220</v>
      </c>
      <c r="Q131" s="72">
        <f t="shared" si="5"/>
        <v>19005</v>
      </c>
      <c r="R131" s="72">
        <f t="shared" si="6"/>
        <v>18575</v>
      </c>
      <c r="S131" s="72">
        <f t="shared" si="7"/>
        <v>18252</v>
      </c>
      <c r="T131" s="72">
        <f t="shared" si="8"/>
        <v>17930</v>
      </c>
      <c r="U131" s="44"/>
      <c r="V131" s="44"/>
    </row>
    <row r="132" spans="1:22" ht="18" customHeight="1" x14ac:dyDescent="0.2">
      <c r="A132" s="56" t="s">
        <v>991</v>
      </c>
      <c r="B132" s="82" t="s">
        <v>649</v>
      </c>
      <c r="C132" s="66" t="s">
        <v>1</v>
      </c>
      <c r="D132" s="67">
        <v>7.5</v>
      </c>
      <c r="E132" s="68" t="s">
        <v>18</v>
      </c>
      <c r="F132" s="69">
        <v>1.5</v>
      </c>
      <c r="G132" s="75">
        <f t="shared" si="14"/>
        <v>9</v>
      </c>
      <c r="H132" s="71">
        <f t="shared" si="22"/>
        <v>1585</v>
      </c>
      <c r="I132" s="243"/>
      <c r="J132" s="71">
        <f t="shared" si="11"/>
        <v>249</v>
      </c>
      <c r="K132" s="243"/>
      <c r="L132" s="71">
        <f t="shared" ref="L132:L163" si="23">ROUND(H132*(1+$I$4),0)+ROUND(J132*(1+$K$4),0)</f>
        <v>1896</v>
      </c>
      <c r="M132" s="72">
        <f t="shared" si="1"/>
        <v>21235</v>
      </c>
      <c r="N132" s="72">
        <f t="shared" si="2"/>
        <v>20780</v>
      </c>
      <c r="O132" s="72">
        <f t="shared" si="3"/>
        <v>20666</v>
      </c>
      <c r="P132" s="72">
        <f t="shared" si="4"/>
        <v>20325</v>
      </c>
      <c r="Q132" s="72">
        <f t="shared" si="5"/>
        <v>20097</v>
      </c>
      <c r="R132" s="72">
        <f t="shared" si="6"/>
        <v>19642</v>
      </c>
      <c r="S132" s="72">
        <f t="shared" si="7"/>
        <v>19301</v>
      </c>
      <c r="T132" s="72">
        <f t="shared" si="8"/>
        <v>18960</v>
      </c>
      <c r="U132" s="44"/>
      <c r="V132" s="44"/>
    </row>
    <row r="133" spans="1:22" ht="18" customHeight="1" x14ac:dyDescent="0.2">
      <c r="A133" s="56" t="s">
        <v>992</v>
      </c>
      <c r="B133" s="82" t="s">
        <v>649</v>
      </c>
      <c r="C133" s="66" t="s">
        <v>1</v>
      </c>
      <c r="D133" s="67">
        <v>7.5</v>
      </c>
      <c r="E133" s="68" t="s">
        <v>18</v>
      </c>
      <c r="F133" s="69">
        <v>2</v>
      </c>
      <c r="G133" s="75">
        <f t="shared" ref="G133:G192" si="24">D133+F133</f>
        <v>9.5</v>
      </c>
      <c r="H133" s="71">
        <f t="shared" si="22"/>
        <v>1585</v>
      </c>
      <c r="I133" s="243"/>
      <c r="J133" s="71">
        <f t="shared" si="11"/>
        <v>332</v>
      </c>
      <c r="K133" s="243"/>
      <c r="L133" s="71">
        <f t="shared" si="23"/>
        <v>2000</v>
      </c>
      <c r="M133" s="72">
        <f t="shared" si="1"/>
        <v>22400</v>
      </c>
      <c r="N133" s="72">
        <f t="shared" si="2"/>
        <v>21920</v>
      </c>
      <c r="O133" s="72">
        <f t="shared" si="3"/>
        <v>21800</v>
      </c>
      <c r="P133" s="72">
        <f t="shared" si="4"/>
        <v>21440</v>
      </c>
      <c r="Q133" s="72">
        <f t="shared" si="5"/>
        <v>21200</v>
      </c>
      <c r="R133" s="72">
        <f t="shared" si="6"/>
        <v>20720</v>
      </c>
      <c r="S133" s="72">
        <f t="shared" si="7"/>
        <v>20360</v>
      </c>
      <c r="T133" s="72">
        <f t="shared" si="8"/>
        <v>20000</v>
      </c>
      <c r="U133" s="44"/>
      <c r="V133" s="44"/>
    </row>
    <row r="134" spans="1:22" ht="18" customHeight="1" x14ac:dyDescent="0.2">
      <c r="A134" s="56" t="s">
        <v>993</v>
      </c>
      <c r="B134" s="82" t="s">
        <v>649</v>
      </c>
      <c r="C134" s="66" t="s">
        <v>1</v>
      </c>
      <c r="D134" s="67">
        <v>7.5</v>
      </c>
      <c r="E134" s="68" t="s">
        <v>18</v>
      </c>
      <c r="F134" s="69">
        <v>2.5</v>
      </c>
      <c r="G134" s="75">
        <f t="shared" si="24"/>
        <v>10</v>
      </c>
      <c r="H134" s="71">
        <f t="shared" si="22"/>
        <v>1585</v>
      </c>
      <c r="I134" s="243"/>
      <c r="J134" s="71">
        <f t="shared" si="11"/>
        <v>415</v>
      </c>
      <c r="K134" s="243"/>
      <c r="L134" s="71">
        <f t="shared" si="23"/>
        <v>2104</v>
      </c>
      <c r="M134" s="72">
        <f t="shared" si="1"/>
        <v>23564</v>
      </c>
      <c r="N134" s="72">
        <f t="shared" si="2"/>
        <v>23059</v>
      </c>
      <c r="O134" s="72">
        <f t="shared" si="3"/>
        <v>22933</v>
      </c>
      <c r="P134" s="72">
        <f t="shared" si="4"/>
        <v>22554</v>
      </c>
      <c r="Q134" s="72">
        <f t="shared" si="5"/>
        <v>22302</v>
      </c>
      <c r="R134" s="72">
        <f t="shared" si="6"/>
        <v>21797</v>
      </c>
      <c r="S134" s="72">
        <f t="shared" si="7"/>
        <v>21418</v>
      </c>
      <c r="T134" s="72">
        <f t="shared" si="8"/>
        <v>21040</v>
      </c>
      <c r="U134" s="44"/>
      <c r="V134" s="44"/>
    </row>
    <row r="135" spans="1:22" ht="18" customHeight="1" x14ac:dyDescent="0.2">
      <c r="A135" s="56" t="s">
        <v>994</v>
      </c>
      <c r="B135" s="82" t="s">
        <v>649</v>
      </c>
      <c r="C135" s="66" t="s">
        <v>1</v>
      </c>
      <c r="D135" s="67">
        <v>7.5</v>
      </c>
      <c r="E135" s="68" t="s">
        <v>18</v>
      </c>
      <c r="F135" s="69">
        <v>3</v>
      </c>
      <c r="G135" s="75">
        <f t="shared" si="24"/>
        <v>10.5</v>
      </c>
      <c r="H135" s="71">
        <f t="shared" si="22"/>
        <v>1585</v>
      </c>
      <c r="I135" s="243"/>
      <c r="J135" s="71">
        <f t="shared" si="11"/>
        <v>498</v>
      </c>
      <c r="K135" s="243"/>
      <c r="L135" s="71">
        <f t="shared" si="23"/>
        <v>2208</v>
      </c>
      <c r="M135" s="72">
        <f t="shared" si="1"/>
        <v>24729</v>
      </c>
      <c r="N135" s="72">
        <f t="shared" si="2"/>
        <v>24199</v>
      </c>
      <c r="O135" s="72">
        <f t="shared" si="3"/>
        <v>24067</v>
      </c>
      <c r="P135" s="72">
        <f t="shared" si="4"/>
        <v>23669</v>
      </c>
      <c r="Q135" s="72">
        <f t="shared" si="5"/>
        <v>23404</v>
      </c>
      <c r="R135" s="72">
        <f t="shared" si="6"/>
        <v>22874</v>
      </c>
      <c r="S135" s="72">
        <f t="shared" si="7"/>
        <v>22477</v>
      </c>
      <c r="T135" s="72">
        <f t="shared" si="8"/>
        <v>22080</v>
      </c>
      <c r="U135" s="44"/>
      <c r="V135" s="44"/>
    </row>
    <row r="136" spans="1:22" ht="18" customHeight="1" x14ac:dyDescent="0.2">
      <c r="A136" s="56" t="s">
        <v>995</v>
      </c>
      <c r="B136" s="82" t="s">
        <v>649</v>
      </c>
      <c r="C136" s="66" t="s">
        <v>1</v>
      </c>
      <c r="D136" s="67">
        <v>7.5</v>
      </c>
      <c r="E136" s="68" t="s">
        <v>18</v>
      </c>
      <c r="F136" s="69">
        <v>3.5</v>
      </c>
      <c r="G136" s="75">
        <f t="shared" si="24"/>
        <v>11</v>
      </c>
      <c r="H136" s="71">
        <f t="shared" si="22"/>
        <v>1585</v>
      </c>
      <c r="I136" s="243"/>
      <c r="J136" s="71">
        <f t="shared" si="11"/>
        <v>581</v>
      </c>
      <c r="K136" s="243"/>
      <c r="L136" s="71">
        <f t="shared" si="23"/>
        <v>2311</v>
      </c>
      <c r="M136" s="72">
        <f t="shared" si="1"/>
        <v>25883</v>
      </c>
      <c r="N136" s="72">
        <f t="shared" si="2"/>
        <v>25328</v>
      </c>
      <c r="O136" s="72">
        <f t="shared" si="3"/>
        <v>25189</v>
      </c>
      <c r="P136" s="72">
        <f t="shared" si="4"/>
        <v>24773</v>
      </c>
      <c r="Q136" s="72">
        <f t="shared" si="5"/>
        <v>24496</v>
      </c>
      <c r="R136" s="72">
        <f t="shared" si="6"/>
        <v>23941</v>
      </c>
      <c r="S136" s="72">
        <f t="shared" si="7"/>
        <v>23525</v>
      </c>
      <c r="T136" s="72">
        <f t="shared" si="8"/>
        <v>23110</v>
      </c>
      <c r="U136" s="44"/>
      <c r="V136" s="44"/>
    </row>
    <row r="137" spans="1:22" ht="18" customHeight="1" x14ac:dyDescent="0.2">
      <c r="A137" s="56" t="s">
        <v>996</v>
      </c>
      <c r="B137" s="82" t="s">
        <v>649</v>
      </c>
      <c r="C137" s="66" t="s">
        <v>1</v>
      </c>
      <c r="D137" s="67">
        <v>7.5</v>
      </c>
      <c r="E137" s="68" t="s">
        <v>18</v>
      </c>
      <c r="F137" s="69">
        <v>4</v>
      </c>
      <c r="G137" s="75">
        <f t="shared" si="24"/>
        <v>11.5</v>
      </c>
      <c r="H137" s="71">
        <f t="shared" si="22"/>
        <v>1585</v>
      </c>
      <c r="I137" s="243"/>
      <c r="J137" s="71">
        <f t="shared" si="11"/>
        <v>664</v>
      </c>
      <c r="K137" s="243"/>
      <c r="L137" s="71">
        <f t="shared" si="23"/>
        <v>2415</v>
      </c>
      <c r="M137" s="72">
        <f t="shared" si="1"/>
        <v>27048</v>
      </c>
      <c r="N137" s="72">
        <f t="shared" si="2"/>
        <v>26468</v>
      </c>
      <c r="O137" s="72">
        <f t="shared" si="3"/>
        <v>26323</v>
      </c>
      <c r="P137" s="72">
        <f t="shared" si="4"/>
        <v>25888</v>
      </c>
      <c r="Q137" s="72">
        <f t="shared" si="5"/>
        <v>25599</v>
      </c>
      <c r="R137" s="72">
        <f t="shared" si="6"/>
        <v>25019</v>
      </c>
      <c r="S137" s="72">
        <f t="shared" si="7"/>
        <v>24584</v>
      </c>
      <c r="T137" s="72">
        <f t="shared" si="8"/>
        <v>24150</v>
      </c>
      <c r="U137" s="44"/>
      <c r="V137" s="44"/>
    </row>
    <row r="138" spans="1:22" ht="18" customHeight="1" x14ac:dyDescent="0.2">
      <c r="A138" s="56" t="s">
        <v>997</v>
      </c>
      <c r="B138" s="82" t="s">
        <v>649</v>
      </c>
      <c r="C138" s="66" t="s">
        <v>1</v>
      </c>
      <c r="D138" s="67">
        <v>7.5</v>
      </c>
      <c r="E138" s="68" t="s">
        <v>18</v>
      </c>
      <c r="F138" s="69">
        <v>4.5</v>
      </c>
      <c r="G138" s="75">
        <f t="shared" si="24"/>
        <v>12</v>
      </c>
      <c r="H138" s="71">
        <f t="shared" si="22"/>
        <v>1585</v>
      </c>
      <c r="I138" s="243"/>
      <c r="J138" s="71">
        <f t="shared" si="11"/>
        <v>747</v>
      </c>
      <c r="K138" s="243"/>
      <c r="L138" s="71">
        <f t="shared" si="23"/>
        <v>2519</v>
      </c>
      <c r="M138" s="72">
        <f t="shared" si="1"/>
        <v>28212</v>
      </c>
      <c r="N138" s="72">
        <f t="shared" si="2"/>
        <v>27608</v>
      </c>
      <c r="O138" s="72">
        <f t="shared" si="3"/>
        <v>27457</v>
      </c>
      <c r="P138" s="72">
        <f t="shared" si="4"/>
        <v>27003</v>
      </c>
      <c r="Q138" s="72">
        <f t="shared" si="5"/>
        <v>26701</v>
      </c>
      <c r="R138" s="72">
        <f t="shared" si="6"/>
        <v>26096</v>
      </c>
      <c r="S138" s="72">
        <f t="shared" si="7"/>
        <v>25643</v>
      </c>
      <c r="T138" s="72">
        <f t="shared" si="8"/>
        <v>25190</v>
      </c>
      <c r="U138" s="44"/>
      <c r="V138" s="44"/>
    </row>
    <row r="139" spans="1:22" ht="18" customHeight="1" x14ac:dyDescent="0.2">
      <c r="A139" s="56" t="s">
        <v>998</v>
      </c>
      <c r="B139" s="82" t="s">
        <v>649</v>
      </c>
      <c r="C139" s="66" t="s">
        <v>1</v>
      </c>
      <c r="D139" s="67">
        <v>8</v>
      </c>
      <c r="E139" s="68" t="s">
        <v>18</v>
      </c>
      <c r="F139" s="69">
        <v>0.5</v>
      </c>
      <c r="G139" s="75">
        <f t="shared" si="24"/>
        <v>8.5</v>
      </c>
      <c r="H139" s="71">
        <f>基本・単一!L19</f>
        <v>1668</v>
      </c>
      <c r="I139" s="243"/>
      <c r="J139" s="71">
        <f t="shared" si="11"/>
        <v>83</v>
      </c>
      <c r="K139" s="243"/>
      <c r="L139" s="71">
        <f t="shared" si="23"/>
        <v>1772</v>
      </c>
      <c r="M139" s="72">
        <f t="shared" si="1"/>
        <v>19846</v>
      </c>
      <c r="N139" s="72">
        <f t="shared" si="2"/>
        <v>19421</v>
      </c>
      <c r="O139" s="72">
        <f t="shared" si="3"/>
        <v>19314</v>
      </c>
      <c r="P139" s="72">
        <f t="shared" si="4"/>
        <v>18995</v>
      </c>
      <c r="Q139" s="72">
        <f t="shared" si="5"/>
        <v>18783</v>
      </c>
      <c r="R139" s="72">
        <f t="shared" si="6"/>
        <v>18357</v>
      </c>
      <c r="S139" s="72">
        <f t="shared" si="7"/>
        <v>18038</v>
      </c>
      <c r="T139" s="72">
        <f t="shared" si="8"/>
        <v>17720</v>
      </c>
      <c r="U139" s="44"/>
      <c r="V139" s="44"/>
    </row>
    <row r="140" spans="1:22" ht="18" customHeight="1" x14ac:dyDescent="0.2">
      <c r="A140" s="56" t="s">
        <v>999</v>
      </c>
      <c r="B140" s="82" t="s">
        <v>649</v>
      </c>
      <c r="C140" s="66" t="s">
        <v>1</v>
      </c>
      <c r="D140" s="67">
        <v>8</v>
      </c>
      <c r="E140" s="68" t="s">
        <v>18</v>
      </c>
      <c r="F140" s="69">
        <v>1</v>
      </c>
      <c r="G140" s="75">
        <f t="shared" si="24"/>
        <v>9</v>
      </c>
      <c r="H140" s="71">
        <f t="shared" ref="H140:H147" si="25">$H$139</f>
        <v>1668</v>
      </c>
      <c r="I140" s="243"/>
      <c r="J140" s="71">
        <f t="shared" si="11"/>
        <v>166</v>
      </c>
      <c r="K140" s="243"/>
      <c r="L140" s="71">
        <f t="shared" si="23"/>
        <v>1876</v>
      </c>
      <c r="M140" s="72">
        <f t="shared" si="1"/>
        <v>21011</v>
      </c>
      <c r="N140" s="72">
        <f t="shared" si="2"/>
        <v>20560</v>
      </c>
      <c r="O140" s="72">
        <f t="shared" si="3"/>
        <v>20448</v>
      </c>
      <c r="P140" s="72">
        <f t="shared" si="4"/>
        <v>20110</v>
      </c>
      <c r="Q140" s="72">
        <f t="shared" si="5"/>
        <v>19885</v>
      </c>
      <c r="R140" s="72">
        <f t="shared" si="6"/>
        <v>19435</v>
      </c>
      <c r="S140" s="72">
        <f t="shared" si="7"/>
        <v>19097</v>
      </c>
      <c r="T140" s="72">
        <f t="shared" si="8"/>
        <v>18760</v>
      </c>
      <c r="U140" s="44"/>
      <c r="V140" s="44"/>
    </row>
    <row r="141" spans="1:22" ht="18" customHeight="1" x14ac:dyDescent="0.2">
      <c r="A141" s="56" t="s">
        <v>1000</v>
      </c>
      <c r="B141" s="82" t="s">
        <v>649</v>
      </c>
      <c r="C141" s="66" t="s">
        <v>1</v>
      </c>
      <c r="D141" s="67">
        <v>8</v>
      </c>
      <c r="E141" s="68" t="s">
        <v>18</v>
      </c>
      <c r="F141" s="69">
        <v>1.5</v>
      </c>
      <c r="G141" s="75">
        <f t="shared" si="24"/>
        <v>9.5</v>
      </c>
      <c r="H141" s="71">
        <f t="shared" si="25"/>
        <v>1668</v>
      </c>
      <c r="I141" s="243"/>
      <c r="J141" s="71">
        <f t="shared" si="11"/>
        <v>249</v>
      </c>
      <c r="K141" s="243"/>
      <c r="L141" s="71">
        <f t="shared" si="23"/>
        <v>1979</v>
      </c>
      <c r="M141" s="72">
        <f t="shared" si="1"/>
        <v>22164</v>
      </c>
      <c r="N141" s="72">
        <f t="shared" si="2"/>
        <v>21689</v>
      </c>
      <c r="O141" s="72">
        <f t="shared" si="3"/>
        <v>21571</v>
      </c>
      <c r="P141" s="72">
        <f t="shared" si="4"/>
        <v>21214</v>
      </c>
      <c r="Q141" s="72">
        <f t="shared" si="5"/>
        <v>20977</v>
      </c>
      <c r="R141" s="72">
        <f t="shared" si="6"/>
        <v>20502</v>
      </c>
      <c r="S141" s="72">
        <f t="shared" si="7"/>
        <v>20146</v>
      </c>
      <c r="T141" s="72">
        <f t="shared" si="8"/>
        <v>19790</v>
      </c>
      <c r="U141" s="44"/>
      <c r="V141" s="44"/>
    </row>
    <row r="142" spans="1:22" ht="18" customHeight="1" x14ac:dyDescent="0.2">
      <c r="A142" s="56" t="s">
        <v>1001</v>
      </c>
      <c r="B142" s="82" t="s">
        <v>649</v>
      </c>
      <c r="C142" s="66" t="s">
        <v>1</v>
      </c>
      <c r="D142" s="67">
        <v>8</v>
      </c>
      <c r="E142" s="68" t="s">
        <v>18</v>
      </c>
      <c r="F142" s="69">
        <v>2</v>
      </c>
      <c r="G142" s="75">
        <f t="shared" si="24"/>
        <v>10</v>
      </c>
      <c r="H142" s="71">
        <f t="shared" si="25"/>
        <v>1668</v>
      </c>
      <c r="I142" s="243"/>
      <c r="J142" s="71">
        <f t="shared" si="11"/>
        <v>332</v>
      </c>
      <c r="K142" s="243"/>
      <c r="L142" s="71">
        <f t="shared" si="23"/>
        <v>2083</v>
      </c>
      <c r="M142" s="72">
        <f t="shared" si="1"/>
        <v>23329</v>
      </c>
      <c r="N142" s="72">
        <f t="shared" si="2"/>
        <v>22829</v>
      </c>
      <c r="O142" s="72">
        <f t="shared" si="3"/>
        <v>22704</v>
      </c>
      <c r="P142" s="72">
        <f t="shared" si="4"/>
        <v>22329</v>
      </c>
      <c r="Q142" s="72">
        <f t="shared" si="5"/>
        <v>22079</v>
      </c>
      <c r="R142" s="72">
        <f t="shared" si="6"/>
        <v>21579</v>
      </c>
      <c r="S142" s="72">
        <f t="shared" si="7"/>
        <v>21204</v>
      </c>
      <c r="T142" s="72">
        <f t="shared" si="8"/>
        <v>20830</v>
      </c>
      <c r="U142" s="44"/>
      <c r="V142" s="44"/>
    </row>
    <row r="143" spans="1:22" ht="18" customHeight="1" x14ac:dyDescent="0.2">
      <c r="A143" s="56" t="s">
        <v>1002</v>
      </c>
      <c r="B143" s="82" t="s">
        <v>649</v>
      </c>
      <c r="C143" s="66" t="s">
        <v>1</v>
      </c>
      <c r="D143" s="67">
        <v>8</v>
      </c>
      <c r="E143" s="68" t="s">
        <v>18</v>
      </c>
      <c r="F143" s="69">
        <v>2.5</v>
      </c>
      <c r="G143" s="75">
        <f t="shared" si="24"/>
        <v>10.5</v>
      </c>
      <c r="H143" s="71">
        <f t="shared" si="25"/>
        <v>1668</v>
      </c>
      <c r="I143" s="243"/>
      <c r="J143" s="71">
        <f t="shared" si="11"/>
        <v>415</v>
      </c>
      <c r="K143" s="243"/>
      <c r="L143" s="71">
        <f t="shared" si="23"/>
        <v>2187</v>
      </c>
      <c r="M143" s="72">
        <f t="shared" si="1"/>
        <v>24494</v>
      </c>
      <c r="N143" s="72">
        <f t="shared" si="2"/>
        <v>23969</v>
      </c>
      <c r="O143" s="72">
        <f t="shared" si="3"/>
        <v>23838</v>
      </c>
      <c r="P143" s="72">
        <f t="shared" si="4"/>
        <v>23444</v>
      </c>
      <c r="Q143" s="72">
        <f t="shared" si="5"/>
        <v>23182</v>
      </c>
      <c r="R143" s="72">
        <f t="shared" si="6"/>
        <v>22657</v>
      </c>
      <c r="S143" s="72">
        <f t="shared" si="7"/>
        <v>22263</v>
      </c>
      <c r="T143" s="72">
        <f t="shared" si="8"/>
        <v>21870</v>
      </c>
      <c r="U143" s="44"/>
      <c r="V143" s="44"/>
    </row>
    <row r="144" spans="1:22" ht="18" customHeight="1" x14ac:dyDescent="0.2">
      <c r="A144" s="56" t="s">
        <v>1003</v>
      </c>
      <c r="B144" s="82" t="s">
        <v>649</v>
      </c>
      <c r="C144" s="66" t="s">
        <v>1</v>
      </c>
      <c r="D144" s="67">
        <v>8</v>
      </c>
      <c r="E144" s="68" t="s">
        <v>18</v>
      </c>
      <c r="F144" s="69">
        <v>3</v>
      </c>
      <c r="G144" s="75">
        <f t="shared" si="24"/>
        <v>11</v>
      </c>
      <c r="H144" s="71">
        <f t="shared" si="25"/>
        <v>1668</v>
      </c>
      <c r="I144" s="243"/>
      <c r="J144" s="71">
        <f t="shared" si="11"/>
        <v>498</v>
      </c>
      <c r="K144" s="243"/>
      <c r="L144" s="71">
        <f t="shared" si="23"/>
        <v>2291</v>
      </c>
      <c r="M144" s="72">
        <f t="shared" si="1"/>
        <v>25659</v>
      </c>
      <c r="N144" s="72">
        <f t="shared" si="2"/>
        <v>25109</v>
      </c>
      <c r="O144" s="72">
        <f t="shared" si="3"/>
        <v>24971</v>
      </c>
      <c r="P144" s="72">
        <f t="shared" si="4"/>
        <v>24559</v>
      </c>
      <c r="Q144" s="72">
        <f t="shared" si="5"/>
        <v>24284</v>
      </c>
      <c r="R144" s="72">
        <f t="shared" si="6"/>
        <v>23734</v>
      </c>
      <c r="S144" s="72">
        <f t="shared" si="7"/>
        <v>23322</v>
      </c>
      <c r="T144" s="72">
        <f t="shared" si="8"/>
        <v>22910</v>
      </c>
      <c r="U144" s="44"/>
      <c r="V144" s="44"/>
    </row>
    <row r="145" spans="1:22" ht="18" customHeight="1" x14ac:dyDescent="0.2">
      <c r="A145" s="56" t="s">
        <v>1004</v>
      </c>
      <c r="B145" s="82" t="s">
        <v>649</v>
      </c>
      <c r="C145" s="66" t="s">
        <v>1</v>
      </c>
      <c r="D145" s="67">
        <v>8</v>
      </c>
      <c r="E145" s="68" t="s">
        <v>18</v>
      </c>
      <c r="F145" s="69">
        <v>3.5</v>
      </c>
      <c r="G145" s="75">
        <f t="shared" si="24"/>
        <v>11.5</v>
      </c>
      <c r="H145" s="71">
        <f t="shared" si="25"/>
        <v>1668</v>
      </c>
      <c r="I145" s="243"/>
      <c r="J145" s="71">
        <f t="shared" si="11"/>
        <v>581</v>
      </c>
      <c r="K145" s="243"/>
      <c r="L145" s="71">
        <f t="shared" si="23"/>
        <v>2394</v>
      </c>
      <c r="M145" s="72">
        <f t="shared" si="1"/>
        <v>26812</v>
      </c>
      <c r="N145" s="72">
        <f t="shared" si="2"/>
        <v>26238</v>
      </c>
      <c r="O145" s="72">
        <f t="shared" si="3"/>
        <v>26094</v>
      </c>
      <c r="P145" s="72">
        <f t="shared" si="4"/>
        <v>25663</v>
      </c>
      <c r="Q145" s="72">
        <f t="shared" si="5"/>
        <v>25376</v>
      </c>
      <c r="R145" s="72">
        <f t="shared" si="6"/>
        <v>24801</v>
      </c>
      <c r="S145" s="72">
        <f t="shared" si="7"/>
        <v>24370</v>
      </c>
      <c r="T145" s="72">
        <f t="shared" si="8"/>
        <v>23940</v>
      </c>
      <c r="U145" s="44"/>
      <c r="V145" s="44"/>
    </row>
    <row r="146" spans="1:22" ht="18" customHeight="1" x14ac:dyDescent="0.2">
      <c r="A146" s="56" t="s">
        <v>1005</v>
      </c>
      <c r="B146" s="82" t="s">
        <v>649</v>
      </c>
      <c r="C146" s="66" t="s">
        <v>1</v>
      </c>
      <c r="D146" s="67">
        <v>8</v>
      </c>
      <c r="E146" s="68" t="s">
        <v>18</v>
      </c>
      <c r="F146" s="69">
        <v>4</v>
      </c>
      <c r="G146" s="75">
        <f t="shared" si="24"/>
        <v>12</v>
      </c>
      <c r="H146" s="71">
        <f t="shared" si="25"/>
        <v>1668</v>
      </c>
      <c r="I146" s="243"/>
      <c r="J146" s="71">
        <f t="shared" si="11"/>
        <v>664</v>
      </c>
      <c r="K146" s="243"/>
      <c r="L146" s="71">
        <f t="shared" si="23"/>
        <v>2498</v>
      </c>
      <c r="M146" s="72">
        <f t="shared" si="1"/>
        <v>27977</v>
      </c>
      <c r="N146" s="72">
        <f t="shared" si="2"/>
        <v>27378</v>
      </c>
      <c r="O146" s="72">
        <f t="shared" si="3"/>
        <v>27228</v>
      </c>
      <c r="P146" s="72">
        <f t="shared" si="4"/>
        <v>26778</v>
      </c>
      <c r="Q146" s="72">
        <f t="shared" si="5"/>
        <v>26478</v>
      </c>
      <c r="R146" s="72">
        <f t="shared" si="6"/>
        <v>25879</v>
      </c>
      <c r="S146" s="72">
        <f t="shared" si="7"/>
        <v>25429</v>
      </c>
      <c r="T146" s="72">
        <f t="shared" si="8"/>
        <v>24980</v>
      </c>
      <c r="U146" s="44"/>
      <c r="V146" s="44"/>
    </row>
    <row r="147" spans="1:22" ht="18" customHeight="1" x14ac:dyDescent="0.2">
      <c r="A147" s="56" t="s">
        <v>1006</v>
      </c>
      <c r="B147" s="82" t="s">
        <v>649</v>
      </c>
      <c r="C147" s="66" t="s">
        <v>1</v>
      </c>
      <c r="D147" s="67">
        <v>8</v>
      </c>
      <c r="E147" s="68" t="s">
        <v>18</v>
      </c>
      <c r="F147" s="69">
        <v>4.5</v>
      </c>
      <c r="G147" s="75">
        <f t="shared" si="24"/>
        <v>12.5</v>
      </c>
      <c r="H147" s="71">
        <f t="shared" si="25"/>
        <v>1668</v>
      </c>
      <c r="I147" s="243"/>
      <c r="J147" s="71">
        <f t="shared" si="11"/>
        <v>747</v>
      </c>
      <c r="K147" s="243"/>
      <c r="L147" s="71">
        <f t="shared" si="23"/>
        <v>2602</v>
      </c>
      <c r="M147" s="72">
        <f t="shared" si="1"/>
        <v>29142</v>
      </c>
      <c r="N147" s="72">
        <f t="shared" si="2"/>
        <v>28517</v>
      </c>
      <c r="O147" s="72">
        <f t="shared" si="3"/>
        <v>28361</v>
      </c>
      <c r="P147" s="72">
        <f t="shared" si="4"/>
        <v>27893</v>
      </c>
      <c r="Q147" s="72">
        <f t="shared" si="5"/>
        <v>27581</v>
      </c>
      <c r="R147" s="72">
        <f t="shared" si="6"/>
        <v>26956</v>
      </c>
      <c r="S147" s="72">
        <f t="shared" si="7"/>
        <v>26488</v>
      </c>
      <c r="T147" s="72">
        <f t="shared" si="8"/>
        <v>26020</v>
      </c>
      <c r="U147" s="44"/>
      <c r="V147" s="44"/>
    </row>
    <row r="148" spans="1:22" ht="18" customHeight="1" x14ac:dyDescent="0.2">
      <c r="A148" s="56" t="s">
        <v>1007</v>
      </c>
      <c r="B148" s="82" t="s">
        <v>649</v>
      </c>
      <c r="C148" s="66" t="s">
        <v>1</v>
      </c>
      <c r="D148" s="67">
        <v>8.5</v>
      </c>
      <c r="E148" s="68" t="s">
        <v>18</v>
      </c>
      <c r="F148" s="69">
        <v>0.5</v>
      </c>
      <c r="G148" s="75">
        <f t="shared" si="24"/>
        <v>9</v>
      </c>
      <c r="H148" s="71">
        <f>基本・単一!L20</f>
        <v>1751</v>
      </c>
      <c r="I148" s="243"/>
      <c r="J148" s="71">
        <f t="shared" si="11"/>
        <v>83</v>
      </c>
      <c r="K148" s="243"/>
      <c r="L148" s="71">
        <f t="shared" si="23"/>
        <v>1855</v>
      </c>
      <c r="M148" s="72">
        <f t="shared" si="1"/>
        <v>20776</v>
      </c>
      <c r="N148" s="72">
        <f t="shared" si="2"/>
        <v>20330</v>
      </c>
      <c r="O148" s="72">
        <f t="shared" si="3"/>
        <v>20219</v>
      </c>
      <c r="P148" s="72">
        <f t="shared" si="4"/>
        <v>19885</v>
      </c>
      <c r="Q148" s="72">
        <f t="shared" si="5"/>
        <v>19663</v>
      </c>
      <c r="R148" s="72">
        <f t="shared" si="6"/>
        <v>19217</v>
      </c>
      <c r="S148" s="72">
        <f t="shared" si="7"/>
        <v>18883</v>
      </c>
      <c r="T148" s="72">
        <f t="shared" si="8"/>
        <v>18550</v>
      </c>
      <c r="U148" s="44"/>
      <c r="V148" s="44"/>
    </row>
    <row r="149" spans="1:22" ht="18" customHeight="1" x14ac:dyDescent="0.2">
      <c r="A149" s="56" t="s">
        <v>1008</v>
      </c>
      <c r="B149" s="82" t="s">
        <v>649</v>
      </c>
      <c r="C149" s="66" t="s">
        <v>1</v>
      </c>
      <c r="D149" s="67">
        <v>8.5</v>
      </c>
      <c r="E149" s="68" t="s">
        <v>18</v>
      </c>
      <c r="F149" s="69">
        <v>1</v>
      </c>
      <c r="G149" s="75">
        <f t="shared" si="24"/>
        <v>9.5</v>
      </c>
      <c r="H149" s="71">
        <f t="shared" ref="H149:H156" si="26">$H$148</f>
        <v>1751</v>
      </c>
      <c r="I149" s="243"/>
      <c r="J149" s="71">
        <f t="shared" si="11"/>
        <v>166</v>
      </c>
      <c r="K149" s="243"/>
      <c r="L149" s="71">
        <f t="shared" si="23"/>
        <v>1959</v>
      </c>
      <c r="M149" s="72">
        <f t="shared" si="1"/>
        <v>21940</v>
      </c>
      <c r="N149" s="72">
        <f t="shared" si="2"/>
        <v>21470</v>
      </c>
      <c r="O149" s="72">
        <f t="shared" si="3"/>
        <v>21353</v>
      </c>
      <c r="P149" s="72">
        <f t="shared" si="4"/>
        <v>21000</v>
      </c>
      <c r="Q149" s="72">
        <f t="shared" si="5"/>
        <v>20765</v>
      </c>
      <c r="R149" s="72">
        <f t="shared" si="6"/>
        <v>20295</v>
      </c>
      <c r="S149" s="72">
        <f t="shared" si="7"/>
        <v>19942</v>
      </c>
      <c r="T149" s="72">
        <f t="shared" si="8"/>
        <v>19590</v>
      </c>
      <c r="U149" s="44"/>
      <c r="V149" s="44"/>
    </row>
    <row r="150" spans="1:22" ht="18" customHeight="1" x14ac:dyDescent="0.2">
      <c r="A150" s="56" t="s">
        <v>1009</v>
      </c>
      <c r="B150" s="82" t="s">
        <v>649</v>
      </c>
      <c r="C150" s="66" t="s">
        <v>1</v>
      </c>
      <c r="D150" s="67">
        <v>8.5</v>
      </c>
      <c r="E150" s="68" t="s">
        <v>18</v>
      </c>
      <c r="F150" s="69">
        <v>1.5</v>
      </c>
      <c r="G150" s="75">
        <f t="shared" si="24"/>
        <v>10</v>
      </c>
      <c r="H150" s="71">
        <f t="shared" si="26"/>
        <v>1751</v>
      </c>
      <c r="I150" s="243"/>
      <c r="J150" s="71">
        <f t="shared" si="11"/>
        <v>249</v>
      </c>
      <c r="K150" s="243"/>
      <c r="L150" s="71">
        <f t="shared" si="23"/>
        <v>2062</v>
      </c>
      <c r="M150" s="72">
        <f t="shared" si="1"/>
        <v>23094</v>
      </c>
      <c r="N150" s="72">
        <f t="shared" si="2"/>
        <v>22599</v>
      </c>
      <c r="O150" s="72">
        <f t="shared" si="3"/>
        <v>22475</v>
      </c>
      <c r="P150" s="72">
        <f t="shared" si="4"/>
        <v>22104</v>
      </c>
      <c r="Q150" s="72">
        <f t="shared" si="5"/>
        <v>21857</v>
      </c>
      <c r="R150" s="72">
        <f t="shared" si="6"/>
        <v>21362</v>
      </c>
      <c r="S150" s="72">
        <f t="shared" si="7"/>
        <v>20991</v>
      </c>
      <c r="T150" s="72">
        <f t="shared" si="8"/>
        <v>20620</v>
      </c>
      <c r="U150" s="44"/>
      <c r="V150" s="44"/>
    </row>
    <row r="151" spans="1:22" ht="18" customHeight="1" x14ac:dyDescent="0.2">
      <c r="A151" s="56" t="s">
        <v>1010</v>
      </c>
      <c r="B151" s="82" t="s">
        <v>649</v>
      </c>
      <c r="C151" s="66" t="s">
        <v>1</v>
      </c>
      <c r="D151" s="67">
        <v>8.5</v>
      </c>
      <c r="E151" s="68" t="s">
        <v>18</v>
      </c>
      <c r="F151" s="69">
        <v>2</v>
      </c>
      <c r="G151" s="75">
        <f t="shared" si="24"/>
        <v>10.5</v>
      </c>
      <c r="H151" s="71">
        <f t="shared" si="26"/>
        <v>1751</v>
      </c>
      <c r="I151" s="243"/>
      <c r="J151" s="71">
        <f t="shared" si="11"/>
        <v>332</v>
      </c>
      <c r="K151" s="243"/>
      <c r="L151" s="71">
        <f t="shared" si="23"/>
        <v>2166</v>
      </c>
      <c r="M151" s="72">
        <f t="shared" si="1"/>
        <v>24259</v>
      </c>
      <c r="N151" s="72">
        <f t="shared" si="2"/>
        <v>23739</v>
      </c>
      <c r="O151" s="72">
        <f t="shared" si="3"/>
        <v>23609</v>
      </c>
      <c r="P151" s="72">
        <f t="shared" si="4"/>
        <v>23219</v>
      </c>
      <c r="Q151" s="72">
        <f t="shared" si="5"/>
        <v>22959</v>
      </c>
      <c r="R151" s="72">
        <f t="shared" si="6"/>
        <v>22439</v>
      </c>
      <c r="S151" s="72">
        <f t="shared" si="7"/>
        <v>22049</v>
      </c>
      <c r="T151" s="72">
        <f t="shared" si="8"/>
        <v>21660</v>
      </c>
      <c r="U151" s="44"/>
      <c r="V151" s="44"/>
    </row>
    <row r="152" spans="1:22" ht="18" customHeight="1" x14ac:dyDescent="0.2">
      <c r="A152" s="56" t="s">
        <v>1011</v>
      </c>
      <c r="B152" s="82" t="s">
        <v>649</v>
      </c>
      <c r="C152" s="66" t="s">
        <v>1</v>
      </c>
      <c r="D152" s="67">
        <v>8.5</v>
      </c>
      <c r="E152" s="68" t="s">
        <v>18</v>
      </c>
      <c r="F152" s="69">
        <v>2.5</v>
      </c>
      <c r="G152" s="75">
        <f t="shared" si="24"/>
        <v>11</v>
      </c>
      <c r="H152" s="71">
        <f t="shared" si="26"/>
        <v>1751</v>
      </c>
      <c r="I152" s="243"/>
      <c r="J152" s="71">
        <f t="shared" si="11"/>
        <v>415</v>
      </c>
      <c r="K152" s="243"/>
      <c r="L152" s="71">
        <f t="shared" si="23"/>
        <v>2270</v>
      </c>
      <c r="M152" s="72">
        <f t="shared" si="1"/>
        <v>25424</v>
      </c>
      <c r="N152" s="72">
        <f t="shared" si="2"/>
        <v>24879</v>
      </c>
      <c r="O152" s="72">
        <f t="shared" si="3"/>
        <v>24743</v>
      </c>
      <c r="P152" s="72">
        <f t="shared" si="4"/>
        <v>24334</v>
      </c>
      <c r="Q152" s="72">
        <f t="shared" si="5"/>
        <v>24062</v>
      </c>
      <c r="R152" s="72">
        <f t="shared" si="6"/>
        <v>23517</v>
      </c>
      <c r="S152" s="72">
        <f t="shared" si="7"/>
        <v>23108</v>
      </c>
      <c r="T152" s="72">
        <f t="shared" si="8"/>
        <v>22700</v>
      </c>
      <c r="U152" s="44"/>
      <c r="V152" s="44"/>
    </row>
    <row r="153" spans="1:22" ht="18" customHeight="1" x14ac:dyDescent="0.2">
      <c r="A153" s="56" t="s">
        <v>1012</v>
      </c>
      <c r="B153" s="82" t="s">
        <v>649</v>
      </c>
      <c r="C153" s="66" t="s">
        <v>1</v>
      </c>
      <c r="D153" s="67">
        <v>8.5</v>
      </c>
      <c r="E153" s="68" t="s">
        <v>18</v>
      </c>
      <c r="F153" s="69">
        <v>3</v>
      </c>
      <c r="G153" s="75">
        <f t="shared" si="24"/>
        <v>11.5</v>
      </c>
      <c r="H153" s="71">
        <f t="shared" si="26"/>
        <v>1751</v>
      </c>
      <c r="I153" s="243"/>
      <c r="J153" s="71">
        <f t="shared" si="11"/>
        <v>498</v>
      </c>
      <c r="K153" s="243"/>
      <c r="L153" s="71">
        <f t="shared" si="23"/>
        <v>2374</v>
      </c>
      <c r="M153" s="72">
        <f t="shared" si="1"/>
        <v>26588</v>
      </c>
      <c r="N153" s="72">
        <f t="shared" si="2"/>
        <v>26019</v>
      </c>
      <c r="O153" s="72">
        <f t="shared" si="3"/>
        <v>25876</v>
      </c>
      <c r="P153" s="72">
        <f t="shared" si="4"/>
        <v>25449</v>
      </c>
      <c r="Q153" s="72">
        <f t="shared" si="5"/>
        <v>25164</v>
      </c>
      <c r="R153" s="72">
        <f t="shared" si="6"/>
        <v>24594</v>
      </c>
      <c r="S153" s="72">
        <f t="shared" si="7"/>
        <v>24167</v>
      </c>
      <c r="T153" s="72">
        <f t="shared" si="8"/>
        <v>23740</v>
      </c>
      <c r="U153" s="44"/>
      <c r="V153" s="44"/>
    </row>
    <row r="154" spans="1:22" ht="18" customHeight="1" x14ac:dyDescent="0.2">
      <c r="A154" s="56" t="s">
        <v>1013</v>
      </c>
      <c r="B154" s="82" t="s">
        <v>649</v>
      </c>
      <c r="C154" s="66" t="s">
        <v>1</v>
      </c>
      <c r="D154" s="67">
        <v>8.5</v>
      </c>
      <c r="E154" s="68" t="s">
        <v>18</v>
      </c>
      <c r="F154" s="69">
        <v>3.5</v>
      </c>
      <c r="G154" s="75">
        <f t="shared" si="24"/>
        <v>12</v>
      </c>
      <c r="H154" s="71">
        <f t="shared" si="26"/>
        <v>1751</v>
      </c>
      <c r="I154" s="243"/>
      <c r="J154" s="71">
        <f t="shared" si="11"/>
        <v>581</v>
      </c>
      <c r="K154" s="243"/>
      <c r="L154" s="71">
        <f t="shared" si="23"/>
        <v>2477</v>
      </c>
      <c r="M154" s="72">
        <f t="shared" si="1"/>
        <v>27742</v>
      </c>
      <c r="N154" s="72">
        <f t="shared" si="2"/>
        <v>27147</v>
      </c>
      <c r="O154" s="72">
        <f t="shared" si="3"/>
        <v>26999</v>
      </c>
      <c r="P154" s="72">
        <f t="shared" si="4"/>
        <v>26553</v>
      </c>
      <c r="Q154" s="72">
        <f t="shared" si="5"/>
        <v>26256</v>
      </c>
      <c r="R154" s="72">
        <f t="shared" si="6"/>
        <v>25661</v>
      </c>
      <c r="S154" s="72">
        <f t="shared" si="7"/>
        <v>25215</v>
      </c>
      <c r="T154" s="72">
        <f t="shared" si="8"/>
        <v>24770</v>
      </c>
      <c r="U154" s="44"/>
      <c r="V154" s="44"/>
    </row>
    <row r="155" spans="1:22" ht="18" customHeight="1" x14ac:dyDescent="0.2">
      <c r="A155" s="56" t="s">
        <v>1014</v>
      </c>
      <c r="B155" s="82" t="s">
        <v>649</v>
      </c>
      <c r="C155" s="66" t="s">
        <v>1</v>
      </c>
      <c r="D155" s="67">
        <v>8.5</v>
      </c>
      <c r="E155" s="68" t="s">
        <v>18</v>
      </c>
      <c r="F155" s="69">
        <v>4</v>
      </c>
      <c r="G155" s="75">
        <f t="shared" si="24"/>
        <v>12.5</v>
      </c>
      <c r="H155" s="71">
        <f t="shared" si="26"/>
        <v>1751</v>
      </c>
      <c r="I155" s="243"/>
      <c r="J155" s="71">
        <f t="shared" si="11"/>
        <v>664</v>
      </c>
      <c r="K155" s="243"/>
      <c r="L155" s="71">
        <f t="shared" si="23"/>
        <v>2581</v>
      </c>
      <c r="M155" s="72">
        <f t="shared" si="1"/>
        <v>28907</v>
      </c>
      <c r="N155" s="72">
        <f t="shared" si="2"/>
        <v>28287</v>
      </c>
      <c r="O155" s="72">
        <f t="shared" si="3"/>
        <v>28132</v>
      </c>
      <c r="P155" s="72">
        <f t="shared" si="4"/>
        <v>27668</v>
      </c>
      <c r="Q155" s="72">
        <f t="shared" si="5"/>
        <v>27358</v>
      </c>
      <c r="R155" s="72">
        <f t="shared" si="6"/>
        <v>26739</v>
      </c>
      <c r="S155" s="72">
        <f t="shared" si="7"/>
        <v>26274</v>
      </c>
      <c r="T155" s="72">
        <f t="shared" si="8"/>
        <v>25810</v>
      </c>
      <c r="U155" s="44"/>
      <c r="V155" s="44"/>
    </row>
    <row r="156" spans="1:22" ht="18" customHeight="1" x14ac:dyDescent="0.2">
      <c r="A156" s="56" t="s">
        <v>1015</v>
      </c>
      <c r="B156" s="82" t="s">
        <v>649</v>
      </c>
      <c r="C156" s="66" t="s">
        <v>1</v>
      </c>
      <c r="D156" s="67">
        <v>8.5</v>
      </c>
      <c r="E156" s="68" t="s">
        <v>18</v>
      </c>
      <c r="F156" s="69">
        <v>4.5</v>
      </c>
      <c r="G156" s="75">
        <f t="shared" si="24"/>
        <v>13</v>
      </c>
      <c r="H156" s="71">
        <f t="shared" si="26"/>
        <v>1751</v>
      </c>
      <c r="I156" s="243"/>
      <c r="J156" s="71">
        <f t="shared" si="11"/>
        <v>747</v>
      </c>
      <c r="K156" s="243"/>
      <c r="L156" s="71">
        <f t="shared" si="23"/>
        <v>2685</v>
      </c>
      <c r="M156" s="72">
        <f t="shared" si="1"/>
        <v>30072</v>
      </c>
      <c r="N156" s="72">
        <f t="shared" si="2"/>
        <v>29427</v>
      </c>
      <c r="O156" s="72">
        <f t="shared" si="3"/>
        <v>29266</v>
      </c>
      <c r="P156" s="72">
        <f t="shared" si="4"/>
        <v>28783</v>
      </c>
      <c r="Q156" s="72">
        <f t="shared" si="5"/>
        <v>28461</v>
      </c>
      <c r="R156" s="72">
        <f t="shared" si="6"/>
        <v>27816</v>
      </c>
      <c r="S156" s="72">
        <f t="shared" si="7"/>
        <v>27333</v>
      </c>
      <c r="T156" s="72">
        <f t="shared" si="8"/>
        <v>26850</v>
      </c>
      <c r="U156" s="44"/>
      <c r="V156" s="44"/>
    </row>
    <row r="157" spans="1:22" ht="18" customHeight="1" x14ac:dyDescent="0.2">
      <c r="A157" s="56" t="s">
        <v>1016</v>
      </c>
      <c r="B157" s="82" t="s">
        <v>649</v>
      </c>
      <c r="C157" s="66" t="s">
        <v>1</v>
      </c>
      <c r="D157" s="67">
        <v>9</v>
      </c>
      <c r="E157" s="68" t="s">
        <v>18</v>
      </c>
      <c r="F157" s="69">
        <v>0.5</v>
      </c>
      <c r="G157" s="75">
        <f t="shared" si="24"/>
        <v>9.5</v>
      </c>
      <c r="H157" s="71">
        <f>基本・単一!L21</f>
        <v>1834</v>
      </c>
      <c r="I157" s="243"/>
      <c r="J157" s="71">
        <f t="shared" si="11"/>
        <v>83</v>
      </c>
      <c r="K157" s="243"/>
      <c r="L157" s="71">
        <f t="shared" si="23"/>
        <v>1938</v>
      </c>
      <c r="M157" s="72">
        <f t="shared" si="1"/>
        <v>21705</v>
      </c>
      <c r="N157" s="72">
        <f t="shared" si="2"/>
        <v>21240</v>
      </c>
      <c r="O157" s="72">
        <f t="shared" si="3"/>
        <v>21124</v>
      </c>
      <c r="P157" s="72">
        <f t="shared" si="4"/>
        <v>20775</v>
      </c>
      <c r="Q157" s="72">
        <f t="shared" si="5"/>
        <v>20542</v>
      </c>
      <c r="R157" s="72">
        <f t="shared" si="6"/>
        <v>20077</v>
      </c>
      <c r="S157" s="72">
        <f t="shared" si="7"/>
        <v>19728</v>
      </c>
      <c r="T157" s="72">
        <f t="shared" si="8"/>
        <v>19380</v>
      </c>
      <c r="U157" s="44"/>
      <c r="V157" s="44"/>
    </row>
    <row r="158" spans="1:22" ht="18" customHeight="1" x14ac:dyDescent="0.2">
      <c r="A158" s="56" t="s">
        <v>1017</v>
      </c>
      <c r="B158" s="82" t="s">
        <v>649</v>
      </c>
      <c r="C158" s="66" t="s">
        <v>1</v>
      </c>
      <c r="D158" s="67">
        <v>9</v>
      </c>
      <c r="E158" s="68" t="s">
        <v>18</v>
      </c>
      <c r="F158" s="69">
        <v>1</v>
      </c>
      <c r="G158" s="75">
        <f t="shared" si="24"/>
        <v>10</v>
      </c>
      <c r="H158" s="71">
        <f t="shared" ref="H158:H165" si="27">$H$157</f>
        <v>1834</v>
      </c>
      <c r="I158" s="243"/>
      <c r="J158" s="71">
        <f t="shared" si="11"/>
        <v>166</v>
      </c>
      <c r="K158" s="243"/>
      <c r="L158" s="71">
        <f t="shared" si="23"/>
        <v>2042</v>
      </c>
      <c r="M158" s="72">
        <f t="shared" si="1"/>
        <v>22870</v>
      </c>
      <c r="N158" s="72">
        <f t="shared" si="2"/>
        <v>22380</v>
      </c>
      <c r="O158" s="72">
        <f t="shared" si="3"/>
        <v>22257</v>
      </c>
      <c r="P158" s="72">
        <f t="shared" si="4"/>
        <v>21890</v>
      </c>
      <c r="Q158" s="72">
        <f t="shared" si="5"/>
        <v>21645</v>
      </c>
      <c r="R158" s="72">
        <f t="shared" si="6"/>
        <v>21155</v>
      </c>
      <c r="S158" s="72">
        <f t="shared" si="7"/>
        <v>20787</v>
      </c>
      <c r="T158" s="72">
        <f t="shared" si="8"/>
        <v>20420</v>
      </c>
      <c r="U158" s="44"/>
      <c r="V158" s="44"/>
    </row>
    <row r="159" spans="1:22" ht="18" customHeight="1" x14ac:dyDescent="0.2">
      <c r="A159" s="56" t="s">
        <v>1018</v>
      </c>
      <c r="B159" s="82" t="s">
        <v>649</v>
      </c>
      <c r="C159" s="66" t="s">
        <v>1</v>
      </c>
      <c r="D159" s="67">
        <v>9</v>
      </c>
      <c r="E159" s="68" t="s">
        <v>18</v>
      </c>
      <c r="F159" s="69">
        <v>1.5</v>
      </c>
      <c r="G159" s="75">
        <f t="shared" si="24"/>
        <v>10.5</v>
      </c>
      <c r="H159" s="71">
        <f t="shared" si="27"/>
        <v>1834</v>
      </c>
      <c r="I159" s="243"/>
      <c r="J159" s="71">
        <f t="shared" si="11"/>
        <v>249</v>
      </c>
      <c r="K159" s="243"/>
      <c r="L159" s="71">
        <f t="shared" si="23"/>
        <v>2145</v>
      </c>
      <c r="M159" s="72">
        <f t="shared" si="1"/>
        <v>24024</v>
      </c>
      <c r="N159" s="72">
        <f t="shared" si="2"/>
        <v>23509</v>
      </c>
      <c r="O159" s="72">
        <f t="shared" si="3"/>
        <v>23380</v>
      </c>
      <c r="P159" s="72">
        <f t="shared" si="4"/>
        <v>22994</v>
      </c>
      <c r="Q159" s="72">
        <f t="shared" si="5"/>
        <v>22737</v>
      </c>
      <c r="R159" s="72">
        <f t="shared" si="6"/>
        <v>22222</v>
      </c>
      <c r="S159" s="72">
        <f t="shared" si="7"/>
        <v>21836</v>
      </c>
      <c r="T159" s="72">
        <f t="shared" si="8"/>
        <v>21450</v>
      </c>
      <c r="U159" s="44"/>
      <c r="V159" s="44"/>
    </row>
    <row r="160" spans="1:22" ht="18" customHeight="1" x14ac:dyDescent="0.2">
      <c r="A160" s="56" t="s">
        <v>1019</v>
      </c>
      <c r="B160" s="82" t="s">
        <v>649</v>
      </c>
      <c r="C160" s="66" t="s">
        <v>1</v>
      </c>
      <c r="D160" s="67">
        <v>9</v>
      </c>
      <c r="E160" s="68" t="s">
        <v>18</v>
      </c>
      <c r="F160" s="69">
        <v>2</v>
      </c>
      <c r="G160" s="75">
        <f t="shared" si="24"/>
        <v>11</v>
      </c>
      <c r="H160" s="71">
        <f t="shared" si="27"/>
        <v>1834</v>
      </c>
      <c r="I160" s="243"/>
      <c r="J160" s="71">
        <f t="shared" si="11"/>
        <v>332</v>
      </c>
      <c r="K160" s="243"/>
      <c r="L160" s="71">
        <f t="shared" si="23"/>
        <v>2249</v>
      </c>
      <c r="M160" s="72">
        <f t="shared" si="1"/>
        <v>25188</v>
      </c>
      <c r="N160" s="72">
        <f t="shared" si="2"/>
        <v>24649</v>
      </c>
      <c r="O160" s="72">
        <f t="shared" si="3"/>
        <v>24514</v>
      </c>
      <c r="P160" s="72">
        <f t="shared" si="4"/>
        <v>24109</v>
      </c>
      <c r="Q160" s="72">
        <f t="shared" si="5"/>
        <v>23839</v>
      </c>
      <c r="R160" s="72">
        <f t="shared" si="6"/>
        <v>23299</v>
      </c>
      <c r="S160" s="72">
        <f t="shared" si="7"/>
        <v>22894</v>
      </c>
      <c r="T160" s="72">
        <f t="shared" si="8"/>
        <v>22490</v>
      </c>
      <c r="U160" s="44"/>
      <c r="V160" s="44"/>
    </row>
    <row r="161" spans="1:22" ht="18" customHeight="1" x14ac:dyDescent="0.2">
      <c r="A161" s="56" t="s">
        <v>1020</v>
      </c>
      <c r="B161" s="82" t="s">
        <v>649</v>
      </c>
      <c r="C161" s="66" t="s">
        <v>1</v>
      </c>
      <c r="D161" s="67">
        <v>9</v>
      </c>
      <c r="E161" s="68" t="s">
        <v>18</v>
      </c>
      <c r="F161" s="69">
        <v>2.5</v>
      </c>
      <c r="G161" s="75">
        <f t="shared" si="24"/>
        <v>11.5</v>
      </c>
      <c r="H161" s="71">
        <f t="shared" si="27"/>
        <v>1834</v>
      </c>
      <c r="I161" s="243"/>
      <c r="J161" s="71">
        <f t="shared" si="11"/>
        <v>415</v>
      </c>
      <c r="K161" s="243"/>
      <c r="L161" s="71">
        <f t="shared" si="23"/>
        <v>2353</v>
      </c>
      <c r="M161" s="72">
        <f t="shared" si="1"/>
        <v>26353</v>
      </c>
      <c r="N161" s="72">
        <f t="shared" si="2"/>
        <v>25788</v>
      </c>
      <c r="O161" s="72">
        <f t="shared" si="3"/>
        <v>25647</v>
      </c>
      <c r="P161" s="72">
        <f t="shared" si="4"/>
        <v>25224</v>
      </c>
      <c r="Q161" s="72">
        <f t="shared" si="5"/>
        <v>24941</v>
      </c>
      <c r="R161" s="72">
        <f t="shared" si="6"/>
        <v>24377</v>
      </c>
      <c r="S161" s="72">
        <f t="shared" si="7"/>
        <v>23953</v>
      </c>
      <c r="T161" s="72">
        <f t="shared" si="8"/>
        <v>23530</v>
      </c>
      <c r="U161" s="44"/>
      <c r="V161" s="44"/>
    </row>
    <row r="162" spans="1:22" ht="18" customHeight="1" x14ac:dyDescent="0.2">
      <c r="A162" s="56" t="s">
        <v>1021</v>
      </c>
      <c r="B162" s="82" t="s">
        <v>649</v>
      </c>
      <c r="C162" s="66" t="s">
        <v>1</v>
      </c>
      <c r="D162" s="67">
        <v>9</v>
      </c>
      <c r="E162" s="68" t="s">
        <v>18</v>
      </c>
      <c r="F162" s="69">
        <v>3</v>
      </c>
      <c r="G162" s="75">
        <f t="shared" si="24"/>
        <v>12</v>
      </c>
      <c r="H162" s="71">
        <f t="shared" si="27"/>
        <v>1834</v>
      </c>
      <c r="I162" s="243"/>
      <c r="J162" s="71">
        <f t="shared" si="11"/>
        <v>498</v>
      </c>
      <c r="K162" s="243"/>
      <c r="L162" s="71">
        <f t="shared" si="23"/>
        <v>2457</v>
      </c>
      <c r="M162" s="72">
        <f t="shared" si="1"/>
        <v>27518</v>
      </c>
      <c r="N162" s="72">
        <f t="shared" si="2"/>
        <v>26928</v>
      </c>
      <c r="O162" s="72">
        <f t="shared" si="3"/>
        <v>26781</v>
      </c>
      <c r="P162" s="72">
        <f t="shared" si="4"/>
        <v>26339</v>
      </c>
      <c r="Q162" s="72">
        <f t="shared" si="5"/>
        <v>26044</v>
      </c>
      <c r="R162" s="72">
        <f t="shared" si="6"/>
        <v>25454</v>
      </c>
      <c r="S162" s="72">
        <f t="shared" si="7"/>
        <v>25012</v>
      </c>
      <c r="T162" s="72">
        <f t="shared" si="8"/>
        <v>24570</v>
      </c>
      <c r="U162" s="44"/>
      <c r="V162" s="44"/>
    </row>
    <row r="163" spans="1:22" ht="18" customHeight="1" x14ac:dyDescent="0.2">
      <c r="A163" s="56" t="s">
        <v>1022</v>
      </c>
      <c r="B163" s="82" t="s">
        <v>649</v>
      </c>
      <c r="C163" s="66" t="s">
        <v>1</v>
      </c>
      <c r="D163" s="67">
        <v>9</v>
      </c>
      <c r="E163" s="68" t="s">
        <v>18</v>
      </c>
      <c r="F163" s="69">
        <v>3.5</v>
      </c>
      <c r="G163" s="75">
        <f t="shared" si="24"/>
        <v>12.5</v>
      </c>
      <c r="H163" s="71">
        <f t="shared" si="27"/>
        <v>1834</v>
      </c>
      <c r="I163" s="243"/>
      <c r="J163" s="71">
        <f t="shared" si="11"/>
        <v>581</v>
      </c>
      <c r="K163" s="243"/>
      <c r="L163" s="71">
        <f t="shared" si="23"/>
        <v>2560</v>
      </c>
      <c r="M163" s="72">
        <f t="shared" si="1"/>
        <v>28672</v>
      </c>
      <c r="N163" s="72">
        <f t="shared" si="2"/>
        <v>28057</v>
      </c>
      <c r="O163" s="72">
        <f t="shared" si="3"/>
        <v>27904</v>
      </c>
      <c r="P163" s="72">
        <f t="shared" si="4"/>
        <v>27443</v>
      </c>
      <c r="Q163" s="72">
        <f t="shared" si="5"/>
        <v>27136</v>
      </c>
      <c r="R163" s="72">
        <f t="shared" si="6"/>
        <v>26521</v>
      </c>
      <c r="S163" s="72">
        <f t="shared" si="7"/>
        <v>26060</v>
      </c>
      <c r="T163" s="72">
        <f t="shared" si="8"/>
        <v>25600</v>
      </c>
      <c r="U163" s="44"/>
      <c r="V163" s="44"/>
    </row>
    <row r="164" spans="1:22" ht="18" customHeight="1" x14ac:dyDescent="0.2">
      <c r="A164" s="56" t="s">
        <v>1023</v>
      </c>
      <c r="B164" s="82" t="s">
        <v>649</v>
      </c>
      <c r="C164" s="66" t="s">
        <v>1</v>
      </c>
      <c r="D164" s="67">
        <v>9</v>
      </c>
      <c r="E164" s="68" t="s">
        <v>18</v>
      </c>
      <c r="F164" s="69">
        <v>4</v>
      </c>
      <c r="G164" s="75">
        <f t="shared" si="24"/>
        <v>13</v>
      </c>
      <c r="H164" s="71">
        <f t="shared" si="27"/>
        <v>1834</v>
      </c>
      <c r="I164" s="243"/>
      <c r="J164" s="71">
        <f t="shared" si="11"/>
        <v>664</v>
      </c>
      <c r="K164" s="243"/>
      <c r="L164" s="71">
        <f t="shared" ref="L164:L192" si="28">ROUND(H164*(1+$I$4),0)+ROUND(J164*(1+$K$4),0)</f>
        <v>2664</v>
      </c>
      <c r="M164" s="72">
        <f t="shared" si="1"/>
        <v>29836</v>
      </c>
      <c r="N164" s="72">
        <f t="shared" si="2"/>
        <v>29197</v>
      </c>
      <c r="O164" s="72">
        <f t="shared" si="3"/>
        <v>29037</v>
      </c>
      <c r="P164" s="72">
        <f t="shared" si="4"/>
        <v>28558</v>
      </c>
      <c r="Q164" s="72">
        <f t="shared" si="5"/>
        <v>28238</v>
      </c>
      <c r="R164" s="72">
        <f t="shared" si="6"/>
        <v>27599</v>
      </c>
      <c r="S164" s="72">
        <f t="shared" si="7"/>
        <v>27119</v>
      </c>
      <c r="T164" s="72">
        <f t="shared" si="8"/>
        <v>26640</v>
      </c>
      <c r="U164" s="44"/>
      <c r="V164" s="44"/>
    </row>
    <row r="165" spans="1:22" ht="18" customHeight="1" x14ac:dyDescent="0.2">
      <c r="A165" s="56" t="s">
        <v>1024</v>
      </c>
      <c r="B165" s="82" t="s">
        <v>649</v>
      </c>
      <c r="C165" s="66" t="s">
        <v>1</v>
      </c>
      <c r="D165" s="67">
        <v>9</v>
      </c>
      <c r="E165" s="68" t="s">
        <v>18</v>
      </c>
      <c r="F165" s="69">
        <v>4.5</v>
      </c>
      <c r="G165" s="75">
        <f t="shared" si="24"/>
        <v>13.5</v>
      </c>
      <c r="H165" s="71">
        <f t="shared" si="27"/>
        <v>1834</v>
      </c>
      <c r="I165" s="243"/>
      <c r="J165" s="71">
        <f t="shared" si="11"/>
        <v>747</v>
      </c>
      <c r="K165" s="243"/>
      <c r="L165" s="71">
        <f t="shared" si="28"/>
        <v>2768</v>
      </c>
      <c r="M165" s="72">
        <f t="shared" si="1"/>
        <v>31001</v>
      </c>
      <c r="N165" s="72">
        <f t="shared" si="2"/>
        <v>30337</v>
      </c>
      <c r="O165" s="72">
        <f t="shared" si="3"/>
        <v>30171</v>
      </c>
      <c r="P165" s="72">
        <f t="shared" si="4"/>
        <v>29672</v>
      </c>
      <c r="Q165" s="72">
        <f t="shared" si="5"/>
        <v>29340</v>
      </c>
      <c r="R165" s="72">
        <f t="shared" si="6"/>
        <v>28676</v>
      </c>
      <c r="S165" s="72">
        <f t="shared" si="7"/>
        <v>28178</v>
      </c>
      <c r="T165" s="72">
        <f t="shared" si="8"/>
        <v>27680</v>
      </c>
      <c r="U165" s="44"/>
      <c r="V165" s="44"/>
    </row>
    <row r="166" spans="1:22" ht="18" customHeight="1" x14ac:dyDescent="0.2">
      <c r="A166" s="56" t="s">
        <v>1025</v>
      </c>
      <c r="B166" s="82" t="s">
        <v>649</v>
      </c>
      <c r="C166" s="66" t="s">
        <v>1</v>
      </c>
      <c r="D166" s="67">
        <v>9.5</v>
      </c>
      <c r="E166" s="68" t="s">
        <v>18</v>
      </c>
      <c r="F166" s="69">
        <v>0.5</v>
      </c>
      <c r="G166" s="75">
        <f t="shared" si="24"/>
        <v>10</v>
      </c>
      <c r="H166" s="71">
        <f>基本・単一!L22</f>
        <v>1917</v>
      </c>
      <c r="I166" s="243"/>
      <c r="J166" s="71">
        <f t="shared" si="11"/>
        <v>83</v>
      </c>
      <c r="K166" s="243"/>
      <c r="L166" s="71">
        <f t="shared" si="28"/>
        <v>2021</v>
      </c>
      <c r="M166" s="72">
        <f t="shared" si="1"/>
        <v>22635</v>
      </c>
      <c r="N166" s="72">
        <f t="shared" si="2"/>
        <v>22150</v>
      </c>
      <c r="O166" s="72">
        <f t="shared" si="3"/>
        <v>22028</v>
      </c>
      <c r="P166" s="72">
        <f t="shared" si="4"/>
        <v>21665</v>
      </c>
      <c r="Q166" s="72">
        <f t="shared" si="5"/>
        <v>21422</v>
      </c>
      <c r="R166" s="72">
        <f t="shared" si="6"/>
        <v>20937</v>
      </c>
      <c r="S166" s="72">
        <f t="shared" si="7"/>
        <v>20573</v>
      </c>
      <c r="T166" s="72">
        <f t="shared" si="8"/>
        <v>20210</v>
      </c>
      <c r="U166" s="44"/>
      <c r="V166" s="44"/>
    </row>
    <row r="167" spans="1:22" ht="18" customHeight="1" x14ac:dyDescent="0.2">
      <c r="A167" s="56" t="s">
        <v>1026</v>
      </c>
      <c r="B167" s="82" t="s">
        <v>649</v>
      </c>
      <c r="C167" s="66" t="s">
        <v>1</v>
      </c>
      <c r="D167" s="67">
        <v>9.5</v>
      </c>
      <c r="E167" s="68" t="s">
        <v>18</v>
      </c>
      <c r="F167" s="69">
        <v>1</v>
      </c>
      <c r="G167" s="75">
        <f t="shared" si="24"/>
        <v>10.5</v>
      </c>
      <c r="H167" s="71">
        <f t="shared" ref="H167:H174" si="29">$H$166</f>
        <v>1917</v>
      </c>
      <c r="I167" s="243"/>
      <c r="J167" s="71">
        <f t="shared" si="11"/>
        <v>166</v>
      </c>
      <c r="K167" s="243"/>
      <c r="L167" s="71">
        <f t="shared" si="28"/>
        <v>2125</v>
      </c>
      <c r="M167" s="72">
        <f t="shared" si="1"/>
        <v>23800</v>
      </c>
      <c r="N167" s="72">
        <f t="shared" si="2"/>
        <v>23290</v>
      </c>
      <c r="O167" s="72">
        <f t="shared" si="3"/>
        <v>23162</v>
      </c>
      <c r="P167" s="72">
        <f t="shared" si="4"/>
        <v>22780</v>
      </c>
      <c r="Q167" s="72">
        <f t="shared" si="5"/>
        <v>22525</v>
      </c>
      <c r="R167" s="72">
        <f t="shared" si="6"/>
        <v>22015</v>
      </c>
      <c r="S167" s="72">
        <f t="shared" si="7"/>
        <v>21632</v>
      </c>
      <c r="T167" s="72">
        <f t="shared" si="8"/>
        <v>21250</v>
      </c>
      <c r="U167" s="44"/>
      <c r="V167" s="44"/>
    </row>
    <row r="168" spans="1:22" ht="18" customHeight="1" x14ac:dyDescent="0.2">
      <c r="A168" s="56" t="s">
        <v>1027</v>
      </c>
      <c r="B168" s="82" t="s">
        <v>649</v>
      </c>
      <c r="C168" s="66" t="s">
        <v>1</v>
      </c>
      <c r="D168" s="67">
        <v>9.5</v>
      </c>
      <c r="E168" s="68" t="s">
        <v>18</v>
      </c>
      <c r="F168" s="69">
        <v>1.5</v>
      </c>
      <c r="G168" s="75">
        <f t="shared" si="24"/>
        <v>11</v>
      </c>
      <c r="H168" s="71">
        <f t="shared" si="29"/>
        <v>1917</v>
      </c>
      <c r="I168" s="243"/>
      <c r="J168" s="71">
        <f t="shared" si="11"/>
        <v>249</v>
      </c>
      <c r="K168" s="243"/>
      <c r="L168" s="71">
        <f t="shared" si="28"/>
        <v>2228</v>
      </c>
      <c r="M168" s="72">
        <f t="shared" si="1"/>
        <v>24953</v>
      </c>
      <c r="N168" s="72">
        <f t="shared" si="2"/>
        <v>24418</v>
      </c>
      <c r="O168" s="72">
        <f t="shared" si="3"/>
        <v>24285</v>
      </c>
      <c r="P168" s="72">
        <f t="shared" si="4"/>
        <v>23884</v>
      </c>
      <c r="Q168" s="72">
        <f t="shared" si="5"/>
        <v>23616</v>
      </c>
      <c r="R168" s="72">
        <f t="shared" si="6"/>
        <v>23082</v>
      </c>
      <c r="S168" s="72">
        <f t="shared" si="7"/>
        <v>22681</v>
      </c>
      <c r="T168" s="72">
        <f t="shared" si="8"/>
        <v>22280</v>
      </c>
      <c r="U168" s="44"/>
      <c r="V168" s="44"/>
    </row>
    <row r="169" spans="1:22" ht="18" customHeight="1" x14ac:dyDescent="0.2">
      <c r="A169" s="56" t="s">
        <v>1028</v>
      </c>
      <c r="B169" s="82" t="s">
        <v>649</v>
      </c>
      <c r="C169" s="66" t="s">
        <v>1</v>
      </c>
      <c r="D169" s="67">
        <v>9.5</v>
      </c>
      <c r="E169" s="68" t="s">
        <v>18</v>
      </c>
      <c r="F169" s="69">
        <v>2</v>
      </c>
      <c r="G169" s="75">
        <f t="shared" si="24"/>
        <v>11.5</v>
      </c>
      <c r="H169" s="71">
        <f t="shared" si="29"/>
        <v>1917</v>
      </c>
      <c r="I169" s="243"/>
      <c r="J169" s="71">
        <f t="shared" si="11"/>
        <v>332</v>
      </c>
      <c r="K169" s="243"/>
      <c r="L169" s="71">
        <f t="shared" si="28"/>
        <v>2332</v>
      </c>
      <c r="M169" s="72">
        <f t="shared" si="1"/>
        <v>26118</v>
      </c>
      <c r="N169" s="72">
        <f t="shared" si="2"/>
        <v>25558</v>
      </c>
      <c r="O169" s="72">
        <f t="shared" si="3"/>
        <v>25418</v>
      </c>
      <c r="P169" s="72">
        <f t="shared" si="4"/>
        <v>24999</v>
      </c>
      <c r="Q169" s="72">
        <f t="shared" si="5"/>
        <v>24719</v>
      </c>
      <c r="R169" s="72">
        <f t="shared" si="6"/>
        <v>24159</v>
      </c>
      <c r="S169" s="72">
        <f t="shared" si="7"/>
        <v>23739</v>
      </c>
      <c r="T169" s="72">
        <f t="shared" si="8"/>
        <v>23320</v>
      </c>
      <c r="U169" s="44"/>
      <c r="V169" s="44"/>
    </row>
    <row r="170" spans="1:22" ht="18" customHeight="1" x14ac:dyDescent="0.2">
      <c r="A170" s="56" t="s">
        <v>1029</v>
      </c>
      <c r="B170" s="82" t="s">
        <v>649</v>
      </c>
      <c r="C170" s="66" t="s">
        <v>1</v>
      </c>
      <c r="D170" s="67">
        <v>9.5</v>
      </c>
      <c r="E170" s="68" t="s">
        <v>18</v>
      </c>
      <c r="F170" s="69">
        <v>2.5</v>
      </c>
      <c r="G170" s="75">
        <f t="shared" si="24"/>
        <v>12</v>
      </c>
      <c r="H170" s="71">
        <f t="shared" si="29"/>
        <v>1917</v>
      </c>
      <c r="I170" s="243"/>
      <c r="J170" s="71">
        <f t="shared" si="11"/>
        <v>415</v>
      </c>
      <c r="K170" s="243"/>
      <c r="L170" s="71">
        <f t="shared" si="28"/>
        <v>2436</v>
      </c>
      <c r="M170" s="72">
        <f t="shared" si="1"/>
        <v>27283</v>
      </c>
      <c r="N170" s="72">
        <f t="shared" si="2"/>
        <v>26698</v>
      </c>
      <c r="O170" s="72">
        <f t="shared" si="3"/>
        <v>26552</v>
      </c>
      <c r="P170" s="72">
        <f t="shared" si="4"/>
        <v>26113</v>
      </c>
      <c r="Q170" s="72">
        <f t="shared" si="5"/>
        <v>25821</v>
      </c>
      <c r="R170" s="72">
        <f t="shared" si="6"/>
        <v>25236</v>
      </c>
      <c r="S170" s="72">
        <f t="shared" si="7"/>
        <v>24798</v>
      </c>
      <c r="T170" s="72">
        <f t="shared" si="8"/>
        <v>24360</v>
      </c>
      <c r="U170" s="44"/>
      <c r="V170" s="44"/>
    </row>
    <row r="171" spans="1:22" ht="18" customHeight="1" x14ac:dyDescent="0.2">
      <c r="A171" s="56" t="s">
        <v>1030</v>
      </c>
      <c r="B171" s="82" t="s">
        <v>649</v>
      </c>
      <c r="C171" s="66" t="s">
        <v>1</v>
      </c>
      <c r="D171" s="67">
        <v>9.5</v>
      </c>
      <c r="E171" s="68" t="s">
        <v>18</v>
      </c>
      <c r="F171" s="69">
        <v>3</v>
      </c>
      <c r="G171" s="75">
        <f t="shared" si="24"/>
        <v>12.5</v>
      </c>
      <c r="H171" s="71">
        <f t="shared" si="29"/>
        <v>1917</v>
      </c>
      <c r="I171" s="243"/>
      <c r="J171" s="71">
        <f t="shared" si="11"/>
        <v>498</v>
      </c>
      <c r="K171" s="243"/>
      <c r="L171" s="71">
        <f t="shared" si="28"/>
        <v>2540</v>
      </c>
      <c r="M171" s="72">
        <f t="shared" si="1"/>
        <v>28448</v>
      </c>
      <c r="N171" s="72">
        <f t="shared" si="2"/>
        <v>27838</v>
      </c>
      <c r="O171" s="72">
        <f t="shared" si="3"/>
        <v>27686</v>
      </c>
      <c r="P171" s="72">
        <f t="shared" si="4"/>
        <v>27228</v>
      </c>
      <c r="Q171" s="72">
        <f t="shared" si="5"/>
        <v>26924</v>
      </c>
      <c r="R171" s="72">
        <f t="shared" si="6"/>
        <v>26314</v>
      </c>
      <c r="S171" s="72">
        <f t="shared" si="7"/>
        <v>25857</v>
      </c>
      <c r="T171" s="72">
        <f t="shared" si="8"/>
        <v>25400</v>
      </c>
      <c r="U171" s="44"/>
      <c r="V171" s="44"/>
    </row>
    <row r="172" spans="1:22" ht="18" customHeight="1" x14ac:dyDescent="0.2">
      <c r="A172" s="56" t="s">
        <v>1031</v>
      </c>
      <c r="B172" s="82" t="s">
        <v>649</v>
      </c>
      <c r="C172" s="66" t="s">
        <v>1</v>
      </c>
      <c r="D172" s="67">
        <v>9.5</v>
      </c>
      <c r="E172" s="68" t="s">
        <v>18</v>
      </c>
      <c r="F172" s="69">
        <v>3.5</v>
      </c>
      <c r="G172" s="75">
        <f t="shared" si="24"/>
        <v>13</v>
      </c>
      <c r="H172" s="71">
        <f t="shared" si="29"/>
        <v>1917</v>
      </c>
      <c r="I172" s="243"/>
      <c r="J172" s="71">
        <f t="shared" si="11"/>
        <v>581</v>
      </c>
      <c r="K172" s="243"/>
      <c r="L172" s="71">
        <f t="shared" si="28"/>
        <v>2643</v>
      </c>
      <c r="M172" s="72">
        <f t="shared" si="1"/>
        <v>29601</v>
      </c>
      <c r="N172" s="72">
        <f t="shared" si="2"/>
        <v>28967</v>
      </c>
      <c r="O172" s="72">
        <f t="shared" si="3"/>
        <v>28808</v>
      </c>
      <c r="P172" s="72">
        <f t="shared" si="4"/>
        <v>28332</v>
      </c>
      <c r="Q172" s="72">
        <f t="shared" si="5"/>
        <v>28015</v>
      </c>
      <c r="R172" s="72">
        <f t="shared" si="6"/>
        <v>27381</v>
      </c>
      <c r="S172" s="72">
        <f t="shared" si="7"/>
        <v>26905</v>
      </c>
      <c r="T172" s="72">
        <f t="shared" si="8"/>
        <v>26430</v>
      </c>
      <c r="U172" s="44"/>
      <c r="V172" s="44"/>
    </row>
    <row r="173" spans="1:22" ht="18" customHeight="1" x14ac:dyDescent="0.2">
      <c r="A173" s="56" t="s">
        <v>1032</v>
      </c>
      <c r="B173" s="82" t="s">
        <v>649</v>
      </c>
      <c r="C173" s="66" t="s">
        <v>1</v>
      </c>
      <c r="D173" s="67">
        <v>9.5</v>
      </c>
      <c r="E173" s="68" t="s">
        <v>18</v>
      </c>
      <c r="F173" s="69">
        <v>4</v>
      </c>
      <c r="G173" s="75">
        <f t="shared" si="24"/>
        <v>13.5</v>
      </c>
      <c r="H173" s="71">
        <f t="shared" si="29"/>
        <v>1917</v>
      </c>
      <c r="I173" s="243"/>
      <c r="J173" s="71">
        <f t="shared" si="11"/>
        <v>664</v>
      </c>
      <c r="K173" s="243"/>
      <c r="L173" s="71">
        <f t="shared" si="28"/>
        <v>2747</v>
      </c>
      <c r="M173" s="72">
        <f t="shared" si="1"/>
        <v>30766</v>
      </c>
      <c r="N173" s="72">
        <f t="shared" si="2"/>
        <v>30107</v>
      </c>
      <c r="O173" s="72">
        <f t="shared" si="3"/>
        <v>29942</v>
      </c>
      <c r="P173" s="72">
        <f t="shared" si="4"/>
        <v>29447</v>
      </c>
      <c r="Q173" s="72">
        <f t="shared" si="5"/>
        <v>29118</v>
      </c>
      <c r="R173" s="72">
        <f t="shared" si="6"/>
        <v>28458</v>
      </c>
      <c r="S173" s="72">
        <f t="shared" si="7"/>
        <v>27964</v>
      </c>
      <c r="T173" s="72">
        <f t="shared" si="8"/>
        <v>27470</v>
      </c>
      <c r="U173" s="44"/>
      <c r="V173" s="44"/>
    </row>
    <row r="174" spans="1:22" ht="18" customHeight="1" x14ac:dyDescent="0.2">
      <c r="A174" s="56" t="s">
        <v>1033</v>
      </c>
      <c r="B174" s="82" t="s">
        <v>649</v>
      </c>
      <c r="C174" s="66" t="s">
        <v>1</v>
      </c>
      <c r="D174" s="67">
        <v>9.5</v>
      </c>
      <c r="E174" s="68" t="s">
        <v>18</v>
      </c>
      <c r="F174" s="69">
        <v>4.5</v>
      </c>
      <c r="G174" s="75">
        <f t="shared" si="24"/>
        <v>14</v>
      </c>
      <c r="H174" s="71">
        <f t="shared" si="29"/>
        <v>1917</v>
      </c>
      <c r="I174" s="243"/>
      <c r="J174" s="71">
        <f t="shared" si="11"/>
        <v>747</v>
      </c>
      <c r="K174" s="243"/>
      <c r="L174" s="71">
        <f t="shared" si="28"/>
        <v>2851</v>
      </c>
      <c r="M174" s="72">
        <f t="shared" si="1"/>
        <v>31931</v>
      </c>
      <c r="N174" s="72">
        <f t="shared" si="2"/>
        <v>31246</v>
      </c>
      <c r="O174" s="72">
        <f t="shared" si="3"/>
        <v>31075</v>
      </c>
      <c r="P174" s="72">
        <f t="shared" si="4"/>
        <v>30562</v>
      </c>
      <c r="Q174" s="72">
        <f t="shared" si="5"/>
        <v>30220</v>
      </c>
      <c r="R174" s="72">
        <f t="shared" si="6"/>
        <v>29536</v>
      </c>
      <c r="S174" s="72">
        <f t="shared" si="7"/>
        <v>29023</v>
      </c>
      <c r="T174" s="72">
        <f t="shared" si="8"/>
        <v>28510</v>
      </c>
      <c r="U174" s="44"/>
      <c r="V174" s="44"/>
    </row>
    <row r="175" spans="1:22" ht="18" customHeight="1" x14ac:dyDescent="0.2">
      <c r="A175" s="56" t="s">
        <v>1034</v>
      </c>
      <c r="B175" s="82" t="s">
        <v>649</v>
      </c>
      <c r="C175" s="66" t="s">
        <v>1</v>
      </c>
      <c r="D175" s="67">
        <v>10</v>
      </c>
      <c r="E175" s="68" t="s">
        <v>18</v>
      </c>
      <c r="F175" s="69">
        <v>0.5</v>
      </c>
      <c r="G175" s="75">
        <f t="shared" si="24"/>
        <v>10.5</v>
      </c>
      <c r="H175" s="71">
        <f>基本・単一!L23</f>
        <v>2000</v>
      </c>
      <c r="I175" s="243"/>
      <c r="J175" s="71">
        <f t="shared" si="11"/>
        <v>83</v>
      </c>
      <c r="K175" s="243"/>
      <c r="L175" s="71">
        <f t="shared" si="28"/>
        <v>2104</v>
      </c>
      <c r="M175" s="72">
        <f t="shared" si="1"/>
        <v>23564</v>
      </c>
      <c r="N175" s="72">
        <f t="shared" si="2"/>
        <v>23059</v>
      </c>
      <c r="O175" s="72">
        <f t="shared" si="3"/>
        <v>22933</v>
      </c>
      <c r="P175" s="72">
        <f t="shared" si="4"/>
        <v>22554</v>
      </c>
      <c r="Q175" s="72">
        <f t="shared" si="5"/>
        <v>22302</v>
      </c>
      <c r="R175" s="72">
        <f t="shared" si="6"/>
        <v>21797</v>
      </c>
      <c r="S175" s="72">
        <f t="shared" si="7"/>
        <v>21418</v>
      </c>
      <c r="T175" s="72">
        <f t="shared" si="8"/>
        <v>21040</v>
      </c>
      <c r="U175" s="44"/>
      <c r="V175" s="44"/>
    </row>
    <row r="176" spans="1:22" ht="18" customHeight="1" x14ac:dyDescent="0.2">
      <c r="A176" s="56" t="s">
        <v>1035</v>
      </c>
      <c r="B176" s="82" t="s">
        <v>649</v>
      </c>
      <c r="C176" s="66" t="s">
        <v>1</v>
      </c>
      <c r="D176" s="67">
        <v>10</v>
      </c>
      <c r="E176" s="68" t="s">
        <v>18</v>
      </c>
      <c r="F176" s="69">
        <v>1</v>
      </c>
      <c r="G176" s="75">
        <f t="shared" si="24"/>
        <v>11</v>
      </c>
      <c r="H176" s="71">
        <f t="shared" ref="H176:H183" si="30">$H$175</f>
        <v>2000</v>
      </c>
      <c r="I176" s="243"/>
      <c r="J176" s="71">
        <f t="shared" si="11"/>
        <v>166</v>
      </c>
      <c r="K176" s="243"/>
      <c r="L176" s="71">
        <f t="shared" si="28"/>
        <v>2208</v>
      </c>
      <c r="M176" s="72">
        <f t="shared" si="1"/>
        <v>24729</v>
      </c>
      <c r="N176" s="72">
        <f t="shared" si="2"/>
        <v>24199</v>
      </c>
      <c r="O176" s="72">
        <f t="shared" si="3"/>
        <v>24067</v>
      </c>
      <c r="P176" s="72">
        <f t="shared" si="4"/>
        <v>23669</v>
      </c>
      <c r="Q176" s="72">
        <f t="shared" si="5"/>
        <v>23404</v>
      </c>
      <c r="R176" s="72">
        <f t="shared" si="6"/>
        <v>22874</v>
      </c>
      <c r="S176" s="72">
        <f t="shared" si="7"/>
        <v>22477</v>
      </c>
      <c r="T176" s="72">
        <f t="shared" si="8"/>
        <v>22080</v>
      </c>
      <c r="U176" s="44"/>
      <c r="V176" s="44"/>
    </row>
    <row r="177" spans="1:22" ht="18" customHeight="1" x14ac:dyDescent="0.2">
      <c r="A177" s="56" t="s">
        <v>1036</v>
      </c>
      <c r="B177" s="82" t="s">
        <v>649</v>
      </c>
      <c r="C177" s="66" t="s">
        <v>1</v>
      </c>
      <c r="D177" s="67">
        <v>10</v>
      </c>
      <c r="E177" s="68" t="s">
        <v>18</v>
      </c>
      <c r="F177" s="69">
        <v>1.5</v>
      </c>
      <c r="G177" s="75">
        <f t="shared" si="24"/>
        <v>11.5</v>
      </c>
      <c r="H177" s="71">
        <f t="shared" si="30"/>
        <v>2000</v>
      </c>
      <c r="I177" s="243"/>
      <c r="J177" s="71">
        <f t="shared" si="11"/>
        <v>249</v>
      </c>
      <c r="K177" s="243"/>
      <c r="L177" s="71">
        <f t="shared" si="28"/>
        <v>2311</v>
      </c>
      <c r="M177" s="72">
        <f t="shared" si="1"/>
        <v>25883</v>
      </c>
      <c r="N177" s="72">
        <f t="shared" si="2"/>
        <v>25328</v>
      </c>
      <c r="O177" s="72">
        <f t="shared" si="3"/>
        <v>25189</v>
      </c>
      <c r="P177" s="72">
        <f t="shared" si="4"/>
        <v>24773</v>
      </c>
      <c r="Q177" s="72">
        <f t="shared" si="5"/>
        <v>24496</v>
      </c>
      <c r="R177" s="72">
        <f t="shared" si="6"/>
        <v>23941</v>
      </c>
      <c r="S177" s="72">
        <f t="shared" si="7"/>
        <v>23525</v>
      </c>
      <c r="T177" s="72">
        <f t="shared" si="8"/>
        <v>23110</v>
      </c>
      <c r="U177" s="44"/>
      <c r="V177" s="44"/>
    </row>
    <row r="178" spans="1:22" ht="18" customHeight="1" x14ac:dyDescent="0.2">
      <c r="A178" s="56" t="s">
        <v>1037</v>
      </c>
      <c r="B178" s="82" t="s">
        <v>649</v>
      </c>
      <c r="C178" s="66" t="s">
        <v>1</v>
      </c>
      <c r="D178" s="67">
        <v>10</v>
      </c>
      <c r="E178" s="68" t="s">
        <v>18</v>
      </c>
      <c r="F178" s="69">
        <v>2</v>
      </c>
      <c r="G178" s="75">
        <f t="shared" si="24"/>
        <v>12</v>
      </c>
      <c r="H178" s="71">
        <f t="shared" si="30"/>
        <v>2000</v>
      </c>
      <c r="I178" s="243"/>
      <c r="J178" s="71">
        <f t="shared" si="11"/>
        <v>332</v>
      </c>
      <c r="K178" s="243"/>
      <c r="L178" s="71">
        <f t="shared" si="28"/>
        <v>2415</v>
      </c>
      <c r="M178" s="72">
        <f t="shared" si="1"/>
        <v>27048</v>
      </c>
      <c r="N178" s="72">
        <f t="shared" si="2"/>
        <v>26468</v>
      </c>
      <c r="O178" s="72">
        <f t="shared" si="3"/>
        <v>26323</v>
      </c>
      <c r="P178" s="72">
        <f t="shared" si="4"/>
        <v>25888</v>
      </c>
      <c r="Q178" s="72">
        <f t="shared" si="5"/>
        <v>25599</v>
      </c>
      <c r="R178" s="72">
        <f t="shared" si="6"/>
        <v>25019</v>
      </c>
      <c r="S178" s="72">
        <f t="shared" si="7"/>
        <v>24584</v>
      </c>
      <c r="T178" s="72">
        <f t="shared" si="8"/>
        <v>24150</v>
      </c>
      <c r="U178" s="44"/>
      <c r="V178" s="44"/>
    </row>
    <row r="179" spans="1:22" ht="18" customHeight="1" x14ac:dyDescent="0.2">
      <c r="A179" s="56" t="s">
        <v>1038</v>
      </c>
      <c r="B179" s="82" t="s">
        <v>649</v>
      </c>
      <c r="C179" s="66" t="s">
        <v>1</v>
      </c>
      <c r="D179" s="67">
        <v>10</v>
      </c>
      <c r="E179" s="68" t="s">
        <v>18</v>
      </c>
      <c r="F179" s="69">
        <v>2.5</v>
      </c>
      <c r="G179" s="75">
        <f t="shared" si="24"/>
        <v>12.5</v>
      </c>
      <c r="H179" s="71">
        <f t="shared" si="30"/>
        <v>2000</v>
      </c>
      <c r="I179" s="243"/>
      <c r="J179" s="71">
        <f t="shared" si="11"/>
        <v>415</v>
      </c>
      <c r="K179" s="243"/>
      <c r="L179" s="71">
        <f t="shared" si="28"/>
        <v>2519</v>
      </c>
      <c r="M179" s="72">
        <f t="shared" si="1"/>
        <v>28212</v>
      </c>
      <c r="N179" s="72">
        <f t="shared" si="2"/>
        <v>27608</v>
      </c>
      <c r="O179" s="72">
        <f t="shared" si="3"/>
        <v>27457</v>
      </c>
      <c r="P179" s="72">
        <f t="shared" si="4"/>
        <v>27003</v>
      </c>
      <c r="Q179" s="72">
        <f t="shared" si="5"/>
        <v>26701</v>
      </c>
      <c r="R179" s="72">
        <f t="shared" si="6"/>
        <v>26096</v>
      </c>
      <c r="S179" s="72">
        <f t="shared" si="7"/>
        <v>25643</v>
      </c>
      <c r="T179" s="72">
        <f t="shared" si="8"/>
        <v>25190</v>
      </c>
      <c r="U179" s="44"/>
      <c r="V179" s="44"/>
    </row>
    <row r="180" spans="1:22" ht="18" customHeight="1" x14ac:dyDescent="0.2">
      <c r="A180" s="56" t="s">
        <v>1039</v>
      </c>
      <c r="B180" s="82" t="s">
        <v>649</v>
      </c>
      <c r="C180" s="66" t="s">
        <v>1</v>
      </c>
      <c r="D180" s="67">
        <v>10</v>
      </c>
      <c r="E180" s="68" t="s">
        <v>18</v>
      </c>
      <c r="F180" s="69">
        <v>3</v>
      </c>
      <c r="G180" s="75">
        <f t="shared" si="24"/>
        <v>13</v>
      </c>
      <c r="H180" s="71">
        <f t="shared" si="30"/>
        <v>2000</v>
      </c>
      <c r="I180" s="243"/>
      <c r="J180" s="71">
        <f t="shared" si="11"/>
        <v>498</v>
      </c>
      <c r="K180" s="243"/>
      <c r="L180" s="71">
        <f t="shared" si="28"/>
        <v>2623</v>
      </c>
      <c r="M180" s="72">
        <f t="shared" si="1"/>
        <v>29377</v>
      </c>
      <c r="N180" s="72">
        <f t="shared" si="2"/>
        <v>28748</v>
      </c>
      <c r="O180" s="72">
        <f t="shared" si="3"/>
        <v>28590</v>
      </c>
      <c r="P180" s="72">
        <f t="shared" si="4"/>
        <v>28118</v>
      </c>
      <c r="Q180" s="72">
        <f t="shared" si="5"/>
        <v>27803</v>
      </c>
      <c r="R180" s="72">
        <f t="shared" si="6"/>
        <v>27174</v>
      </c>
      <c r="S180" s="72">
        <f t="shared" si="7"/>
        <v>26702</v>
      </c>
      <c r="T180" s="72">
        <f t="shared" si="8"/>
        <v>26230</v>
      </c>
      <c r="U180" s="44"/>
      <c r="V180" s="44"/>
    </row>
    <row r="181" spans="1:22" ht="18" customHeight="1" x14ac:dyDescent="0.2">
      <c r="A181" s="56" t="s">
        <v>1040</v>
      </c>
      <c r="B181" s="82" t="s">
        <v>649</v>
      </c>
      <c r="C181" s="66" t="s">
        <v>1</v>
      </c>
      <c r="D181" s="67">
        <v>10</v>
      </c>
      <c r="E181" s="68" t="s">
        <v>18</v>
      </c>
      <c r="F181" s="69">
        <v>3.5</v>
      </c>
      <c r="G181" s="75">
        <f t="shared" si="24"/>
        <v>13.5</v>
      </c>
      <c r="H181" s="71">
        <f t="shared" si="30"/>
        <v>2000</v>
      </c>
      <c r="I181" s="243"/>
      <c r="J181" s="71">
        <f t="shared" si="11"/>
        <v>581</v>
      </c>
      <c r="K181" s="243"/>
      <c r="L181" s="71">
        <f t="shared" si="28"/>
        <v>2726</v>
      </c>
      <c r="M181" s="72">
        <f t="shared" si="1"/>
        <v>30531</v>
      </c>
      <c r="N181" s="72">
        <f t="shared" si="2"/>
        <v>29876</v>
      </c>
      <c r="O181" s="72">
        <f t="shared" si="3"/>
        <v>29713</v>
      </c>
      <c r="P181" s="72">
        <f t="shared" si="4"/>
        <v>29222</v>
      </c>
      <c r="Q181" s="72">
        <f t="shared" si="5"/>
        <v>28895</v>
      </c>
      <c r="R181" s="72">
        <f t="shared" si="6"/>
        <v>28241</v>
      </c>
      <c r="S181" s="72">
        <f t="shared" si="7"/>
        <v>27750</v>
      </c>
      <c r="T181" s="72">
        <f t="shared" si="8"/>
        <v>27260</v>
      </c>
      <c r="U181" s="44"/>
      <c r="V181" s="44"/>
    </row>
    <row r="182" spans="1:22" ht="18" customHeight="1" x14ac:dyDescent="0.2">
      <c r="A182" s="56" t="s">
        <v>1041</v>
      </c>
      <c r="B182" s="82" t="s">
        <v>649</v>
      </c>
      <c r="C182" s="66" t="s">
        <v>1</v>
      </c>
      <c r="D182" s="67">
        <v>10</v>
      </c>
      <c r="E182" s="68" t="s">
        <v>18</v>
      </c>
      <c r="F182" s="69">
        <v>4</v>
      </c>
      <c r="G182" s="75">
        <f t="shared" si="24"/>
        <v>14</v>
      </c>
      <c r="H182" s="71">
        <f t="shared" si="30"/>
        <v>2000</v>
      </c>
      <c r="I182" s="243"/>
      <c r="J182" s="71">
        <f t="shared" si="11"/>
        <v>664</v>
      </c>
      <c r="K182" s="243"/>
      <c r="L182" s="71">
        <f t="shared" si="28"/>
        <v>2830</v>
      </c>
      <c r="M182" s="72">
        <f t="shared" si="1"/>
        <v>31696</v>
      </c>
      <c r="N182" s="72">
        <f t="shared" si="2"/>
        <v>31016</v>
      </c>
      <c r="O182" s="72">
        <f t="shared" si="3"/>
        <v>30847</v>
      </c>
      <c r="P182" s="72">
        <f t="shared" si="4"/>
        <v>30337</v>
      </c>
      <c r="Q182" s="72">
        <f t="shared" si="5"/>
        <v>29998</v>
      </c>
      <c r="R182" s="72">
        <f t="shared" si="6"/>
        <v>29318</v>
      </c>
      <c r="S182" s="72">
        <f t="shared" si="7"/>
        <v>28809</v>
      </c>
      <c r="T182" s="72">
        <f t="shared" si="8"/>
        <v>28300</v>
      </c>
      <c r="U182" s="44"/>
      <c r="V182" s="44"/>
    </row>
    <row r="183" spans="1:22" ht="18" customHeight="1" x14ac:dyDescent="0.2">
      <c r="A183" s="56" t="s">
        <v>1042</v>
      </c>
      <c r="B183" s="82" t="s">
        <v>649</v>
      </c>
      <c r="C183" s="66" t="s">
        <v>1</v>
      </c>
      <c r="D183" s="67">
        <v>10</v>
      </c>
      <c r="E183" s="68" t="s">
        <v>18</v>
      </c>
      <c r="F183" s="69">
        <v>4.5</v>
      </c>
      <c r="G183" s="75">
        <f t="shared" si="24"/>
        <v>14.5</v>
      </c>
      <c r="H183" s="71">
        <f t="shared" si="30"/>
        <v>2000</v>
      </c>
      <c r="I183" s="243"/>
      <c r="J183" s="71">
        <f t="shared" si="11"/>
        <v>747</v>
      </c>
      <c r="K183" s="243"/>
      <c r="L183" s="71">
        <f t="shared" si="28"/>
        <v>2934</v>
      </c>
      <c r="M183" s="72">
        <f t="shared" si="1"/>
        <v>32860</v>
      </c>
      <c r="N183" s="72">
        <f t="shared" si="2"/>
        <v>32156</v>
      </c>
      <c r="O183" s="72">
        <f t="shared" si="3"/>
        <v>31980</v>
      </c>
      <c r="P183" s="72">
        <f t="shared" si="4"/>
        <v>31452</v>
      </c>
      <c r="Q183" s="72">
        <f t="shared" si="5"/>
        <v>31100</v>
      </c>
      <c r="R183" s="72">
        <f t="shared" si="6"/>
        <v>30396</v>
      </c>
      <c r="S183" s="72">
        <f t="shared" si="7"/>
        <v>29868</v>
      </c>
      <c r="T183" s="72">
        <f t="shared" si="8"/>
        <v>29340</v>
      </c>
      <c r="U183" s="44"/>
      <c r="V183" s="44"/>
    </row>
    <row r="184" spans="1:22" ht="18" customHeight="1" x14ac:dyDescent="0.2">
      <c r="A184" s="56" t="s">
        <v>1043</v>
      </c>
      <c r="B184" s="82" t="s">
        <v>649</v>
      </c>
      <c r="C184" s="66" t="s">
        <v>1</v>
      </c>
      <c r="D184" s="67">
        <v>10.5</v>
      </c>
      <c r="E184" s="68" t="s">
        <v>18</v>
      </c>
      <c r="F184" s="69">
        <v>0.5</v>
      </c>
      <c r="G184" s="75">
        <f t="shared" si="24"/>
        <v>11</v>
      </c>
      <c r="H184" s="71">
        <f>基本・単一!L24</f>
        <v>2083</v>
      </c>
      <c r="I184" s="243"/>
      <c r="J184" s="71">
        <f t="shared" si="11"/>
        <v>83</v>
      </c>
      <c r="K184" s="243"/>
      <c r="L184" s="71">
        <f t="shared" si="28"/>
        <v>2187</v>
      </c>
      <c r="M184" s="72">
        <f t="shared" si="1"/>
        <v>24494</v>
      </c>
      <c r="N184" s="72">
        <f t="shared" si="2"/>
        <v>23969</v>
      </c>
      <c r="O184" s="72">
        <f t="shared" si="3"/>
        <v>23838</v>
      </c>
      <c r="P184" s="72">
        <f t="shared" si="4"/>
        <v>23444</v>
      </c>
      <c r="Q184" s="72">
        <f t="shared" si="5"/>
        <v>23182</v>
      </c>
      <c r="R184" s="72">
        <f t="shared" si="6"/>
        <v>22657</v>
      </c>
      <c r="S184" s="72">
        <f t="shared" si="7"/>
        <v>22263</v>
      </c>
      <c r="T184" s="72">
        <f t="shared" si="8"/>
        <v>21870</v>
      </c>
      <c r="U184" s="44"/>
      <c r="V184" s="44"/>
    </row>
    <row r="185" spans="1:22" ht="18" customHeight="1" x14ac:dyDescent="0.2">
      <c r="A185" s="56" t="s">
        <v>1044</v>
      </c>
      <c r="B185" s="82" t="s">
        <v>649</v>
      </c>
      <c r="C185" s="66" t="s">
        <v>1</v>
      </c>
      <c r="D185" s="67">
        <v>10.5</v>
      </c>
      <c r="E185" s="68" t="s">
        <v>18</v>
      </c>
      <c r="F185" s="69">
        <v>1</v>
      </c>
      <c r="G185" s="75">
        <f t="shared" si="24"/>
        <v>11.5</v>
      </c>
      <c r="H185" s="71">
        <f t="shared" ref="H185:H192" si="31">$H$184</f>
        <v>2083</v>
      </c>
      <c r="I185" s="243"/>
      <c r="J185" s="71">
        <f t="shared" si="11"/>
        <v>166</v>
      </c>
      <c r="K185" s="243"/>
      <c r="L185" s="71">
        <f t="shared" si="28"/>
        <v>2291</v>
      </c>
      <c r="M185" s="72">
        <f t="shared" si="1"/>
        <v>25659</v>
      </c>
      <c r="N185" s="72">
        <f t="shared" si="2"/>
        <v>25109</v>
      </c>
      <c r="O185" s="72">
        <f t="shared" si="3"/>
        <v>24971</v>
      </c>
      <c r="P185" s="72">
        <f t="shared" si="4"/>
        <v>24559</v>
      </c>
      <c r="Q185" s="72">
        <f t="shared" si="5"/>
        <v>24284</v>
      </c>
      <c r="R185" s="72">
        <f t="shared" si="6"/>
        <v>23734</v>
      </c>
      <c r="S185" s="72">
        <f t="shared" si="7"/>
        <v>23322</v>
      </c>
      <c r="T185" s="72">
        <f t="shared" si="8"/>
        <v>22910</v>
      </c>
      <c r="U185" s="44"/>
      <c r="V185" s="44"/>
    </row>
    <row r="186" spans="1:22" ht="18" customHeight="1" x14ac:dyDescent="0.2">
      <c r="A186" s="56" t="s">
        <v>1045</v>
      </c>
      <c r="B186" s="82" t="s">
        <v>649</v>
      </c>
      <c r="C186" s="66" t="s">
        <v>1</v>
      </c>
      <c r="D186" s="67">
        <v>10.5</v>
      </c>
      <c r="E186" s="68" t="s">
        <v>18</v>
      </c>
      <c r="F186" s="69">
        <v>1.5</v>
      </c>
      <c r="G186" s="75">
        <f t="shared" si="24"/>
        <v>12</v>
      </c>
      <c r="H186" s="71">
        <f t="shared" si="31"/>
        <v>2083</v>
      </c>
      <c r="I186" s="243"/>
      <c r="J186" s="71">
        <f t="shared" si="11"/>
        <v>249</v>
      </c>
      <c r="K186" s="243"/>
      <c r="L186" s="71">
        <f t="shared" si="28"/>
        <v>2394</v>
      </c>
      <c r="M186" s="72">
        <f t="shared" si="1"/>
        <v>26812</v>
      </c>
      <c r="N186" s="72">
        <f t="shared" si="2"/>
        <v>26238</v>
      </c>
      <c r="O186" s="72">
        <f t="shared" si="3"/>
        <v>26094</v>
      </c>
      <c r="P186" s="72">
        <f t="shared" si="4"/>
        <v>25663</v>
      </c>
      <c r="Q186" s="72">
        <f t="shared" si="5"/>
        <v>25376</v>
      </c>
      <c r="R186" s="72">
        <f t="shared" si="6"/>
        <v>24801</v>
      </c>
      <c r="S186" s="72">
        <f t="shared" si="7"/>
        <v>24370</v>
      </c>
      <c r="T186" s="72">
        <f t="shared" si="8"/>
        <v>23940</v>
      </c>
      <c r="U186" s="44"/>
      <c r="V186" s="44"/>
    </row>
    <row r="187" spans="1:22" ht="18" customHeight="1" x14ac:dyDescent="0.2">
      <c r="A187" s="56" t="s">
        <v>1046</v>
      </c>
      <c r="B187" s="82" t="s">
        <v>649</v>
      </c>
      <c r="C187" s="66" t="s">
        <v>1</v>
      </c>
      <c r="D187" s="67">
        <v>10.5</v>
      </c>
      <c r="E187" s="68" t="s">
        <v>18</v>
      </c>
      <c r="F187" s="69">
        <v>2</v>
      </c>
      <c r="G187" s="75">
        <f t="shared" si="24"/>
        <v>12.5</v>
      </c>
      <c r="H187" s="71">
        <f t="shared" si="31"/>
        <v>2083</v>
      </c>
      <c r="I187" s="243"/>
      <c r="J187" s="71">
        <f t="shared" si="11"/>
        <v>332</v>
      </c>
      <c r="K187" s="243"/>
      <c r="L187" s="71">
        <f t="shared" si="28"/>
        <v>2498</v>
      </c>
      <c r="M187" s="72">
        <f t="shared" si="1"/>
        <v>27977</v>
      </c>
      <c r="N187" s="72">
        <f t="shared" si="2"/>
        <v>27378</v>
      </c>
      <c r="O187" s="72">
        <f t="shared" si="3"/>
        <v>27228</v>
      </c>
      <c r="P187" s="72">
        <f t="shared" si="4"/>
        <v>26778</v>
      </c>
      <c r="Q187" s="72">
        <f t="shared" si="5"/>
        <v>26478</v>
      </c>
      <c r="R187" s="72">
        <f t="shared" si="6"/>
        <v>25879</v>
      </c>
      <c r="S187" s="72">
        <f t="shared" si="7"/>
        <v>25429</v>
      </c>
      <c r="T187" s="72">
        <f t="shared" si="8"/>
        <v>24980</v>
      </c>
      <c r="U187" s="44"/>
      <c r="V187" s="44"/>
    </row>
    <row r="188" spans="1:22" ht="18" customHeight="1" x14ac:dyDescent="0.2">
      <c r="A188" s="56" t="s">
        <v>1047</v>
      </c>
      <c r="B188" s="82" t="s">
        <v>649</v>
      </c>
      <c r="C188" s="66" t="s">
        <v>1</v>
      </c>
      <c r="D188" s="67">
        <v>10.5</v>
      </c>
      <c r="E188" s="68" t="s">
        <v>18</v>
      </c>
      <c r="F188" s="69">
        <v>2.5</v>
      </c>
      <c r="G188" s="75">
        <f t="shared" si="24"/>
        <v>13</v>
      </c>
      <c r="H188" s="71">
        <f t="shared" si="31"/>
        <v>2083</v>
      </c>
      <c r="I188" s="243"/>
      <c r="J188" s="71">
        <f t="shared" si="11"/>
        <v>415</v>
      </c>
      <c r="K188" s="243"/>
      <c r="L188" s="71">
        <f t="shared" si="28"/>
        <v>2602</v>
      </c>
      <c r="M188" s="72">
        <f t="shared" si="1"/>
        <v>29142</v>
      </c>
      <c r="N188" s="72">
        <f t="shared" si="2"/>
        <v>28517</v>
      </c>
      <c r="O188" s="72">
        <f t="shared" si="3"/>
        <v>28361</v>
      </c>
      <c r="P188" s="72">
        <f t="shared" si="4"/>
        <v>27893</v>
      </c>
      <c r="Q188" s="72">
        <f t="shared" si="5"/>
        <v>27581</v>
      </c>
      <c r="R188" s="72">
        <f t="shared" si="6"/>
        <v>26956</v>
      </c>
      <c r="S188" s="72">
        <f t="shared" si="7"/>
        <v>26488</v>
      </c>
      <c r="T188" s="72">
        <f t="shared" si="8"/>
        <v>26020</v>
      </c>
      <c r="U188" s="44"/>
      <c r="V188" s="44"/>
    </row>
    <row r="189" spans="1:22" ht="18" customHeight="1" x14ac:dyDescent="0.2">
      <c r="A189" s="56" t="s">
        <v>1048</v>
      </c>
      <c r="B189" s="82" t="s">
        <v>649</v>
      </c>
      <c r="C189" s="66" t="s">
        <v>1</v>
      </c>
      <c r="D189" s="67">
        <v>10.5</v>
      </c>
      <c r="E189" s="68" t="s">
        <v>18</v>
      </c>
      <c r="F189" s="69">
        <v>3</v>
      </c>
      <c r="G189" s="75">
        <f t="shared" si="24"/>
        <v>13.5</v>
      </c>
      <c r="H189" s="71">
        <f t="shared" si="31"/>
        <v>2083</v>
      </c>
      <c r="I189" s="243"/>
      <c r="J189" s="71">
        <f t="shared" si="11"/>
        <v>498</v>
      </c>
      <c r="K189" s="243"/>
      <c r="L189" s="71">
        <f t="shared" si="28"/>
        <v>2706</v>
      </c>
      <c r="M189" s="72">
        <f t="shared" si="1"/>
        <v>30307</v>
      </c>
      <c r="N189" s="72">
        <f t="shared" si="2"/>
        <v>29657</v>
      </c>
      <c r="O189" s="72">
        <f t="shared" si="3"/>
        <v>29495</v>
      </c>
      <c r="P189" s="72">
        <f t="shared" si="4"/>
        <v>29008</v>
      </c>
      <c r="Q189" s="72">
        <f t="shared" si="5"/>
        <v>28683</v>
      </c>
      <c r="R189" s="72">
        <f t="shared" si="6"/>
        <v>28034</v>
      </c>
      <c r="S189" s="72">
        <f t="shared" si="7"/>
        <v>27547</v>
      </c>
      <c r="T189" s="72">
        <f t="shared" si="8"/>
        <v>27060</v>
      </c>
      <c r="U189" s="44"/>
      <c r="V189" s="44"/>
    </row>
    <row r="190" spans="1:22" ht="18" customHeight="1" x14ac:dyDescent="0.2">
      <c r="A190" s="56" t="s">
        <v>1049</v>
      </c>
      <c r="B190" s="82" t="s">
        <v>649</v>
      </c>
      <c r="C190" s="66" t="s">
        <v>1</v>
      </c>
      <c r="D190" s="67">
        <v>10.5</v>
      </c>
      <c r="E190" s="68" t="s">
        <v>18</v>
      </c>
      <c r="F190" s="69">
        <v>3.5</v>
      </c>
      <c r="G190" s="75">
        <f t="shared" si="24"/>
        <v>14</v>
      </c>
      <c r="H190" s="71">
        <f t="shared" si="31"/>
        <v>2083</v>
      </c>
      <c r="I190" s="243"/>
      <c r="J190" s="71">
        <f t="shared" si="11"/>
        <v>581</v>
      </c>
      <c r="K190" s="243"/>
      <c r="L190" s="71">
        <f t="shared" si="28"/>
        <v>2809</v>
      </c>
      <c r="M190" s="72">
        <f t="shared" si="1"/>
        <v>31460</v>
      </c>
      <c r="N190" s="72">
        <f t="shared" si="2"/>
        <v>30786</v>
      </c>
      <c r="O190" s="72">
        <f t="shared" si="3"/>
        <v>30618</v>
      </c>
      <c r="P190" s="72">
        <f t="shared" si="4"/>
        <v>30112</v>
      </c>
      <c r="Q190" s="72">
        <f t="shared" si="5"/>
        <v>29775</v>
      </c>
      <c r="R190" s="72">
        <f t="shared" si="6"/>
        <v>29101</v>
      </c>
      <c r="S190" s="72">
        <f t="shared" si="7"/>
        <v>28595</v>
      </c>
      <c r="T190" s="72">
        <f t="shared" si="8"/>
        <v>28090</v>
      </c>
      <c r="U190" s="44"/>
      <c r="V190" s="44"/>
    </row>
    <row r="191" spans="1:22" ht="18" customHeight="1" x14ac:dyDescent="0.2">
      <c r="A191" s="56" t="s">
        <v>1050</v>
      </c>
      <c r="B191" s="82" t="s">
        <v>649</v>
      </c>
      <c r="C191" s="66" t="s">
        <v>1</v>
      </c>
      <c r="D191" s="67">
        <v>10.5</v>
      </c>
      <c r="E191" s="68" t="s">
        <v>18</v>
      </c>
      <c r="F191" s="69">
        <v>4</v>
      </c>
      <c r="G191" s="75">
        <f t="shared" si="24"/>
        <v>14.5</v>
      </c>
      <c r="H191" s="71">
        <f t="shared" si="31"/>
        <v>2083</v>
      </c>
      <c r="I191" s="243"/>
      <c r="J191" s="71">
        <f t="shared" si="11"/>
        <v>664</v>
      </c>
      <c r="K191" s="243"/>
      <c r="L191" s="71">
        <f t="shared" si="28"/>
        <v>2913</v>
      </c>
      <c r="M191" s="72">
        <f t="shared" si="1"/>
        <v>32625</v>
      </c>
      <c r="N191" s="72">
        <f t="shared" si="2"/>
        <v>31926</v>
      </c>
      <c r="O191" s="72">
        <f t="shared" si="3"/>
        <v>31751</v>
      </c>
      <c r="P191" s="72">
        <f t="shared" si="4"/>
        <v>31227</v>
      </c>
      <c r="Q191" s="72">
        <f t="shared" si="5"/>
        <v>30877</v>
      </c>
      <c r="R191" s="72">
        <f t="shared" si="6"/>
        <v>30178</v>
      </c>
      <c r="S191" s="72">
        <f t="shared" si="7"/>
        <v>29654</v>
      </c>
      <c r="T191" s="72">
        <f t="shared" si="8"/>
        <v>29130</v>
      </c>
      <c r="U191" s="44"/>
      <c r="V191" s="44"/>
    </row>
    <row r="192" spans="1:22" ht="18" customHeight="1" x14ac:dyDescent="0.2">
      <c r="A192" s="56" t="s">
        <v>1051</v>
      </c>
      <c r="B192" s="82" t="s">
        <v>649</v>
      </c>
      <c r="C192" s="66" t="s">
        <v>1</v>
      </c>
      <c r="D192" s="67">
        <v>10.5</v>
      </c>
      <c r="E192" s="68" t="s">
        <v>18</v>
      </c>
      <c r="F192" s="69">
        <v>4.5</v>
      </c>
      <c r="G192" s="75">
        <f t="shared" si="24"/>
        <v>15</v>
      </c>
      <c r="H192" s="71">
        <f t="shared" si="31"/>
        <v>2083</v>
      </c>
      <c r="I192" s="243"/>
      <c r="J192" s="71">
        <f t="shared" si="11"/>
        <v>747</v>
      </c>
      <c r="K192" s="243"/>
      <c r="L192" s="71">
        <f t="shared" si="28"/>
        <v>3017</v>
      </c>
      <c r="M192" s="72">
        <f t="shared" si="1"/>
        <v>33790</v>
      </c>
      <c r="N192" s="72">
        <f t="shared" si="2"/>
        <v>33066</v>
      </c>
      <c r="O192" s="72">
        <f t="shared" si="3"/>
        <v>32885</v>
      </c>
      <c r="P192" s="72">
        <f t="shared" si="4"/>
        <v>32342</v>
      </c>
      <c r="Q192" s="72">
        <f t="shared" si="5"/>
        <v>31980</v>
      </c>
      <c r="R192" s="72">
        <f t="shared" si="6"/>
        <v>31256</v>
      </c>
      <c r="S192" s="72">
        <f t="shared" si="7"/>
        <v>30713</v>
      </c>
      <c r="T192" s="72">
        <f t="shared" si="8"/>
        <v>30170</v>
      </c>
      <c r="U192" s="44"/>
      <c r="V192" s="44"/>
    </row>
    <row r="193" spans="1:20" ht="18" customHeight="1" x14ac:dyDescent="0.2">
      <c r="A193" s="56" t="s">
        <v>289</v>
      </c>
      <c r="B193" s="82" t="s">
        <v>478</v>
      </c>
      <c r="C193" s="66" t="s">
        <v>1</v>
      </c>
      <c r="D193" s="67">
        <v>0.5</v>
      </c>
      <c r="E193" s="68" t="s">
        <v>18</v>
      </c>
      <c r="F193" s="69">
        <v>0.5</v>
      </c>
      <c r="G193" s="75">
        <f>D193+F193</f>
        <v>1</v>
      </c>
      <c r="H193" s="71">
        <f>IF(D193=基本・単一!$F$4,基本・単一!$L$4,IF(D193=基本・単一!$F$5,基本・単一!$L$5,IF(D193=基本・単一!$F$6,基本・単一!$L$6,IF(D193=基本・単一!$F$7,基本・単一!$L$7,IF(D193=基本・単一!$F$8,基本・単一!$L$8,IF(D193=基本・単一!$F$9,基本・単一!$L$9,IF(D193=基本・単一!$F$10,基本・単一!$L$10)))))))</f>
        <v>256</v>
      </c>
      <c r="I193" s="243"/>
      <c r="J193" s="71">
        <f>基本・複合!M4</f>
        <v>148</v>
      </c>
      <c r="K193" s="243"/>
      <c r="L193" s="71">
        <f>ROUND((ROUND(H193*(1+$I$4),0)+ROUND(J193*(1+$K$4),0))*0.75,0)</f>
        <v>331</v>
      </c>
      <c r="M193" s="72">
        <f>ROUNDDOWN(($L193*M$3),0)</f>
        <v>3707</v>
      </c>
      <c r="N193" s="72">
        <f t="shared" ref="N193:T208" si="32">ROUNDDOWN(($L193*N$3),0)</f>
        <v>3627</v>
      </c>
      <c r="O193" s="72">
        <f t="shared" si="32"/>
        <v>3607</v>
      </c>
      <c r="P193" s="72">
        <f t="shared" si="32"/>
        <v>3548</v>
      </c>
      <c r="Q193" s="72">
        <f t="shared" si="32"/>
        <v>3508</v>
      </c>
      <c r="R193" s="72">
        <f t="shared" si="32"/>
        <v>3429</v>
      </c>
      <c r="S193" s="72">
        <f t="shared" si="32"/>
        <v>3369</v>
      </c>
      <c r="T193" s="72">
        <f t="shared" si="32"/>
        <v>3310</v>
      </c>
    </row>
    <row r="194" spans="1:20" ht="18" customHeight="1" x14ac:dyDescent="0.2">
      <c r="A194" s="56" t="s">
        <v>290</v>
      </c>
      <c r="B194" s="82" t="s">
        <v>287</v>
      </c>
      <c r="C194" s="66" t="s">
        <v>1</v>
      </c>
      <c r="D194" s="67">
        <v>0.5</v>
      </c>
      <c r="E194" s="68" t="s">
        <v>18</v>
      </c>
      <c r="F194" s="69">
        <v>1</v>
      </c>
      <c r="G194" s="75">
        <f t="shared" ref="G194:G257" si="33">D194+F194</f>
        <v>1.5</v>
      </c>
      <c r="H194" s="71">
        <f>IF(D194=基本・単一!$F$4,基本・単一!$L$4,IF(D194=基本・単一!$F$5,基本・単一!$L$5,IF(D194=基本・単一!$F$6,基本・単一!$L$6,IF(D194=基本・単一!$F$7,基本・単一!$L$7,IF(D194=基本・単一!$F$8,基本・単一!$L$8,IF(D194=基本・単一!$F$9,基本・単一!$L$9,IF(D194=基本・単一!$F$10,基本・単一!$L$10)))))))</f>
        <v>256</v>
      </c>
      <c r="I194" s="243"/>
      <c r="J194" s="71">
        <f>基本・複合!M5</f>
        <v>331</v>
      </c>
      <c r="K194" s="243"/>
      <c r="L194" s="71">
        <f t="shared" ref="L194:L257" si="34">ROUND((ROUND(H194*(1+$I$4),0)+ROUND(J194*(1+$K$4),0))*0.75,0)</f>
        <v>503</v>
      </c>
      <c r="M194" s="72">
        <f t="shared" ref="M194:T225" si="35">ROUNDDOWN(($L194*M$3),0)</f>
        <v>5633</v>
      </c>
      <c r="N194" s="72">
        <f t="shared" si="32"/>
        <v>5512</v>
      </c>
      <c r="O194" s="72">
        <f t="shared" si="32"/>
        <v>5482</v>
      </c>
      <c r="P194" s="72">
        <f t="shared" si="32"/>
        <v>5392</v>
      </c>
      <c r="Q194" s="72">
        <f t="shared" si="32"/>
        <v>5331</v>
      </c>
      <c r="R194" s="72">
        <f t="shared" si="32"/>
        <v>5211</v>
      </c>
      <c r="S194" s="72">
        <f t="shared" si="32"/>
        <v>5120</v>
      </c>
      <c r="T194" s="72">
        <f t="shared" si="32"/>
        <v>5030</v>
      </c>
    </row>
    <row r="195" spans="1:20" ht="18" customHeight="1" x14ac:dyDescent="0.2">
      <c r="A195" s="56" t="s">
        <v>291</v>
      </c>
      <c r="B195" s="82" t="s">
        <v>287</v>
      </c>
      <c r="C195" s="66" t="s">
        <v>1</v>
      </c>
      <c r="D195" s="67">
        <v>0.5</v>
      </c>
      <c r="E195" s="68" t="s">
        <v>18</v>
      </c>
      <c r="F195" s="69">
        <v>1.5</v>
      </c>
      <c r="G195" s="75">
        <f t="shared" si="33"/>
        <v>2</v>
      </c>
      <c r="H195" s="71">
        <f>IF(D195=基本・単一!$F$4,基本・単一!$L$4,IF(D195=基本・単一!$F$5,基本・単一!$L$5,IF(D195=基本・単一!$F$6,基本・単一!$L$6,IF(D195=基本・単一!$F$7,基本・単一!$L$7,IF(D195=基本・単一!$F$8,基本・単一!$L$8,IF(D195=基本・単一!$F$9,基本・単一!$L$9,IF(D195=基本・単一!$F$10,基本・単一!$L$10)))))))</f>
        <v>256</v>
      </c>
      <c r="I195" s="243"/>
      <c r="J195" s="71">
        <f>基本・複合!M6</f>
        <v>413</v>
      </c>
      <c r="K195" s="243"/>
      <c r="L195" s="71">
        <f t="shared" si="34"/>
        <v>579</v>
      </c>
      <c r="M195" s="72">
        <f t="shared" si="35"/>
        <v>6484</v>
      </c>
      <c r="N195" s="72">
        <f t="shared" si="32"/>
        <v>6345</v>
      </c>
      <c r="O195" s="72">
        <f t="shared" si="32"/>
        <v>6311</v>
      </c>
      <c r="P195" s="72">
        <f t="shared" si="32"/>
        <v>6206</v>
      </c>
      <c r="Q195" s="72">
        <f t="shared" si="32"/>
        <v>6137</v>
      </c>
      <c r="R195" s="72">
        <f t="shared" si="32"/>
        <v>5998</v>
      </c>
      <c r="S195" s="72">
        <f t="shared" si="32"/>
        <v>5894</v>
      </c>
      <c r="T195" s="72">
        <f t="shared" si="32"/>
        <v>5790</v>
      </c>
    </row>
    <row r="196" spans="1:20" ht="18" customHeight="1" x14ac:dyDescent="0.2">
      <c r="A196" s="56" t="s">
        <v>292</v>
      </c>
      <c r="B196" s="82" t="s">
        <v>287</v>
      </c>
      <c r="C196" s="66" t="s">
        <v>1</v>
      </c>
      <c r="D196" s="67">
        <v>0.5</v>
      </c>
      <c r="E196" s="68" t="s">
        <v>18</v>
      </c>
      <c r="F196" s="69">
        <v>2</v>
      </c>
      <c r="G196" s="75">
        <f t="shared" si="33"/>
        <v>2.5</v>
      </c>
      <c r="H196" s="71">
        <f>IF(D196=基本・単一!$F$4,基本・単一!$L$4,IF(D196=基本・単一!$F$5,基本・単一!$L$5,IF(D196=基本・単一!$F$6,基本・単一!$L$6,IF(D196=基本・単一!$F$7,基本・単一!$L$7,IF(D196=基本・単一!$F$8,基本・単一!$L$8,IF(D196=基本・単一!$F$9,基本・単一!$L$9,IF(D196=基本・単一!$F$10,基本・単一!$L$10)))))))</f>
        <v>256</v>
      </c>
      <c r="I196" s="243"/>
      <c r="J196" s="71">
        <f>基本・複合!M7</f>
        <v>498</v>
      </c>
      <c r="K196" s="243"/>
      <c r="L196" s="71">
        <f t="shared" si="34"/>
        <v>659</v>
      </c>
      <c r="M196" s="72">
        <f t="shared" si="35"/>
        <v>7380</v>
      </c>
      <c r="N196" s="72">
        <f t="shared" si="32"/>
        <v>7222</v>
      </c>
      <c r="O196" s="72">
        <f t="shared" si="32"/>
        <v>7183</v>
      </c>
      <c r="P196" s="72">
        <f t="shared" si="32"/>
        <v>7064</v>
      </c>
      <c r="Q196" s="72">
        <f t="shared" si="32"/>
        <v>6985</v>
      </c>
      <c r="R196" s="72">
        <f t="shared" si="32"/>
        <v>6827</v>
      </c>
      <c r="S196" s="72">
        <f t="shared" si="32"/>
        <v>6708</v>
      </c>
      <c r="T196" s="72">
        <f t="shared" si="32"/>
        <v>6590</v>
      </c>
    </row>
    <row r="197" spans="1:20" ht="18" customHeight="1" x14ac:dyDescent="0.2">
      <c r="A197" s="56" t="s">
        <v>293</v>
      </c>
      <c r="B197" s="82" t="s">
        <v>287</v>
      </c>
      <c r="C197" s="66" t="s">
        <v>1</v>
      </c>
      <c r="D197" s="67">
        <v>0.5</v>
      </c>
      <c r="E197" s="68" t="s">
        <v>18</v>
      </c>
      <c r="F197" s="69">
        <v>2.5</v>
      </c>
      <c r="G197" s="75">
        <f t="shared" si="33"/>
        <v>3</v>
      </c>
      <c r="H197" s="71">
        <f>IF(D197=基本・単一!$F$4,基本・単一!$L$4,IF(D197=基本・単一!$F$5,基本・単一!$L$5,IF(D197=基本・単一!$F$6,基本・単一!$L$6,IF(D197=基本・単一!$F$7,基本・単一!$L$7,IF(D197=基本・単一!$F$8,基本・単一!$L$8,IF(D197=基本・単一!$F$9,基本・単一!$L$9,IF(D197=基本・単一!$F$10,基本・単一!$L$10)))))))</f>
        <v>256</v>
      </c>
      <c r="I197" s="243"/>
      <c r="J197" s="71">
        <f>基本・複合!M8</f>
        <v>581</v>
      </c>
      <c r="K197" s="243"/>
      <c r="L197" s="71">
        <f t="shared" si="34"/>
        <v>737</v>
      </c>
      <c r="M197" s="72">
        <f t="shared" si="35"/>
        <v>8254</v>
      </c>
      <c r="N197" s="72">
        <f t="shared" si="32"/>
        <v>8077</v>
      </c>
      <c r="O197" s="72">
        <f t="shared" si="32"/>
        <v>8033</v>
      </c>
      <c r="P197" s="72">
        <f t="shared" si="32"/>
        <v>7900</v>
      </c>
      <c r="Q197" s="72">
        <f t="shared" si="32"/>
        <v>7812</v>
      </c>
      <c r="R197" s="72">
        <f t="shared" si="32"/>
        <v>7635</v>
      </c>
      <c r="S197" s="72">
        <f t="shared" si="32"/>
        <v>7502</v>
      </c>
      <c r="T197" s="72">
        <f t="shared" si="32"/>
        <v>7370</v>
      </c>
    </row>
    <row r="198" spans="1:20" ht="18" customHeight="1" x14ac:dyDescent="0.2">
      <c r="A198" s="56" t="s">
        <v>294</v>
      </c>
      <c r="B198" s="82" t="s">
        <v>287</v>
      </c>
      <c r="C198" s="66" t="s">
        <v>1</v>
      </c>
      <c r="D198" s="67">
        <v>0.5</v>
      </c>
      <c r="E198" s="68" t="s">
        <v>18</v>
      </c>
      <c r="F198" s="69">
        <v>3</v>
      </c>
      <c r="G198" s="75">
        <f t="shared" si="33"/>
        <v>3.5</v>
      </c>
      <c r="H198" s="71">
        <f>IF(D198=基本・単一!$F$4,基本・単一!$L$4,IF(D198=基本・単一!$F$5,基本・単一!$L$5,IF(D198=基本・単一!$F$6,基本・単一!$L$6,IF(D198=基本・単一!$F$7,基本・単一!$L$7,IF(D198=基本・単一!$F$8,基本・単一!$L$8,IF(D198=基本・単一!$F$9,基本・単一!$L$9,IF(D198=基本・単一!$F$10,基本・単一!$L$10)))))))</f>
        <v>256</v>
      </c>
      <c r="I198" s="243"/>
      <c r="J198" s="71">
        <f>J197+基本・複合!$Q$2</f>
        <v>664</v>
      </c>
      <c r="K198" s="243"/>
      <c r="L198" s="71">
        <f t="shared" si="34"/>
        <v>815</v>
      </c>
      <c r="M198" s="72">
        <f t="shared" si="35"/>
        <v>9128</v>
      </c>
      <c r="N198" s="72">
        <f t="shared" si="32"/>
        <v>8932</v>
      </c>
      <c r="O198" s="72">
        <f t="shared" si="32"/>
        <v>8883</v>
      </c>
      <c r="P198" s="72">
        <f t="shared" si="32"/>
        <v>8736</v>
      </c>
      <c r="Q198" s="72">
        <f t="shared" si="32"/>
        <v>8639</v>
      </c>
      <c r="R198" s="72">
        <f t="shared" si="32"/>
        <v>8443</v>
      </c>
      <c r="S198" s="72">
        <f t="shared" si="32"/>
        <v>8296</v>
      </c>
      <c r="T198" s="72">
        <f t="shared" si="32"/>
        <v>8150</v>
      </c>
    </row>
    <row r="199" spans="1:20" ht="18" customHeight="1" x14ac:dyDescent="0.2">
      <c r="A199" s="56" t="s">
        <v>295</v>
      </c>
      <c r="B199" s="82" t="s">
        <v>287</v>
      </c>
      <c r="C199" s="66" t="s">
        <v>1</v>
      </c>
      <c r="D199" s="67">
        <v>0.5</v>
      </c>
      <c r="E199" s="68" t="s">
        <v>18</v>
      </c>
      <c r="F199" s="69">
        <v>3.5</v>
      </c>
      <c r="G199" s="75">
        <f t="shared" si="33"/>
        <v>4</v>
      </c>
      <c r="H199" s="71">
        <f>IF(D199=基本・単一!$F$4,基本・単一!$L$4,IF(D199=基本・単一!$F$5,基本・単一!$L$5,IF(D199=基本・単一!$F$6,基本・単一!$L$6,IF(D199=基本・単一!$F$7,基本・単一!$L$7,IF(D199=基本・単一!$F$8,基本・単一!$L$8,IF(D199=基本・単一!$F$9,基本・単一!$L$9,IF(D199=基本・単一!$F$10,基本・単一!$L$10)))))))</f>
        <v>256</v>
      </c>
      <c r="I199" s="243"/>
      <c r="J199" s="71">
        <f>J198+基本・複合!$Q$2</f>
        <v>747</v>
      </c>
      <c r="K199" s="243"/>
      <c r="L199" s="71">
        <f t="shared" si="34"/>
        <v>893</v>
      </c>
      <c r="M199" s="72">
        <f t="shared" si="35"/>
        <v>10001</v>
      </c>
      <c r="N199" s="72">
        <f t="shared" si="32"/>
        <v>9787</v>
      </c>
      <c r="O199" s="72">
        <f t="shared" si="32"/>
        <v>9733</v>
      </c>
      <c r="P199" s="72">
        <f t="shared" si="32"/>
        <v>9572</v>
      </c>
      <c r="Q199" s="72">
        <f t="shared" si="32"/>
        <v>9465</v>
      </c>
      <c r="R199" s="72">
        <f t="shared" si="32"/>
        <v>9251</v>
      </c>
      <c r="S199" s="72">
        <f t="shared" si="32"/>
        <v>9090</v>
      </c>
      <c r="T199" s="72">
        <f t="shared" si="32"/>
        <v>8930</v>
      </c>
    </row>
    <row r="200" spans="1:20" ht="18" customHeight="1" x14ac:dyDescent="0.2">
      <c r="A200" s="56" t="s">
        <v>296</v>
      </c>
      <c r="B200" s="82" t="s">
        <v>287</v>
      </c>
      <c r="C200" s="66" t="s">
        <v>1</v>
      </c>
      <c r="D200" s="67">
        <v>0.5</v>
      </c>
      <c r="E200" s="68" t="s">
        <v>18</v>
      </c>
      <c r="F200" s="69">
        <v>4</v>
      </c>
      <c r="G200" s="75">
        <f t="shared" si="33"/>
        <v>4.5</v>
      </c>
      <c r="H200" s="71">
        <f>IF(D200=基本・単一!$F$4,基本・単一!$L$4,IF(D200=基本・単一!$F$5,基本・単一!$L$5,IF(D200=基本・単一!$F$6,基本・単一!$L$6,IF(D200=基本・単一!$F$7,基本・単一!$L$7,IF(D200=基本・単一!$F$8,基本・単一!$L$8,IF(D200=基本・単一!$F$9,基本・単一!$L$9,IF(D200=基本・単一!$F$10,基本・単一!$L$10)))))))</f>
        <v>256</v>
      </c>
      <c r="I200" s="243"/>
      <c r="J200" s="71">
        <f>J199+基本・複合!$Q$2</f>
        <v>830</v>
      </c>
      <c r="K200" s="243"/>
      <c r="L200" s="71">
        <f t="shared" si="34"/>
        <v>971</v>
      </c>
      <c r="M200" s="72">
        <f t="shared" si="35"/>
        <v>10875</v>
      </c>
      <c r="N200" s="72">
        <f t="shared" si="32"/>
        <v>10642</v>
      </c>
      <c r="O200" s="72">
        <f t="shared" si="32"/>
        <v>10583</v>
      </c>
      <c r="P200" s="72">
        <f t="shared" si="32"/>
        <v>10409</v>
      </c>
      <c r="Q200" s="72">
        <f t="shared" si="32"/>
        <v>10292</v>
      </c>
      <c r="R200" s="72">
        <f t="shared" si="32"/>
        <v>10059</v>
      </c>
      <c r="S200" s="72">
        <f t="shared" si="32"/>
        <v>9884</v>
      </c>
      <c r="T200" s="72">
        <f t="shared" si="32"/>
        <v>9710</v>
      </c>
    </row>
    <row r="201" spans="1:20" ht="18" customHeight="1" x14ac:dyDescent="0.2">
      <c r="A201" s="56" t="s">
        <v>297</v>
      </c>
      <c r="B201" s="82" t="s">
        <v>287</v>
      </c>
      <c r="C201" s="66" t="s">
        <v>1</v>
      </c>
      <c r="D201" s="67">
        <v>0.5</v>
      </c>
      <c r="E201" s="68" t="s">
        <v>18</v>
      </c>
      <c r="F201" s="69">
        <v>4.5</v>
      </c>
      <c r="G201" s="75">
        <f t="shared" si="33"/>
        <v>5</v>
      </c>
      <c r="H201" s="71">
        <f>IF(D201=基本・単一!$F$4,基本・単一!$L$4,IF(D201=基本・単一!$F$5,基本・単一!$L$5,IF(D201=基本・単一!$F$6,基本・単一!$L$6,IF(D201=基本・単一!$F$7,基本・単一!$L$7,IF(D201=基本・単一!$F$8,基本・単一!$L$8,IF(D201=基本・単一!$F$9,基本・単一!$L$9,IF(D201=基本・単一!$F$10,基本・単一!$L$10)))))))</f>
        <v>256</v>
      </c>
      <c r="I201" s="243"/>
      <c r="J201" s="71">
        <f>J200+基本・複合!$Q$2</f>
        <v>913</v>
      </c>
      <c r="K201" s="243"/>
      <c r="L201" s="71">
        <f t="shared" si="34"/>
        <v>1048</v>
      </c>
      <c r="M201" s="72">
        <f t="shared" si="35"/>
        <v>11737</v>
      </c>
      <c r="N201" s="72">
        <f t="shared" si="32"/>
        <v>11486</v>
      </c>
      <c r="O201" s="72">
        <f t="shared" si="32"/>
        <v>11423</v>
      </c>
      <c r="P201" s="72">
        <f t="shared" si="32"/>
        <v>11234</v>
      </c>
      <c r="Q201" s="72">
        <f t="shared" si="32"/>
        <v>11108</v>
      </c>
      <c r="R201" s="72">
        <f t="shared" si="32"/>
        <v>10857</v>
      </c>
      <c r="S201" s="72">
        <f t="shared" si="32"/>
        <v>10668</v>
      </c>
      <c r="T201" s="72">
        <f t="shared" si="32"/>
        <v>10480</v>
      </c>
    </row>
    <row r="202" spans="1:20" ht="18" customHeight="1" x14ac:dyDescent="0.2">
      <c r="A202" s="56" t="s">
        <v>298</v>
      </c>
      <c r="B202" s="82" t="s">
        <v>287</v>
      </c>
      <c r="C202" s="66" t="s">
        <v>1</v>
      </c>
      <c r="D202" s="67">
        <v>1</v>
      </c>
      <c r="E202" s="68" t="s">
        <v>18</v>
      </c>
      <c r="F202" s="69">
        <v>0.5</v>
      </c>
      <c r="G202" s="75">
        <f t="shared" si="33"/>
        <v>1.5</v>
      </c>
      <c r="H202" s="71">
        <f>IF(D202=基本・単一!$F$4,基本・単一!$L$4,IF(D202=基本・単一!$F$5,基本・単一!$L$5,IF(D202=基本・単一!$F$6,基本・単一!$L$6,IF(D202=基本・単一!$F$7,基本・単一!$L$7,IF(D202=基本・単一!$F$8,基本・単一!$L$8,IF(D202=基本・単一!$F$9,基本・単一!$L$9,IF(D202=基本・単一!$F$10,基本・単一!$L$10)))))))</f>
        <v>404</v>
      </c>
      <c r="I202" s="243"/>
      <c r="J202" s="71">
        <f>基本・複合!M10</f>
        <v>183</v>
      </c>
      <c r="K202" s="243"/>
      <c r="L202" s="71">
        <f t="shared" si="34"/>
        <v>475</v>
      </c>
      <c r="M202" s="72">
        <f t="shared" si="35"/>
        <v>5320</v>
      </c>
      <c r="N202" s="72">
        <f t="shared" si="32"/>
        <v>5206</v>
      </c>
      <c r="O202" s="72">
        <f t="shared" si="32"/>
        <v>5177</v>
      </c>
      <c r="P202" s="72">
        <f t="shared" si="32"/>
        <v>5092</v>
      </c>
      <c r="Q202" s="72">
        <f t="shared" si="32"/>
        <v>5035</v>
      </c>
      <c r="R202" s="72">
        <f t="shared" si="32"/>
        <v>4921</v>
      </c>
      <c r="S202" s="72">
        <f t="shared" si="32"/>
        <v>4835</v>
      </c>
      <c r="T202" s="72">
        <f t="shared" si="32"/>
        <v>4750</v>
      </c>
    </row>
    <row r="203" spans="1:20" ht="18" customHeight="1" x14ac:dyDescent="0.2">
      <c r="A203" s="56" t="s">
        <v>299</v>
      </c>
      <c r="B203" s="82" t="s">
        <v>287</v>
      </c>
      <c r="C203" s="66" t="s">
        <v>1</v>
      </c>
      <c r="D203" s="67">
        <v>1</v>
      </c>
      <c r="E203" s="68" t="s">
        <v>18</v>
      </c>
      <c r="F203" s="69">
        <v>1</v>
      </c>
      <c r="G203" s="75">
        <f t="shared" si="33"/>
        <v>2</v>
      </c>
      <c r="H203" s="71">
        <f>IF(D203=基本・単一!$F$4,基本・単一!$L$4,IF(D203=基本・単一!$F$5,基本・単一!$L$5,IF(D203=基本・単一!$F$6,基本・単一!$L$6,IF(D203=基本・単一!$F$7,基本・単一!$L$7,IF(D203=基本・単一!$F$8,基本・単一!$L$8,IF(D203=基本・単一!$F$9,基本・単一!$L$9,IF(D203=基本・単一!$F$10,基本・単一!$L$10)))))))</f>
        <v>404</v>
      </c>
      <c r="I203" s="243"/>
      <c r="J203" s="71">
        <f>基本・複合!M11</f>
        <v>265</v>
      </c>
      <c r="K203" s="243"/>
      <c r="L203" s="71">
        <f t="shared" si="34"/>
        <v>551</v>
      </c>
      <c r="M203" s="72">
        <f t="shared" si="35"/>
        <v>6171</v>
      </c>
      <c r="N203" s="72">
        <f t="shared" si="32"/>
        <v>6038</v>
      </c>
      <c r="O203" s="72">
        <f t="shared" si="32"/>
        <v>6005</v>
      </c>
      <c r="P203" s="72">
        <f t="shared" si="32"/>
        <v>5906</v>
      </c>
      <c r="Q203" s="72">
        <f t="shared" si="32"/>
        <v>5840</v>
      </c>
      <c r="R203" s="72">
        <f t="shared" si="32"/>
        <v>5708</v>
      </c>
      <c r="S203" s="72">
        <f t="shared" si="32"/>
        <v>5609</v>
      </c>
      <c r="T203" s="72">
        <f t="shared" si="32"/>
        <v>5510</v>
      </c>
    </row>
    <row r="204" spans="1:20" ht="18" customHeight="1" x14ac:dyDescent="0.2">
      <c r="A204" s="56" t="s">
        <v>300</v>
      </c>
      <c r="B204" s="82" t="s">
        <v>287</v>
      </c>
      <c r="C204" s="66" t="s">
        <v>1</v>
      </c>
      <c r="D204" s="67">
        <v>1</v>
      </c>
      <c r="E204" s="68" t="s">
        <v>18</v>
      </c>
      <c r="F204" s="69">
        <v>1.5</v>
      </c>
      <c r="G204" s="75">
        <f t="shared" si="33"/>
        <v>2.5</v>
      </c>
      <c r="H204" s="71">
        <f>IF(D204=基本・単一!$F$4,基本・単一!$L$4,IF(D204=基本・単一!$F$5,基本・単一!$L$5,IF(D204=基本・単一!$F$6,基本・単一!$L$6,IF(D204=基本・単一!$F$7,基本・単一!$L$7,IF(D204=基本・単一!$F$8,基本・単一!$L$8,IF(D204=基本・単一!$F$9,基本・単一!$L$9,IF(D204=基本・単一!$F$10,基本・単一!$L$10)))))))</f>
        <v>404</v>
      </c>
      <c r="I204" s="243"/>
      <c r="J204" s="71">
        <f>基本・複合!M12</f>
        <v>350</v>
      </c>
      <c r="K204" s="243"/>
      <c r="L204" s="71">
        <f t="shared" si="34"/>
        <v>632</v>
      </c>
      <c r="M204" s="72">
        <f t="shared" si="35"/>
        <v>7078</v>
      </c>
      <c r="N204" s="72">
        <f t="shared" si="32"/>
        <v>6926</v>
      </c>
      <c r="O204" s="72">
        <f t="shared" si="32"/>
        <v>6888</v>
      </c>
      <c r="P204" s="72">
        <f t="shared" si="32"/>
        <v>6775</v>
      </c>
      <c r="Q204" s="72">
        <f t="shared" si="32"/>
        <v>6699</v>
      </c>
      <c r="R204" s="72">
        <f t="shared" si="32"/>
        <v>6547</v>
      </c>
      <c r="S204" s="72">
        <f t="shared" si="32"/>
        <v>6433</v>
      </c>
      <c r="T204" s="72">
        <f t="shared" si="32"/>
        <v>6320</v>
      </c>
    </row>
    <row r="205" spans="1:20" ht="18" customHeight="1" x14ac:dyDescent="0.2">
      <c r="A205" s="56" t="s">
        <v>301</v>
      </c>
      <c r="B205" s="82" t="s">
        <v>287</v>
      </c>
      <c r="C205" s="66" t="s">
        <v>1</v>
      </c>
      <c r="D205" s="67">
        <v>1</v>
      </c>
      <c r="E205" s="68" t="s">
        <v>18</v>
      </c>
      <c r="F205" s="69">
        <v>2</v>
      </c>
      <c r="G205" s="75">
        <f t="shared" si="33"/>
        <v>3</v>
      </c>
      <c r="H205" s="71">
        <f>IF(D205=基本・単一!$F$4,基本・単一!$L$4,IF(D205=基本・単一!$F$5,基本・単一!$L$5,IF(D205=基本・単一!$F$6,基本・単一!$L$6,IF(D205=基本・単一!$F$7,基本・単一!$L$7,IF(D205=基本・単一!$F$8,基本・単一!$L$8,IF(D205=基本・単一!$F$9,基本・単一!$L$9,IF(D205=基本・単一!$F$10,基本・単一!$L$10)))))))</f>
        <v>404</v>
      </c>
      <c r="I205" s="243"/>
      <c r="J205" s="71">
        <f>基本・複合!M13</f>
        <v>433</v>
      </c>
      <c r="K205" s="243"/>
      <c r="L205" s="71">
        <f t="shared" si="34"/>
        <v>709</v>
      </c>
      <c r="M205" s="72">
        <f t="shared" si="35"/>
        <v>7940</v>
      </c>
      <c r="N205" s="72">
        <f t="shared" si="32"/>
        <v>7770</v>
      </c>
      <c r="O205" s="72">
        <f t="shared" si="32"/>
        <v>7728</v>
      </c>
      <c r="P205" s="72">
        <f t="shared" si="32"/>
        <v>7600</v>
      </c>
      <c r="Q205" s="72">
        <f t="shared" si="32"/>
        <v>7515</v>
      </c>
      <c r="R205" s="72">
        <f t="shared" si="32"/>
        <v>7345</v>
      </c>
      <c r="S205" s="72">
        <f t="shared" si="32"/>
        <v>7217</v>
      </c>
      <c r="T205" s="72">
        <f t="shared" si="32"/>
        <v>7090</v>
      </c>
    </row>
    <row r="206" spans="1:20" ht="18" customHeight="1" x14ac:dyDescent="0.2">
      <c r="A206" s="56" t="s">
        <v>302</v>
      </c>
      <c r="B206" s="82" t="s">
        <v>287</v>
      </c>
      <c r="C206" s="66" t="s">
        <v>1</v>
      </c>
      <c r="D206" s="67">
        <v>1</v>
      </c>
      <c r="E206" s="68" t="s">
        <v>18</v>
      </c>
      <c r="F206" s="69">
        <v>2.5</v>
      </c>
      <c r="G206" s="75">
        <f t="shared" si="33"/>
        <v>3.5</v>
      </c>
      <c r="H206" s="71">
        <f>IF(D206=基本・単一!$F$4,基本・単一!$L$4,IF(D206=基本・単一!$F$5,基本・単一!$L$5,IF(D206=基本・単一!$F$6,基本・単一!$L$6,IF(D206=基本・単一!$F$7,基本・単一!$L$7,IF(D206=基本・単一!$F$8,基本・単一!$L$8,IF(D206=基本・単一!$F$9,基本・単一!$L$9,IF(D206=基本・単一!$F$10,基本・単一!$L$10)))))))</f>
        <v>404</v>
      </c>
      <c r="I206" s="243"/>
      <c r="J206" s="71">
        <f>基本・複合!M14</f>
        <v>516</v>
      </c>
      <c r="K206" s="243"/>
      <c r="L206" s="71">
        <f t="shared" si="34"/>
        <v>787</v>
      </c>
      <c r="M206" s="72">
        <f t="shared" si="35"/>
        <v>8814</v>
      </c>
      <c r="N206" s="72">
        <f t="shared" si="32"/>
        <v>8625</v>
      </c>
      <c r="O206" s="72">
        <f t="shared" si="32"/>
        <v>8578</v>
      </c>
      <c r="P206" s="72">
        <f t="shared" si="32"/>
        <v>8436</v>
      </c>
      <c r="Q206" s="72">
        <f t="shared" si="32"/>
        <v>8342</v>
      </c>
      <c r="R206" s="72">
        <f t="shared" si="32"/>
        <v>8153</v>
      </c>
      <c r="S206" s="72">
        <f t="shared" si="32"/>
        <v>8011</v>
      </c>
      <c r="T206" s="72">
        <f t="shared" si="32"/>
        <v>7870</v>
      </c>
    </row>
    <row r="207" spans="1:20" ht="18" customHeight="1" x14ac:dyDescent="0.2">
      <c r="A207" s="56" t="s">
        <v>303</v>
      </c>
      <c r="B207" s="82" t="s">
        <v>287</v>
      </c>
      <c r="C207" s="66" t="s">
        <v>1</v>
      </c>
      <c r="D207" s="67">
        <v>1</v>
      </c>
      <c r="E207" s="68" t="s">
        <v>18</v>
      </c>
      <c r="F207" s="69">
        <v>3</v>
      </c>
      <c r="G207" s="75">
        <f t="shared" si="33"/>
        <v>4</v>
      </c>
      <c r="H207" s="71">
        <f>IF(D207=基本・単一!$F$4,基本・単一!$L$4,IF(D207=基本・単一!$F$5,基本・単一!$L$5,IF(D207=基本・単一!$F$6,基本・単一!$L$6,IF(D207=基本・単一!$F$7,基本・単一!$L$7,IF(D207=基本・単一!$F$8,基本・単一!$L$8,IF(D207=基本・単一!$F$9,基本・単一!$L$9,IF(D207=基本・単一!$F$10,基本・単一!$L$10)))))))</f>
        <v>404</v>
      </c>
      <c r="I207" s="243"/>
      <c r="J207" s="71">
        <f>J206+基本・複合!$Q$2</f>
        <v>599</v>
      </c>
      <c r="K207" s="243"/>
      <c r="L207" s="71">
        <f t="shared" si="34"/>
        <v>865</v>
      </c>
      <c r="M207" s="72">
        <f t="shared" si="35"/>
        <v>9688</v>
      </c>
      <c r="N207" s="72">
        <f t="shared" si="32"/>
        <v>9480</v>
      </c>
      <c r="O207" s="72">
        <f t="shared" si="32"/>
        <v>9428</v>
      </c>
      <c r="P207" s="72">
        <f t="shared" si="32"/>
        <v>9272</v>
      </c>
      <c r="Q207" s="72">
        <f t="shared" si="32"/>
        <v>9169</v>
      </c>
      <c r="R207" s="72">
        <f t="shared" si="32"/>
        <v>8961</v>
      </c>
      <c r="S207" s="72">
        <f t="shared" si="32"/>
        <v>8805</v>
      </c>
      <c r="T207" s="72">
        <f t="shared" si="32"/>
        <v>8650</v>
      </c>
    </row>
    <row r="208" spans="1:20" ht="18" customHeight="1" x14ac:dyDescent="0.2">
      <c r="A208" s="56" t="s">
        <v>304</v>
      </c>
      <c r="B208" s="82" t="s">
        <v>287</v>
      </c>
      <c r="C208" s="66" t="s">
        <v>1</v>
      </c>
      <c r="D208" s="67">
        <v>1</v>
      </c>
      <c r="E208" s="68" t="s">
        <v>18</v>
      </c>
      <c r="F208" s="69">
        <v>3.5</v>
      </c>
      <c r="G208" s="75">
        <f t="shared" si="33"/>
        <v>4.5</v>
      </c>
      <c r="H208" s="71">
        <f>IF(D208=基本・単一!$F$4,基本・単一!$L$4,IF(D208=基本・単一!$F$5,基本・単一!$L$5,IF(D208=基本・単一!$F$6,基本・単一!$L$6,IF(D208=基本・単一!$F$7,基本・単一!$L$7,IF(D208=基本・単一!$F$8,基本・単一!$L$8,IF(D208=基本・単一!$F$9,基本・単一!$L$9,IF(D208=基本・単一!$F$10,基本・単一!$L$10)))))))</f>
        <v>404</v>
      </c>
      <c r="I208" s="243"/>
      <c r="J208" s="71">
        <f>J207+基本・複合!$Q$2</f>
        <v>682</v>
      </c>
      <c r="K208" s="243"/>
      <c r="L208" s="71">
        <f t="shared" si="34"/>
        <v>943</v>
      </c>
      <c r="M208" s="72">
        <f t="shared" si="35"/>
        <v>10561</v>
      </c>
      <c r="N208" s="72">
        <f t="shared" si="32"/>
        <v>10335</v>
      </c>
      <c r="O208" s="72">
        <f t="shared" si="32"/>
        <v>10278</v>
      </c>
      <c r="P208" s="72">
        <f t="shared" si="32"/>
        <v>10108</v>
      </c>
      <c r="Q208" s="72">
        <f t="shared" si="32"/>
        <v>9995</v>
      </c>
      <c r="R208" s="72">
        <f t="shared" si="32"/>
        <v>9769</v>
      </c>
      <c r="S208" s="72">
        <f t="shared" si="32"/>
        <v>9599</v>
      </c>
      <c r="T208" s="72">
        <f t="shared" si="32"/>
        <v>9430</v>
      </c>
    </row>
    <row r="209" spans="1:20" ht="18" customHeight="1" x14ac:dyDescent="0.2">
      <c r="A209" s="56" t="s">
        <v>305</v>
      </c>
      <c r="B209" s="82" t="s">
        <v>287</v>
      </c>
      <c r="C209" s="66" t="s">
        <v>1</v>
      </c>
      <c r="D209" s="67">
        <v>1</v>
      </c>
      <c r="E209" s="68" t="s">
        <v>18</v>
      </c>
      <c r="F209" s="69">
        <v>4</v>
      </c>
      <c r="G209" s="75">
        <f t="shared" si="33"/>
        <v>5</v>
      </c>
      <c r="H209" s="71">
        <f>IF(D209=基本・単一!$F$4,基本・単一!$L$4,IF(D209=基本・単一!$F$5,基本・単一!$L$5,IF(D209=基本・単一!$F$6,基本・単一!$L$6,IF(D209=基本・単一!$F$7,基本・単一!$L$7,IF(D209=基本・単一!$F$8,基本・単一!$L$8,IF(D209=基本・単一!$F$9,基本・単一!$L$9,IF(D209=基本・単一!$F$10,基本・単一!$L$10)))))))</f>
        <v>404</v>
      </c>
      <c r="I209" s="243"/>
      <c r="J209" s="71">
        <f>J208+基本・複合!$Q$2</f>
        <v>765</v>
      </c>
      <c r="K209" s="243"/>
      <c r="L209" s="71">
        <f t="shared" si="34"/>
        <v>1020</v>
      </c>
      <c r="M209" s="72">
        <f t="shared" si="35"/>
        <v>11424</v>
      </c>
      <c r="N209" s="72">
        <f t="shared" si="35"/>
        <v>11179</v>
      </c>
      <c r="O209" s="72">
        <f t="shared" si="35"/>
        <v>11118</v>
      </c>
      <c r="P209" s="72">
        <f t="shared" si="35"/>
        <v>10934</v>
      </c>
      <c r="Q209" s="72">
        <f t="shared" si="35"/>
        <v>10812</v>
      </c>
      <c r="R209" s="72">
        <f t="shared" si="35"/>
        <v>10567</v>
      </c>
      <c r="S209" s="72">
        <f t="shared" si="35"/>
        <v>10383</v>
      </c>
      <c r="T209" s="72">
        <f t="shared" si="35"/>
        <v>10200</v>
      </c>
    </row>
    <row r="210" spans="1:20" ht="18" customHeight="1" x14ac:dyDescent="0.2">
      <c r="A210" s="56" t="s">
        <v>306</v>
      </c>
      <c r="B210" s="82" t="s">
        <v>287</v>
      </c>
      <c r="C210" s="66" t="s">
        <v>1</v>
      </c>
      <c r="D210" s="67">
        <v>1</v>
      </c>
      <c r="E210" s="68" t="s">
        <v>18</v>
      </c>
      <c r="F210" s="69">
        <v>4.5</v>
      </c>
      <c r="G210" s="75">
        <f t="shared" si="33"/>
        <v>5.5</v>
      </c>
      <c r="H210" s="71">
        <f>IF(D210=基本・単一!$F$4,基本・単一!$L$4,IF(D210=基本・単一!$F$5,基本・単一!$L$5,IF(D210=基本・単一!$F$6,基本・単一!$L$6,IF(D210=基本・単一!$F$7,基本・単一!$L$7,IF(D210=基本・単一!$F$8,基本・単一!$L$8,IF(D210=基本・単一!$F$9,基本・単一!$L$9,IF(D210=基本・単一!$F$10,基本・単一!$L$10)))))))</f>
        <v>404</v>
      </c>
      <c r="I210" s="243"/>
      <c r="J210" s="71">
        <f>J209+基本・複合!$Q$2</f>
        <v>848</v>
      </c>
      <c r="K210" s="243"/>
      <c r="L210" s="71">
        <f t="shared" si="34"/>
        <v>1098</v>
      </c>
      <c r="M210" s="72">
        <f t="shared" si="35"/>
        <v>12297</v>
      </c>
      <c r="N210" s="72">
        <f t="shared" si="35"/>
        <v>12034</v>
      </c>
      <c r="O210" s="72">
        <f t="shared" si="35"/>
        <v>11968</v>
      </c>
      <c r="P210" s="72">
        <f t="shared" si="35"/>
        <v>11770</v>
      </c>
      <c r="Q210" s="72">
        <f t="shared" si="35"/>
        <v>11638</v>
      </c>
      <c r="R210" s="72">
        <f t="shared" si="35"/>
        <v>11375</v>
      </c>
      <c r="S210" s="72">
        <f t="shared" si="35"/>
        <v>11177</v>
      </c>
      <c r="T210" s="72">
        <f t="shared" si="35"/>
        <v>10980</v>
      </c>
    </row>
    <row r="211" spans="1:20" ht="18" customHeight="1" x14ac:dyDescent="0.2">
      <c r="A211" s="56" t="s">
        <v>307</v>
      </c>
      <c r="B211" s="82" t="s">
        <v>287</v>
      </c>
      <c r="C211" s="66" t="s">
        <v>1</v>
      </c>
      <c r="D211" s="67">
        <v>1.5</v>
      </c>
      <c r="E211" s="68" t="s">
        <v>18</v>
      </c>
      <c r="F211" s="69">
        <v>0.5</v>
      </c>
      <c r="G211" s="75">
        <f t="shared" si="33"/>
        <v>2</v>
      </c>
      <c r="H211" s="71">
        <f>IF(D211=基本・単一!$F$4,基本・単一!$L$4,IF(D211=基本・単一!$F$5,基本・単一!$L$5,IF(D211=基本・単一!$F$6,基本・単一!$L$6,IF(D211=基本・単一!$F$7,基本・単一!$L$7,IF(D211=基本・単一!$F$8,基本・単一!$L$8,IF(D211=基本・単一!$F$9,基本・単一!$L$9,IF(D211=基本・単一!$F$10,基本・単一!$L$10)))))))</f>
        <v>587</v>
      </c>
      <c r="I211" s="243"/>
      <c r="J211" s="71">
        <f>基本・複合!M15</f>
        <v>82</v>
      </c>
      <c r="K211" s="243"/>
      <c r="L211" s="71">
        <f t="shared" si="34"/>
        <v>518</v>
      </c>
      <c r="M211" s="72">
        <f t="shared" si="35"/>
        <v>5801</v>
      </c>
      <c r="N211" s="72">
        <f t="shared" si="35"/>
        <v>5677</v>
      </c>
      <c r="O211" s="72">
        <f t="shared" si="35"/>
        <v>5646</v>
      </c>
      <c r="P211" s="72">
        <f t="shared" si="35"/>
        <v>5552</v>
      </c>
      <c r="Q211" s="72">
        <f t="shared" si="35"/>
        <v>5490</v>
      </c>
      <c r="R211" s="72">
        <f t="shared" si="35"/>
        <v>5366</v>
      </c>
      <c r="S211" s="72">
        <f t="shared" si="35"/>
        <v>5273</v>
      </c>
      <c r="T211" s="72">
        <f t="shared" si="35"/>
        <v>5180</v>
      </c>
    </row>
    <row r="212" spans="1:20" ht="18" customHeight="1" x14ac:dyDescent="0.2">
      <c r="A212" s="56" t="s">
        <v>308</v>
      </c>
      <c r="B212" s="82" t="s">
        <v>287</v>
      </c>
      <c r="C212" s="66" t="s">
        <v>1</v>
      </c>
      <c r="D212" s="67">
        <v>1.5</v>
      </c>
      <c r="E212" s="68" t="s">
        <v>18</v>
      </c>
      <c r="F212" s="69">
        <v>1</v>
      </c>
      <c r="G212" s="75">
        <f t="shared" si="33"/>
        <v>2.5</v>
      </c>
      <c r="H212" s="71">
        <f>IF(D212=基本・単一!$F$4,基本・単一!$L$4,IF(D212=基本・単一!$F$5,基本・単一!$L$5,IF(D212=基本・単一!$F$6,基本・単一!$L$6,IF(D212=基本・単一!$F$7,基本・単一!$L$7,IF(D212=基本・単一!$F$8,基本・単一!$L$8,IF(D212=基本・単一!$F$9,基本・単一!$L$9,IF(D212=基本・単一!$F$10,基本・単一!$L$10)))))))</f>
        <v>587</v>
      </c>
      <c r="I212" s="243"/>
      <c r="J212" s="71">
        <f>基本・複合!M16</f>
        <v>167</v>
      </c>
      <c r="K212" s="243"/>
      <c r="L212" s="71">
        <f t="shared" si="34"/>
        <v>597</v>
      </c>
      <c r="M212" s="72">
        <f t="shared" si="35"/>
        <v>6686</v>
      </c>
      <c r="N212" s="72">
        <f t="shared" si="35"/>
        <v>6543</v>
      </c>
      <c r="O212" s="72">
        <f t="shared" si="35"/>
        <v>6507</v>
      </c>
      <c r="P212" s="72">
        <f t="shared" si="35"/>
        <v>6399</v>
      </c>
      <c r="Q212" s="72">
        <f t="shared" si="35"/>
        <v>6328</v>
      </c>
      <c r="R212" s="72">
        <f t="shared" si="35"/>
        <v>6184</v>
      </c>
      <c r="S212" s="72">
        <f t="shared" si="35"/>
        <v>6077</v>
      </c>
      <c r="T212" s="72">
        <f t="shared" si="35"/>
        <v>5970</v>
      </c>
    </row>
    <row r="213" spans="1:20" ht="18" customHeight="1" x14ac:dyDescent="0.2">
      <c r="A213" s="56" t="s">
        <v>309</v>
      </c>
      <c r="B213" s="82" t="s">
        <v>287</v>
      </c>
      <c r="C213" s="66" t="s">
        <v>1</v>
      </c>
      <c r="D213" s="67">
        <v>1.5</v>
      </c>
      <c r="E213" s="68" t="s">
        <v>18</v>
      </c>
      <c r="F213" s="69">
        <v>1.5</v>
      </c>
      <c r="G213" s="75">
        <f t="shared" si="33"/>
        <v>3</v>
      </c>
      <c r="H213" s="71">
        <f>IF(D213=基本・単一!$F$4,基本・単一!$L$4,IF(D213=基本・単一!$F$5,基本・単一!$L$5,IF(D213=基本・単一!$F$6,基本・単一!$L$6,IF(D213=基本・単一!$F$7,基本・単一!$L$7,IF(D213=基本・単一!$F$8,基本・単一!$L$8,IF(D213=基本・単一!$F$9,基本・単一!$L$9,IF(D213=基本・単一!$F$10,基本・単一!$L$10)))))))</f>
        <v>587</v>
      </c>
      <c r="I213" s="243"/>
      <c r="J213" s="71">
        <f>基本・複合!M17</f>
        <v>250</v>
      </c>
      <c r="K213" s="243"/>
      <c r="L213" s="71">
        <f t="shared" si="34"/>
        <v>675</v>
      </c>
      <c r="M213" s="72">
        <f t="shared" si="35"/>
        <v>7560</v>
      </c>
      <c r="N213" s="72">
        <f t="shared" si="35"/>
        <v>7398</v>
      </c>
      <c r="O213" s="72">
        <f t="shared" si="35"/>
        <v>7357</v>
      </c>
      <c r="P213" s="72">
        <f t="shared" si="35"/>
        <v>7236</v>
      </c>
      <c r="Q213" s="72">
        <f t="shared" si="35"/>
        <v>7155</v>
      </c>
      <c r="R213" s="72">
        <f t="shared" si="35"/>
        <v>6993</v>
      </c>
      <c r="S213" s="72">
        <f t="shared" si="35"/>
        <v>6871</v>
      </c>
      <c r="T213" s="72">
        <f t="shared" si="35"/>
        <v>6750</v>
      </c>
    </row>
    <row r="214" spans="1:20" ht="18" customHeight="1" x14ac:dyDescent="0.2">
      <c r="A214" s="56" t="s">
        <v>310</v>
      </c>
      <c r="B214" s="82" t="s">
        <v>287</v>
      </c>
      <c r="C214" s="66" t="s">
        <v>1</v>
      </c>
      <c r="D214" s="67">
        <v>1.5</v>
      </c>
      <c r="E214" s="68" t="s">
        <v>18</v>
      </c>
      <c r="F214" s="69">
        <v>2</v>
      </c>
      <c r="G214" s="75">
        <f t="shared" si="33"/>
        <v>3.5</v>
      </c>
      <c r="H214" s="71">
        <f>IF(D214=基本・単一!$F$4,基本・単一!$L$4,IF(D214=基本・単一!$F$5,基本・単一!$L$5,IF(D214=基本・単一!$F$6,基本・単一!$L$6,IF(D214=基本・単一!$F$7,基本・単一!$L$7,IF(D214=基本・単一!$F$8,基本・単一!$L$8,IF(D214=基本・単一!$F$9,基本・単一!$L$9,IF(D214=基本・単一!$F$10,基本・単一!$L$10)))))))</f>
        <v>587</v>
      </c>
      <c r="I214" s="243"/>
      <c r="J214" s="71">
        <f>基本・複合!M18</f>
        <v>333</v>
      </c>
      <c r="K214" s="243"/>
      <c r="L214" s="71">
        <f t="shared" si="34"/>
        <v>752</v>
      </c>
      <c r="M214" s="72">
        <f t="shared" si="35"/>
        <v>8422</v>
      </c>
      <c r="N214" s="72">
        <f t="shared" si="35"/>
        <v>8241</v>
      </c>
      <c r="O214" s="72">
        <f t="shared" si="35"/>
        <v>8196</v>
      </c>
      <c r="P214" s="72">
        <f t="shared" si="35"/>
        <v>8061</v>
      </c>
      <c r="Q214" s="72">
        <f t="shared" si="35"/>
        <v>7971</v>
      </c>
      <c r="R214" s="72">
        <f t="shared" si="35"/>
        <v>7790</v>
      </c>
      <c r="S214" s="72">
        <f t="shared" si="35"/>
        <v>7655</v>
      </c>
      <c r="T214" s="72">
        <f t="shared" si="35"/>
        <v>7520</v>
      </c>
    </row>
    <row r="215" spans="1:20" ht="18" customHeight="1" x14ac:dyDescent="0.2">
      <c r="A215" s="56" t="s">
        <v>311</v>
      </c>
      <c r="B215" s="82" t="s">
        <v>287</v>
      </c>
      <c r="C215" s="66" t="s">
        <v>1</v>
      </c>
      <c r="D215" s="67">
        <v>1.5</v>
      </c>
      <c r="E215" s="68" t="s">
        <v>18</v>
      </c>
      <c r="F215" s="69">
        <v>2.5</v>
      </c>
      <c r="G215" s="75">
        <f t="shared" si="33"/>
        <v>4</v>
      </c>
      <c r="H215" s="71">
        <f>IF(D215=基本・単一!$F$4,基本・単一!$L$4,IF(D215=基本・単一!$F$5,基本・単一!$L$5,IF(D215=基本・単一!$F$6,基本・単一!$L$6,IF(D215=基本・単一!$F$7,基本・単一!$L$7,IF(D215=基本・単一!$F$8,基本・単一!$L$8,IF(D215=基本・単一!$F$9,基本・単一!$L$9,IF(D215=基本・単一!$F$10,基本・単一!$L$10)))))))</f>
        <v>587</v>
      </c>
      <c r="I215" s="243"/>
      <c r="J215" s="71">
        <f>基本・複合!M19</f>
        <v>416</v>
      </c>
      <c r="K215" s="243"/>
      <c r="L215" s="71">
        <f t="shared" si="34"/>
        <v>830</v>
      </c>
      <c r="M215" s="72">
        <f t="shared" si="35"/>
        <v>9296</v>
      </c>
      <c r="N215" s="72">
        <f t="shared" si="35"/>
        <v>9096</v>
      </c>
      <c r="O215" s="72">
        <f t="shared" si="35"/>
        <v>9047</v>
      </c>
      <c r="P215" s="72">
        <f t="shared" si="35"/>
        <v>8897</v>
      </c>
      <c r="Q215" s="72">
        <f t="shared" si="35"/>
        <v>8798</v>
      </c>
      <c r="R215" s="72">
        <f t="shared" si="35"/>
        <v>8598</v>
      </c>
      <c r="S215" s="72">
        <f t="shared" si="35"/>
        <v>8449</v>
      </c>
      <c r="T215" s="72">
        <f t="shared" si="35"/>
        <v>8300</v>
      </c>
    </row>
    <row r="216" spans="1:20" ht="18" customHeight="1" x14ac:dyDescent="0.2">
      <c r="A216" s="56" t="s">
        <v>312</v>
      </c>
      <c r="B216" s="82" t="s">
        <v>287</v>
      </c>
      <c r="C216" s="66" t="s">
        <v>1</v>
      </c>
      <c r="D216" s="67">
        <v>1.5</v>
      </c>
      <c r="E216" s="68" t="s">
        <v>18</v>
      </c>
      <c r="F216" s="69">
        <v>3</v>
      </c>
      <c r="G216" s="75">
        <f t="shared" si="33"/>
        <v>4.5</v>
      </c>
      <c r="H216" s="71">
        <f>IF(D216=基本・単一!$F$4,基本・単一!$L$4,IF(D216=基本・単一!$F$5,基本・単一!$L$5,IF(D216=基本・単一!$F$6,基本・単一!$L$6,IF(D216=基本・単一!$F$7,基本・単一!$L$7,IF(D216=基本・単一!$F$8,基本・単一!$L$8,IF(D216=基本・単一!$F$9,基本・単一!$L$9,IF(D216=基本・単一!$F$10,基本・単一!$L$10)))))))</f>
        <v>587</v>
      </c>
      <c r="I216" s="243"/>
      <c r="J216" s="71">
        <f>J215+基本・複合!$Q$2</f>
        <v>499</v>
      </c>
      <c r="K216" s="243"/>
      <c r="L216" s="71">
        <f t="shared" si="34"/>
        <v>908</v>
      </c>
      <c r="M216" s="72">
        <f t="shared" si="35"/>
        <v>10169</v>
      </c>
      <c r="N216" s="72">
        <f t="shared" si="35"/>
        <v>9951</v>
      </c>
      <c r="O216" s="72">
        <f t="shared" si="35"/>
        <v>9897</v>
      </c>
      <c r="P216" s="72">
        <f t="shared" si="35"/>
        <v>9733</v>
      </c>
      <c r="Q216" s="72">
        <f t="shared" si="35"/>
        <v>9624</v>
      </c>
      <c r="R216" s="72">
        <f t="shared" si="35"/>
        <v>9406</v>
      </c>
      <c r="S216" s="72">
        <f t="shared" si="35"/>
        <v>9243</v>
      </c>
      <c r="T216" s="72">
        <f t="shared" si="35"/>
        <v>9080</v>
      </c>
    </row>
    <row r="217" spans="1:20" ht="18" customHeight="1" x14ac:dyDescent="0.2">
      <c r="A217" s="56" t="s">
        <v>313</v>
      </c>
      <c r="B217" s="82" t="s">
        <v>287</v>
      </c>
      <c r="C217" s="66" t="s">
        <v>1</v>
      </c>
      <c r="D217" s="67">
        <v>1.5</v>
      </c>
      <c r="E217" s="68" t="s">
        <v>18</v>
      </c>
      <c r="F217" s="69">
        <v>3.5</v>
      </c>
      <c r="G217" s="75">
        <f t="shared" si="33"/>
        <v>5</v>
      </c>
      <c r="H217" s="71">
        <f>IF(D217=基本・単一!$F$4,基本・単一!$L$4,IF(D217=基本・単一!$F$5,基本・単一!$L$5,IF(D217=基本・単一!$F$6,基本・単一!$L$6,IF(D217=基本・単一!$F$7,基本・単一!$L$7,IF(D217=基本・単一!$F$8,基本・単一!$L$8,IF(D217=基本・単一!$F$9,基本・単一!$L$9,IF(D217=基本・単一!$F$10,基本・単一!$L$10)))))))</f>
        <v>587</v>
      </c>
      <c r="I217" s="243"/>
      <c r="J217" s="71">
        <f>J216+基本・複合!$Q$2</f>
        <v>582</v>
      </c>
      <c r="K217" s="243"/>
      <c r="L217" s="71">
        <f t="shared" si="34"/>
        <v>986</v>
      </c>
      <c r="M217" s="72">
        <f t="shared" si="35"/>
        <v>11043</v>
      </c>
      <c r="N217" s="72">
        <f t="shared" si="35"/>
        <v>10806</v>
      </c>
      <c r="O217" s="72">
        <f t="shared" si="35"/>
        <v>10747</v>
      </c>
      <c r="P217" s="72">
        <f t="shared" si="35"/>
        <v>10569</v>
      </c>
      <c r="Q217" s="72">
        <f t="shared" si="35"/>
        <v>10451</v>
      </c>
      <c r="R217" s="72">
        <f t="shared" si="35"/>
        <v>10214</v>
      </c>
      <c r="S217" s="72">
        <f t="shared" si="35"/>
        <v>10037</v>
      </c>
      <c r="T217" s="72">
        <f t="shared" si="35"/>
        <v>9860</v>
      </c>
    </row>
    <row r="218" spans="1:20" ht="18" customHeight="1" x14ac:dyDescent="0.2">
      <c r="A218" s="56" t="s">
        <v>314</v>
      </c>
      <c r="B218" s="82" t="s">
        <v>287</v>
      </c>
      <c r="C218" s="66" t="s">
        <v>1</v>
      </c>
      <c r="D218" s="67">
        <v>1.5</v>
      </c>
      <c r="E218" s="68" t="s">
        <v>18</v>
      </c>
      <c r="F218" s="69">
        <v>4</v>
      </c>
      <c r="G218" s="75">
        <f t="shared" si="33"/>
        <v>5.5</v>
      </c>
      <c r="H218" s="71">
        <f>IF(D218=基本・単一!$F$4,基本・単一!$L$4,IF(D218=基本・単一!$F$5,基本・単一!$L$5,IF(D218=基本・単一!$F$6,基本・単一!$L$6,IF(D218=基本・単一!$F$7,基本・単一!$L$7,IF(D218=基本・単一!$F$8,基本・単一!$L$8,IF(D218=基本・単一!$F$9,基本・単一!$L$9,IF(D218=基本・単一!$F$10,基本・単一!$L$10)))))))</f>
        <v>587</v>
      </c>
      <c r="I218" s="243"/>
      <c r="J218" s="71">
        <f>J217+基本・複合!$Q$2</f>
        <v>665</v>
      </c>
      <c r="K218" s="243"/>
      <c r="L218" s="71">
        <f t="shared" si="34"/>
        <v>1064</v>
      </c>
      <c r="M218" s="72">
        <f t="shared" si="35"/>
        <v>11916</v>
      </c>
      <c r="N218" s="72">
        <f t="shared" si="35"/>
        <v>11661</v>
      </c>
      <c r="O218" s="72">
        <f t="shared" si="35"/>
        <v>11597</v>
      </c>
      <c r="P218" s="72">
        <f t="shared" si="35"/>
        <v>11406</v>
      </c>
      <c r="Q218" s="72">
        <f t="shared" si="35"/>
        <v>11278</v>
      </c>
      <c r="R218" s="72">
        <f t="shared" si="35"/>
        <v>11023</v>
      </c>
      <c r="S218" s="72">
        <f t="shared" si="35"/>
        <v>10831</v>
      </c>
      <c r="T218" s="72">
        <f t="shared" si="35"/>
        <v>10640</v>
      </c>
    </row>
    <row r="219" spans="1:20" ht="18" customHeight="1" x14ac:dyDescent="0.2">
      <c r="A219" s="56" t="s">
        <v>315</v>
      </c>
      <c r="B219" s="82" t="s">
        <v>287</v>
      </c>
      <c r="C219" s="66" t="s">
        <v>1</v>
      </c>
      <c r="D219" s="67">
        <v>1.5</v>
      </c>
      <c r="E219" s="68" t="s">
        <v>18</v>
      </c>
      <c r="F219" s="69">
        <v>4.5</v>
      </c>
      <c r="G219" s="75">
        <f t="shared" si="33"/>
        <v>6</v>
      </c>
      <c r="H219" s="71">
        <f>IF(D219=基本・単一!$F$4,基本・単一!$L$4,IF(D219=基本・単一!$F$5,基本・単一!$L$5,IF(D219=基本・単一!$F$6,基本・単一!$L$6,IF(D219=基本・単一!$F$7,基本・単一!$L$7,IF(D219=基本・単一!$F$8,基本・単一!$L$8,IF(D219=基本・単一!$F$9,基本・単一!$L$9,IF(D219=基本・単一!$F$10,基本・単一!$L$10)))))))</f>
        <v>587</v>
      </c>
      <c r="I219" s="243"/>
      <c r="J219" s="71">
        <f>J218+基本・複合!$Q$2</f>
        <v>748</v>
      </c>
      <c r="K219" s="243"/>
      <c r="L219" s="71">
        <f t="shared" si="34"/>
        <v>1142</v>
      </c>
      <c r="M219" s="72">
        <f t="shared" si="35"/>
        <v>12790</v>
      </c>
      <c r="N219" s="72">
        <f t="shared" si="35"/>
        <v>12516</v>
      </c>
      <c r="O219" s="72">
        <f t="shared" si="35"/>
        <v>12447</v>
      </c>
      <c r="P219" s="72">
        <f t="shared" si="35"/>
        <v>12242</v>
      </c>
      <c r="Q219" s="72">
        <f t="shared" si="35"/>
        <v>12105</v>
      </c>
      <c r="R219" s="72">
        <f t="shared" si="35"/>
        <v>11831</v>
      </c>
      <c r="S219" s="72">
        <f t="shared" si="35"/>
        <v>11625</v>
      </c>
      <c r="T219" s="72">
        <f t="shared" si="35"/>
        <v>11420</v>
      </c>
    </row>
    <row r="220" spans="1:20" ht="18" customHeight="1" x14ac:dyDescent="0.2">
      <c r="A220" s="56" t="s">
        <v>316</v>
      </c>
      <c r="B220" s="82" t="s">
        <v>287</v>
      </c>
      <c r="C220" s="66" t="s">
        <v>1</v>
      </c>
      <c r="D220" s="67">
        <v>2</v>
      </c>
      <c r="E220" s="68" t="s">
        <v>18</v>
      </c>
      <c r="F220" s="69">
        <v>0.5</v>
      </c>
      <c r="G220" s="75">
        <f t="shared" si="33"/>
        <v>2.5</v>
      </c>
      <c r="H220" s="71">
        <f>IF(D220=基本・単一!$F$4,基本・単一!$L$4,IF(D220=基本・単一!$F$5,基本・単一!$L$5,IF(D220=基本・単一!$F$6,基本・単一!$L$6,IF(D220=基本・単一!$F$7,基本・単一!$L$7,IF(D220=基本・単一!$F$8,基本・単一!$L$8,IF(D220=基本・単一!$F$9,基本・単一!$L$9,IF(D220=基本・単一!$F$10,基本・単一!$L$10)))))))</f>
        <v>669</v>
      </c>
      <c r="I220" s="243"/>
      <c r="J220" s="71">
        <f>基本・複合!M20</f>
        <v>85</v>
      </c>
      <c r="K220" s="243"/>
      <c r="L220" s="71">
        <f t="shared" si="34"/>
        <v>581</v>
      </c>
      <c r="M220" s="72">
        <f t="shared" si="35"/>
        <v>6507</v>
      </c>
      <c r="N220" s="72">
        <f t="shared" si="35"/>
        <v>6367</v>
      </c>
      <c r="O220" s="72">
        <f t="shared" si="35"/>
        <v>6332</v>
      </c>
      <c r="P220" s="72">
        <f t="shared" si="35"/>
        <v>6228</v>
      </c>
      <c r="Q220" s="72">
        <f t="shared" si="35"/>
        <v>6158</v>
      </c>
      <c r="R220" s="72">
        <f t="shared" si="35"/>
        <v>6019</v>
      </c>
      <c r="S220" s="72">
        <f t="shared" si="35"/>
        <v>5914</v>
      </c>
      <c r="T220" s="72">
        <f t="shared" si="35"/>
        <v>5810</v>
      </c>
    </row>
    <row r="221" spans="1:20" ht="18" customHeight="1" x14ac:dyDescent="0.2">
      <c r="A221" s="56" t="s">
        <v>317</v>
      </c>
      <c r="B221" s="82" t="s">
        <v>287</v>
      </c>
      <c r="C221" s="66" t="s">
        <v>1</v>
      </c>
      <c r="D221" s="67">
        <v>2</v>
      </c>
      <c r="E221" s="68" t="s">
        <v>18</v>
      </c>
      <c r="F221" s="69">
        <v>1</v>
      </c>
      <c r="G221" s="75">
        <f t="shared" si="33"/>
        <v>3</v>
      </c>
      <c r="H221" s="71">
        <f>IF(D221=基本・単一!$F$4,基本・単一!$L$4,IF(D221=基本・単一!$F$5,基本・単一!$L$5,IF(D221=基本・単一!$F$6,基本・単一!$L$6,IF(D221=基本・単一!$F$7,基本・単一!$L$7,IF(D221=基本・単一!$F$8,基本・単一!$L$8,IF(D221=基本・単一!$F$9,基本・単一!$L$9,IF(D221=基本・単一!$F$10,基本・単一!$L$10)))))))</f>
        <v>669</v>
      </c>
      <c r="I221" s="243"/>
      <c r="J221" s="71">
        <f>基本・複合!M21</f>
        <v>168</v>
      </c>
      <c r="K221" s="243"/>
      <c r="L221" s="71">
        <f t="shared" si="34"/>
        <v>659</v>
      </c>
      <c r="M221" s="72">
        <f t="shared" si="35"/>
        <v>7380</v>
      </c>
      <c r="N221" s="72">
        <f t="shared" si="35"/>
        <v>7222</v>
      </c>
      <c r="O221" s="72">
        <f t="shared" si="35"/>
        <v>7183</v>
      </c>
      <c r="P221" s="72">
        <f t="shared" si="35"/>
        <v>7064</v>
      </c>
      <c r="Q221" s="72">
        <f t="shared" si="35"/>
        <v>6985</v>
      </c>
      <c r="R221" s="72">
        <f t="shared" si="35"/>
        <v>6827</v>
      </c>
      <c r="S221" s="72">
        <f t="shared" si="35"/>
        <v>6708</v>
      </c>
      <c r="T221" s="72">
        <f t="shared" si="35"/>
        <v>6590</v>
      </c>
    </row>
    <row r="222" spans="1:20" ht="18" customHeight="1" x14ac:dyDescent="0.2">
      <c r="A222" s="56" t="s">
        <v>318</v>
      </c>
      <c r="B222" s="82" t="s">
        <v>287</v>
      </c>
      <c r="C222" s="66" t="s">
        <v>1</v>
      </c>
      <c r="D222" s="67">
        <v>2</v>
      </c>
      <c r="E222" s="68" t="s">
        <v>18</v>
      </c>
      <c r="F222" s="69">
        <v>1.5</v>
      </c>
      <c r="G222" s="75">
        <f t="shared" si="33"/>
        <v>3.5</v>
      </c>
      <c r="H222" s="71">
        <f>IF(D222=基本・単一!$F$4,基本・単一!$L$4,IF(D222=基本・単一!$F$5,基本・単一!$L$5,IF(D222=基本・単一!$F$6,基本・単一!$L$6,IF(D222=基本・単一!$F$7,基本・単一!$L$7,IF(D222=基本・単一!$F$8,基本・単一!$L$8,IF(D222=基本・単一!$F$9,基本・単一!$L$9,IF(D222=基本・単一!$F$10,基本・単一!$L$10)))))))</f>
        <v>669</v>
      </c>
      <c r="I222" s="243"/>
      <c r="J222" s="71">
        <f>基本・複合!M22</f>
        <v>251</v>
      </c>
      <c r="K222" s="243"/>
      <c r="L222" s="71">
        <f t="shared" si="34"/>
        <v>737</v>
      </c>
      <c r="M222" s="72">
        <f t="shared" si="35"/>
        <v>8254</v>
      </c>
      <c r="N222" s="72">
        <f t="shared" si="35"/>
        <v>8077</v>
      </c>
      <c r="O222" s="72">
        <f t="shared" si="35"/>
        <v>8033</v>
      </c>
      <c r="P222" s="72">
        <f t="shared" si="35"/>
        <v>7900</v>
      </c>
      <c r="Q222" s="72">
        <f t="shared" si="35"/>
        <v>7812</v>
      </c>
      <c r="R222" s="72">
        <f t="shared" si="35"/>
        <v>7635</v>
      </c>
      <c r="S222" s="72">
        <f t="shared" si="35"/>
        <v>7502</v>
      </c>
      <c r="T222" s="72">
        <f t="shared" si="35"/>
        <v>7370</v>
      </c>
    </row>
    <row r="223" spans="1:20" ht="18" customHeight="1" x14ac:dyDescent="0.2">
      <c r="A223" s="56" t="s">
        <v>319</v>
      </c>
      <c r="B223" s="82" t="s">
        <v>287</v>
      </c>
      <c r="C223" s="66" t="s">
        <v>1</v>
      </c>
      <c r="D223" s="67">
        <v>2</v>
      </c>
      <c r="E223" s="68" t="s">
        <v>18</v>
      </c>
      <c r="F223" s="69">
        <v>2</v>
      </c>
      <c r="G223" s="75">
        <f t="shared" si="33"/>
        <v>4</v>
      </c>
      <c r="H223" s="71">
        <f>IF(D223=基本・単一!$F$4,基本・単一!$L$4,IF(D223=基本・単一!$F$5,基本・単一!$L$5,IF(D223=基本・単一!$F$6,基本・単一!$L$6,IF(D223=基本・単一!$F$7,基本・単一!$L$7,IF(D223=基本・単一!$F$8,基本・単一!$L$8,IF(D223=基本・単一!$F$9,基本・単一!$L$9,IF(D223=基本・単一!$F$10,基本・単一!$L$10)))))))</f>
        <v>669</v>
      </c>
      <c r="I223" s="243"/>
      <c r="J223" s="71">
        <f>基本・複合!M23</f>
        <v>334</v>
      </c>
      <c r="K223" s="243"/>
      <c r="L223" s="71">
        <f t="shared" si="34"/>
        <v>815</v>
      </c>
      <c r="M223" s="72">
        <f t="shared" si="35"/>
        <v>9128</v>
      </c>
      <c r="N223" s="72">
        <f t="shared" si="35"/>
        <v>8932</v>
      </c>
      <c r="O223" s="72">
        <f t="shared" si="35"/>
        <v>8883</v>
      </c>
      <c r="P223" s="72">
        <f t="shared" si="35"/>
        <v>8736</v>
      </c>
      <c r="Q223" s="72">
        <f t="shared" si="35"/>
        <v>8639</v>
      </c>
      <c r="R223" s="72">
        <f t="shared" si="35"/>
        <v>8443</v>
      </c>
      <c r="S223" s="72">
        <f t="shared" si="35"/>
        <v>8296</v>
      </c>
      <c r="T223" s="72">
        <f t="shared" si="35"/>
        <v>8150</v>
      </c>
    </row>
    <row r="224" spans="1:20" ht="18" customHeight="1" x14ac:dyDescent="0.2">
      <c r="A224" s="56" t="s">
        <v>320</v>
      </c>
      <c r="B224" s="82" t="s">
        <v>287</v>
      </c>
      <c r="C224" s="66" t="s">
        <v>1</v>
      </c>
      <c r="D224" s="67">
        <v>2</v>
      </c>
      <c r="E224" s="68" t="s">
        <v>18</v>
      </c>
      <c r="F224" s="69">
        <v>2.5</v>
      </c>
      <c r="G224" s="75">
        <f t="shared" si="33"/>
        <v>4.5</v>
      </c>
      <c r="H224" s="71">
        <f>IF(D224=基本・単一!$F$4,基本・単一!$L$4,IF(D224=基本・単一!$F$5,基本・単一!$L$5,IF(D224=基本・単一!$F$6,基本・単一!$L$6,IF(D224=基本・単一!$F$7,基本・単一!$L$7,IF(D224=基本・単一!$F$8,基本・単一!$L$8,IF(D224=基本・単一!$F$9,基本・単一!$L$9,IF(D224=基本・単一!$F$10,基本・単一!$L$10)))))))</f>
        <v>669</v>
      </c>
      <c r="I224" s="243"/>
      <c r="J224" s="71">
        <f>基本・複合!M24</f>
        <v>417</v>
      </c>
      <c r="K224" s="243"/>
      <c r="L224" s="71">
        <f t="shared" si="34"/>
        <v>893</v>
      </c>
      <c r="M224" s="72">
        <f t="shared" si="35"/>
        <v>10001</v>
      </c>
      <c r="N224" s="72">
        <f t="shared" si="35"/>
        <v>9787</v>
      </c>
      <c r="O224" s="72">
        <f t="shared" si="35"/>
        <v>9733</v>
      </c>
      <c r="P224" s="72">
        <f t="shared" si="35"/>
        <v>9572</v>
      </c>
      <c r="Q224" s="72">
        <f t="shared" si="35"/>
        <v>9465</v>
      </c>
      <c r="R224" s="72">
        <f t="shared" si="35"/>
        <v>9251</v>
      </c>
      <c r="S224" s="72">
        <f t="shared" si="35"/>
        <v>9090</v>
      </c>
      <c r="T224" s="72">
        <f t="shared" si="35"/>
        <v>8930</v>
      </c>
    </row>
    <row r="225" spans="1:20" ht="18" customHeight="1" x14ac:dyDescent="0.2">
      <c r="A225" s="56" t="s">
        <v>321</v>
      </c>
      <c r="B225" s="82" t="s">
        <v>287</v>
      </c>
      <c r="C225" s="66" t="s">
        <v>1</v>
      </c>
      <c r="D225" s="67">
        <v>2</v>
      </c>
      <c r="E225" s="68" t="s">
        <v>18</v>
      </c>
      <c r="F225" s="69">
        <v>3</v>
      </c>
      <c r="G225" s="75">
        <f t="shared" si="33"/>
        <v>5</v>
      </c>
      <c r="H225" s="71">
        <f>IF(D225=基本・単一!$F$4,基本・単一!$L$4,IF(D225=基本・単一!$F$5,基本・単一!$L$5,IF(D225=基本・単一!$F$6,基本・単一!$L$6,IF(D225=基本・単一!$F$7,基本・単一!$L$7,IF(D225=基本・単一!$F$8,基本・単一!$L$8,IF(D225=基本・単一!$F$9,基本・単一!$L$9,IF(D225=基本・単一!$F$10,基本・単一!$L$10)))))))</f>
        <v>669</v>
      </c>
      <c r="I225" s="243"/>
      <c r="J225" s="71">
        <f>J224+基本・複合!$Q$2</f>
        <v>500</v>
      </c>
      <c r="K225" s="243"/>
      <c r="L225" s="71">
        <f t="shared" si="34"/>
        <v>971</v>
      </c>
      <c r="M225" s="72">
        <f t="shared" si="35"/>
        <v>10875</v>
      </c>
      <c r="N225" s="72">
        <f t="shared" si="35"/>
        <v>10642</v>
      </c>
      <c r="O225" s="72">
        <f t="shared" si="35"/>
        <v>10583</v>
      </c>
      <c r="P225" s="72">
        <f t="shared" si="35"/>
        <v>10409</v>
      </c>
      <c r="Q225" s="72">
        <f t="shared" si="35"/>
        <v>10292</v>
      </c>
      <c r="R225" s="72">
        <f t="shared" si="35"/>
        <v>10059</v>
      </c>
      <c r="S225" s="72">
        <f t="shared" si="35"/>
        <v>9884</v>
      </c>
      <c r="T225" s="72">
        <f t="shared" si="35"/>
        <v>9710</v>
      </c>
    </row>
    <row r="226" spans="1:20" ht="18" customHeight="1" x14ac:dyDescent="0.2">
      <c r="A226" s="56" t="s">
        <v>322</v>
      </c>
      <c r="B226" s="82" t="s">
        <v>287</v>
      </c>
      <c r="C226" s="66" t="s">
        <v>1</v>
      </c>
      <c r="D226" s="67">
        <v>2</v>
      </c>
      <c r="E226" s="68" t="s">
        <v>18</v>
      </c>
      <c r="F226" s="69">
        <v>3.5</v>
      </c>
      <c r="G226" s="75">
        <f t="shared" si="33"/>
        <v>5.5</v>
      </c>
      <c r="H226" s="71">
        <f>IF(D226=基本・単一!$F$4,基本・単一!$L$4,IF(D226=基本・単一!$F$5,基本・単一!$L$5,IF(D226=基本・単一!$F$6,基本・単一!$L$6,IF(D226=基本・単一!$F$7,基本・単一!$L$7,IF(D226=基本・単一!$F$8,基本・単一!$L$8,IF(D226=基本・単一!$F$9,基本・単一!$L$9,IF(D226=基本・単一!$F$10,基本・単一!$L$10)))))))</f>
        <v>669</v>
      </c>
      <c r="I226" s="243"/>
      <c r="J226" s="71">
        <f>J225+基本・複合!$Q$2</f>
        <v>583</v>
      </c>
      <c r="K226" s="243"/>
      <c r="L226" s="71">
        <f t="shared" si="34"/>
        <v>1049</v>
      </c>
      <c r="M226" s="72">
        <f t="shared" ref="M226:T257" si="36">ROUNDDOWN(($L226*M$3),0)</f>
        <v>11748</v>
      </c>
      <c r="N226" s="72">
        <f t="shared" si="36"/>
        <v>11497</v>
      </c>
      <c r="O226" s="72">
        <f t="shared" si="36"/>
        <v>11434</v>
      </c>
      <c r="P226" s="72">
        <f t="shared" si="36"/>
        <v>11245</v>
      </c>
      <c r="Q226" s="72">
        <f t="shared" si="36"/>
        <v>11119</v>
      </c>
      <c r="R226" s="72">
        <f t="shared" si="36"/>
        <v>10867</v>
      </c>
      <c r="S226" s="72">
        <f t="shared" si="36"/>
        <v>10678</v>
      </c>
      <c r="T226" s="72">
        <f t="shared" si="36"/>
        <v>10490</v>
      </c>
    </row>
    <row r="227" spans="1:20" ht="18" customHeight="1" x14ac:dyDescent="0.2">
      <c r="A227" s="56" t="s">
        <v>323</v>
      </c>
      <c r="B227" s="82" t="s">
        <v>287</v>
      </c>
      <c r="C227" s="66" t="s">
        <v>1</v>
      </c>
      <c r="D227" s="67">
        <v>2</v>
      </c>
      <c r="E227" s="68" t="s">
        <v>18</v>
      </c>
      <c r="F227" s="69">
        <v>4</v>
      </c>
      <c r="G227" s="75">
        <f t="shared" si="33"/>
        <v>6</v>
      </c>
      <c r="H227" s="71">
        <f>IF(D227=基本・単一!$F$4,基本・単一!$L$4,IF(D227=基本・単一!$F$5,基本・単一!$L$5,IF(D227=基本・単一!$F$6,基本・単一!$L$6,IF(D227=基本・単一!$F$7,基本・単一!$L$7,IF(D227=基本・単一!$F$8,基本・単一!$L$8,IF(D227=基本・単一!$F$9,基本・単一!$L$9,IF(D227=基本・単一!$F$10,基本・単一!$L$10)))))))</f>
        <v>669</v>
      </c>
      <c r="I227" s="243"/>
      <c r="J227" s="71">
        <f>J226+基本・複合!$Q$2</f>
        <v>666</v>
      </c>
      <c r="K227" s="243"/>
      <c r="L227" s="71">
        <f t="shared" si="34"/>
        <v>1127</v>
      </c>
      <c r="M227" s="72">
        <f t="shared" si="36"/>
        <v>12622</v>
      </c>
      <c r="N227" s="72">
        <f t="shared" si="36"/>
        <v>12351</v>
      </c>
      <c r="O227" s="72">
        <f t="shared" si="36"/>
        <v>12284</v>
      </c>
      <c r="P227" s="72">
        <f t="shared" si="36"/>
        <v>12081</v>
      </c>
      <c r="Q227" s="72">
        <f t="shared" si="36"/>
        <v>11946</v>
      </c>
      <c r="R227" s="72">
        <f t="shared" si="36"/>
        <v>11675</v>
      </c>
      <c r="S227" s="72">
        <f t="shared" si="36"/>
        <v>11472</v>
      </c>
      <c r="T227" s="72">
        <f t="shared" si="36"/>
        <v>11270</v>
      </c>
    </row>
    <row r="228" spans="1:20" ht="18" customHeight="1" x14ac:dyDescent="0.2">
      <c r="A228" s="56" t="s">
        <v>324</v>
      </c>
      <c r="B228" s="82" t="s">
        <v>287</v>
      </c>
      <c r="C228" s="66" t="s">
        <v>1</v>
      </c>
      <c r="D228" s="67">
        <v>2</v>
      </c>
      <c r="E228" s="68" t="s">
        <v>18</v>
      </c>
      <c r="F228" s="69">
        <v>4.5</v>
      </c>
      <c r="G228" s="75">
        <f t="shared" si="33"/>
        <v>6.5</v>
      </c>
      <c r="H228" s="71">
        <f>IF(D228=基本・単一!$F$4,基本・単一!$L$4,IF(D228=基本・単一!$F$5,基本・単一!$L$5,IF(D228=基本・単一!$F$6,基本・単一!$L$6,IF(D228=基本・単一!$F$7,基本・単一!$L$7,IF(D228=基本・単一!$F$8,基本・単一!$L$8,IF(D228=基本・単一!$F$9,基本・単一!$L$9,IF(D228=基本・単一!$F$10,基本・単一!$L$10)))))))</f>
        <v>669</v>
      </c>
      <c r="I228" s="243"/>
      <c r="J228" s="71">
        <f>J227+基本・複合!$Q$2</f>
        <v>749</v>
      </c>
      <c r="K228" s="243"/>
      <c r="L228" s="71">
        <f t="shared" si="34"/>
        <v>1204</v>
      </c>
      <c r="M228" s="72">
        <f t="shared" si="36"/>
        <v>13484</v>
      </c>
      <c r="N228" s="72">
        <f t="shared" si="36"/>
        <v>13195</v>
      </c>
      <c r="O228" s="72">
        <f t="shared" si="36"/>
        <v>13123</v>
      </c>
      <c r="P228" s="72">
        <f t="shared" si="36"/>
        <v>12906</v>
      </c>
      <c r="Q228" s="72">
        <f t="shared" si="36"/>
        <v>12762</v>
      </c>
      <c r="R228" s="72">
        <f t="shared" si="36"/>
        <v>12473</v>
      </c>
      <c r="S228" s="72">
        <f t="shared" si="36"/>
        <v>12256</v>
      </c>
      <c r="T228" s="72">
        <f t="shared" si="36"/>
        <v>12040</v>
      </c>
    </row>
    <row r="229" spans="1:20" ht="18" customHeight="1" x14ac:dyDescent="0.2">
      <c r="A229" s="56" t="s">
        <v>325</v>
      </c>
      <c r="B229" s="82" t="s">
        <v>287</v>
      </c>
      <c r="C229" s="66" t="s">
        <v>1</v>
      </c>
      <c r="D229" s="67">
        <v>2.5</v>
      </c>
      <c r="E229" s="68" t="s">
        <v>18</v>
      </c>
      <c r="F229" s="69">
        <v>0.5</v>
      </c>
      <c r="G229" s="75">
        <f t="shared" si="33"/>
        <v>3</v>
      </c>
      <c r="H229" s="71">
        <f>IF(D229=基本・単一!$F$4,基本・単一!$L$4,IF(D229=基本・単一!$F$5,基本・単一!$L$5,IF(D229=基本・単一!$F$6,基本・単一!$L$6,IF(D229=基本・単一!$F$7,基本・単一!$L$7,IF(D229=基本・単一!$F$8,基本・単一!$L$8,IF(D229=基本・単一!$F$9,基本・単一!$L$9,IF(D229=基本・単一!$F$10,基本・単一!$L$10)))))))</f>
        <v>754</v>
      </c>
      <c r="I229" s="243"/>
      <c r="J229" s="71">
        <f>基本・複合!M25</f>
        <v>83</v>
      </c>
      <c r="K229" s="243"/>
      <c r="L229" s="71">
        <f t="shared" si="34"/>
        <v>644</v>
      </c>
      <c r="M229" s="72">
        <f t="shared" si="36"/>
        <v>7212</v>
      </c>
      <c r="N229" s="72">
        <f t="shared" si="36"/>
        <v>7058</v>
      </c>
      <c r="O229" s="72">
        <f t="shared" si="36"/>
        <v>7019</v>
      </c>
      <c r="P229" s="72">
        <f t="shared" si="36"/>
        <v>6903</v>
      </c>
      <c r="Q229" s="72">
        <f t="shared" si="36"/>
        <v>6826</v>
      </c>
      <c r="R229" s="72">
        <f t="shared" si="36"/>
        <v>6671</v>
      </c>
      <c r="S229" s="72">
        <f t="shared" si="36"/>
        <v>6555</v>
      </c>
      <c r="T229" s="72">
        <f t="shared" si="36"/>
        <v>6440</v>
      </c>
    </row>
    <row r="230" spans="1:20" ht="18" customHeight="1" x14ac:dyDescent="0.2">
      <c r="A230" s="56" t="s">
        <v>326</v>
      </c>
      <c r="B230" s="82" t="s">
        <v>287</v>
      </c>
      <c r="C230" s="66" t="s">
        <v>1</v>
      </c>
      <c r="D230" s="67">
        <v>2.5</v>
      </c>
      <c r="E230" s="68" t="s">
        <v>18</v>
      </c>
      <c r="F230" s="69">
        <v>1</v>
      </c>
      <c r="G230" s="75">
        <f t="shared" si="33"/>
        <v>3.5</v>
      </c>
      <c r="H230" s="71">
        <f>IF(D230=基本・単一!$F$4,基本・単一!$L$4,IF(D230=基本・単一!$F$5,基本・単一!$L$5,IF(D230=基本・単一!$F$6,基本・単一!$L$6,IF(D230=基本・単一!$F$7,基本・単一!$L$7,IF(D230=基本・単一!$F$8,基本・単一!$L$8,IF(D230=基本・単一!$F$9,基本・単一!$L$9,IF(D230=基本・単一!$F$10,基本・単一!$L$10)))))))</f>
        <v>754</v>
      </c>
      <c r="I230" s="243"/>
      <c r="J230" s="71">
        <f>J229+基本・複合!$Q$2</f>
        <v>166</v>
      </c>
      <c r="K230" s="243"/>
      <c r="L230" s="71">
        <f t="shared" si="34"/>
        <v>722</v>
      </c>
      <c r="M230" s="72">
        <f t="shared" si="36"/>
        <v>8086</v>
      </c>
      <c r="N230" s="72">
        <f t="shared" si="36"/>
        <v>7913</v>
      </c>
      <c r="O230" s="72">
        <f t="shared" si="36"/>
        <v>7869</v>
      </c>
      <c r="P230" s="72">
        <f t="shared" si="36"/>
        <v>7739</v>
      </c>
      <c r="Q230" s="72">
        <f t="shared" si="36"/>
        <v>7653</v>
      </c>
      <c r="R230" s="72">
        <f t="shared" si="36"/>
        <v>7479</v>
      </c>
      <c r="S230" s="72">
        <f t="shared" si="36"/>
        <v>7349</v>
      </c>
      <c r="T230" s="72">
        <f t="shared" si="36"/>
        <v>7220</v>
      </c>
    </row>
    <row r="231" spans="1:20" ht="18" customHeight="1" x14ac:dyDescent="0.2">
      <c r="A231" s="56" t="s">
        <v>327</v>
      </c>
      <c r="B231" s="82" t="s">
        <v>287</v>
      </c>
      <c r="C231" s="66" t="s">
        <v>1</v>
      </c>
      <c r="D231" s="67">
        <v>2.5</v>
      </c>
      <c r="E231" s="68" t="s">
        <v>18</v>
      </c>
      <c r="F231" s="69">
        <v>1.5</v>
      </c>
      <c r="G231" s="75">
        <f t="shared" si="33"/>
        <v>4</v>
      </c>
      <c r="H231" s="71">
        <f>IF(D231=基本・単一!$F$4,基本・単一!$L$4,IF(D231=基本・単一!$F$5,基本・単一!$L$5,IF(D231=基本・単一!$F$6,基本・単一!$L$6,IF(D231=基本・単一!$F$7,基本・単一!$L$7,IF(D231=基本・単一!$F$8,基本・単一!$L$8,IF(D231=基本・単一!$F$9,基本・単一!$L$9,IF(D231=基本・単一!$F$10,基本・単一!$L$10)))))))</f>
        <v>754</v>
      </c>
      <c r="I231" s="243"/>
      <c r="J231" s="71">
        <f>J230+基本・複合!$Q$2</f>
        <v>249</v>
      </c>
      <c r="K231" s="243"/>
      <c r="L231" s="71">
        <f t="shared" si="34"/>
        <v>799</v>
      </c>
      <c r="M231" s="72">
        <f t="shared" si="36"/>
        <v>8948</v>
      </c>
      <c r="N231" s="72">
        <f t="shared" si="36"/>
        <v>8757</v>
      </c>
      <c r="O231" s="72">
        <f t="shared" si="36"/>
        <v>8709</v>
      </c>
      <c r="P231" s="72">
        <f t="shared" si="36"/>
        <v>8565</v>
      </c>
      <c r="Q231" s="72">
        <f t="shared" si="36"/>
        <v>8469</v>
      </c>
      <c r="R231" s="72">
        <f t="shared" si="36"/>
        <v>8277</v>
      </c>
      <c r="S231" s="72">
        <f t="shared" si="36"/>
        <v>8133</v>
      </c>
      <c r="T231" s="72">
        <f t="shared" si="36"/>
        <v>7990</v>
      </c>
    </row>
    <row r="232" spans="1:20" ht="18" customHeight="1" x14ac:dyDescent="0.2">
      <c r="A232" s="56" t="s">
        <v>328</v>
      </c>
      <c r="B232" s="82" t="s">
        <v>287</v>
      </c>
      <c r="C232" s="66" t="s">
        <v>1</v>
      </c>
      <c r="D232" s="67">
        <v>2.5</v>
      </c>
      <c r="E232" s="68" t="s">
        <v>18</v>
      </c>
      <c r="F232" s="69">
        <v>2</v>
      </c>
      <c r="G232" s="75">
        <f t="shared" si="33"/>
        <v>4.5</v>
      </c>
      <c r="H232" s="71">
        <f>IF(D232=基本・単一!$F$4,基本・単一!$L$4,IF(D232=基本・単一!$F$5,基本・単一!$L$5,IF(D232=基本・単一!$F$6,基本・単一!$L$6,IF(D232=基本・単一!$F$7,基本・単一!$L$7,IF(D232=基本・単一!$F$8,基本・単一!$L$8,IF(D232=基本・単一!$F$9,基本・単一!$L$9,IF(D232=基本・単一!$F$10,基本・単一!$L$10)))))))</f>
        <v>754</v>
      </c>
      <c r="I232" s="243"/>
      <c r="J232" s="71">
        <f>J231+基本・複合!$Q$2</f>
        <v>332</v>
      </c>
      <c r="K232" s="243"/>
      <c r="L232" s="71">
        <f t="shared" si="34"/>
        <v>877</v>
      </c>
      <c r="M232" s="72">
        <f t="shared" si="36"/>
        <v>9822</v>
      </c>
      <c r="N232" s="72">
        <f t="shared" si="36"/>
        <v>9611</v>
      </c>
      <c r="O232" s="72">
        <f t="shared" si="36"/>
        <v>9559</v>
      </c>
      <c r="P232" s="72">
        <f t="shared" si="36"/>
        <v>9401</v>
      </c>
      <c r="Q232" s="72">
        <f t="shared" si="36"/>
        <v>9296</v>
      </c>
      <c r="R232" s="72">
        <f t="shared" si="36"/>
        <v>9085</v>
      </c>
      <c r="S232" s="72">
        <f t="shared" si="36"/>
        <v>8927</v>
      </c>
      <c r="T232" s="72">
        <f t="shared" si="36"/>
        <v>8770</v>
      </c>
    </row>
    <row r="233" spans="1:20" ht="18" customHeight="1" x14ac:dyDescent="0.2">
      <c r="A233" s="56" t="s">
        <v>329</v>
      </c>
      <c r="B233" s="82" t="s">
        <v>287</v>
      </c>
      <c r="C233" s="66" t="s">
        <v>1</v>
      </c>
      <c r="D233" s="67">
        <v>2.5</v>
      </c>
      <c r="E233" s="68" t="s">
        <v>18</v>
      </c>
      <c r="F233" s="69">
        <v>2.5</v>
      </c>
      <c r="G233" s="75">
        <f t="shared" si="33"/>
        <v>5</v>
      </c>
      <c r="H233" s="71">
        <f>IF(D233=基本・単一!$F$4,基本・単一!$L$4,IF(D233=基本・単一!$F$5,基本・単一!$L$5,IF(D233=基本・単一!$F$6,基本・単一!$L$6,IF(D233=基本・単一!$F$7,基本・単一!$L$7,IF(D233=基本・単一!$F$8,基本・単一!$L$8,IF(D233=基本・単一!$F$9,基本・単一!$L$9,IF(D233=基本・単一!$F$10,基本・単一!$L$10)))))))</f>
        <v>754</v>
      </c>
      <c r="I233" s="243"/>
      <c r="J233" s="71">
        <f>J232+基本・複合!$Q$2</f>
        <v>415</v>
      </c>
      <c r="K233" s="243"/>
      <c r="L233" s="71">
        <f t="shared" si="34"/>
        <v>955</v>
      </c>
      <c r="M233" s="72">
        <f t="shared" si="36"/>
        <v>10696</v>
      </c>
      <c r="N233" s="72">
        <f t="shared" si="36"/>
        <v>10466</v>
      </c>
      <c r="O233" s="72">
        <f t="shared" si="36"/>
        <v>10409</v>
      </c>
      <c r="P233" s="72">
        <f t="shared" si="36"/>
        <v>10237</v>
      </c>
      <c r="Q233" s="72">
        <f t="shared" si="36"/>
        <v>10123</v>
      </c>
      <c r="R233" s="72">
        <f t="shared" si="36"/>
        <v>9893</v>
      </c>
      <c r="S233" s="72">
        <f t="shared" si="36"/>
        <v>9721</v>
      </c>
      <c r="T233" s="72">
        <f t="shared" si="36"/>
        <v>9550</v>
      </c>
    </row>
    <row r="234" spans="1:20" ht="18" customHeight="1" x14ac:dyDescent="0.2">
      <c r="A234" s="56" t="s">
        <v>330</v>
      </c>
      <c r="B234" s="82" t="s">
        <v>287</v>
      </c>
      <c r="C234" s="66" t="s">
        <v>1</v>
      </c>
      <c r="D234" s="67">
        <v>2.5</v>
      </c>
      <c r="E234" s="68" t="s">
        <v>18</v>
      </c>
      <c r="F234" s="69">
        <v>3</v>
      </c>
      <c r="G234" s="75">
        <f t="shared" si="33"/>
        <v>5.5</v>
      </c>
      <c r="H234" s="71">
        <f>IF(D234=基本・単一!$F$4,基本・単一!$L$4,IF(D234=基本・単一!$F$5,基本・単一!$L$5,IF(D234=基本・単一!$F$6,基本・単一!$L$6,IF(D234=基本・単一!$F$7,基本・単一!$L$7,IF(D234=基本・単一!$F$8,基本・単一!$L$8,IF(D234=基本・単一!$F$9,基本・単一!$L$9,IF(D234=基本・単一!$F$10,基本・単一!$L$10)))))))</f>
        <v>754</v>
      </c>
      <c r="I234" s="243"/>
      <c r="J234" s="71">
        <f>J233+基本・複合!$Q$2</f>
        <v>498</v>
      </c>
      <c r="K234" s="243"/>
      <c r="L234" s="71">
        <f t="shared" si="34"/>
        <v>1033</v>
      </c>
      <c r="M234" s="72">
        <f t="shared" si="36"/>
        <v>11569</v>
      </c>
      <c r="N234" s="72">
        <f t="shared" si="36"/>
        <v>11321</v>
      </c>
      <c r="O234" s="72">
        <f t="shared" si="36"/>
        <v>11259</v>
      </c>
      <c r="P234" s="72">
        <f t="shared" si="36"/>
        <v>11073</v>
      </c>
      <c r="Q234" s="72">
        <f t="shared" si="36"/>
        <v>10949</v>
      </c>
      <c r="R234" s="72">
        <f t="shared" si="36"/>
        <v>10701</v>
      </c>
      <c r="S234" s="72">
        <f t="shared" si="36"/>
        <v>10515</v>
      </c>
      <c r="T234" s="72">
        <f t="shared" si="36"/>
        <v>10330</v>
      </c>
    </row>
    <row r="235" spans="1:20" ht="18" customHeight="1" x14ac:dyDescent="0.2">
      <c r="A235" s="56" t="s">
        <v>331</v>
      </c>
      <c r="B235" s="82" t="s">
        <v>287</v>
      </c>
      <c r="C235" s="66" t="s">
        <v>1</v>
      </c>
      <c r="D235" s="67">
        <v>2.5</v>
      </c>
      <c r="E235" s="68" t="s">
        <v>18</v>
      </c>
      <c r="F235" s="69">
        <v>3.5</v>
      </c>
      <c r="G235" s="75">
        <f t="shared" si="33"/>
        <v>6</v>
      </c>
      <c r="H235" s="71">
        <f>IF(D235=基本・単一!$F$4,基本・単一!$L$4,IF(D235=基本・単一!$F$5,基本・単一!$L$5,IF(D235=基本・単一!$F$6,基本・単一!$L$6,IF(D235=基本・単一!$F$7,基本・単一!$L$7,IF(D235=基本・単一!$F$8,基本・単一!$L$8,IF(D235=基本・単一!$F$9,基本・単一!$L$9,IF(D235=基本・単一!$F$10,基本・単一!$L$10)))))))</f>
        <v>754</v>
      </c>
      <c r="I235" s="243"/>
      <c r="J235" s="71">
        <f>J234+基本・複合!$Q$2</f>
        <v>581</v>
      </c>
      <c r="K235" s="243"/>
      <c r="L235" s="71">
        <f t="shared" si="34"/>
        <v>1110</v>
      </c>
      <c r="M235" s="72">
        <f t="shared" si="36"/>
        <v>12432</v>
      </c>
      <c r="N235" s="72">
        <f t="shared" si="36"/>
        <v>12165</v>
      </c>
      <c r="O235" s="72">
        <f t="shared" si="36"/>
        <v>12099</v>
      </c>
      <c r="P235" s="72">
        <f t="shared" si="36"/>
        <v>11899</v>
      </c>
      <c r="Q235" s="72">
        <f t="shared" si="36"/>
        <v>11766</v>
      </c>
      <c r="R235" s="72">
        <f t="shared" si="36"/>
        <v>11499</v>
      </c>
      <c r="S235" s="72">
        <f t="shared" si="36"/>
        <v>11299</v>
      </c>
      <c r="T235" s="72">
        <f t="shared" si="36"/>
        <v>11100</v>
      </c>
    </row>
    <row r="236" spans="1:20" ht="18" customHeight="1" x14ac:dyDescent="0.2">
      <c r="A236" s="56" t="s">
        <v>332</v>
      </c>
      <c r="B236" s="82" t="s">
        <v>287</v>
      </c>
      <c r="C236" s="66" t="s">
        <v>1</v>
      </c>
      <c r="D236" s="67">
        <v>2.5</v>
      </c>
      <c r="E236" s="68" t="s">
        <v>18</v>
      </c>
      <c r="F236" s="69">
        <v>4</v>
      </c>
      <c r="G236" s="75">
        <f t="shared" si="33"/>
        <v>6.5</v>
      </c>
      <c r="H236" s="71">
        <f>IF(D236=基本・単一!$F$4,基本・単一!$L$4,IF(D236=基本・単一!$F$5,基本・単一!$L$5,IF(D236=基本・単一!$F$6,基本・単一!$L$6,IF(D236=基本・単一!$F$7,基本・単一!$L$7,IF(D236=基本・単一!$F$8,基本・単一!$L$8,IF(D236=基本・単一!$F$9,基本・単一!$L$9,IF(D236=基本・単一!$F$10,基本・単一!$L$10)))))))</f>
        <v>754</v>
      </c>
      <c r="I236" s="243"/>
      <c r="J236" s="71">
        <f>J235+基本・複合!$Q$2</f>
        <v>664</v>
      </c>
      <c r="K236" s="243"/>
      <c r="L236" s="71">
        <f t="shared" si="34"/>
        <v>1188</v>
      </c>
      <c r="M236" s="72">
        <f t="shared" si="36"/>
        <v>13305</v>
      </c>
      <c r="N236" s="72">
        <f t="shared" si="36"/>
        <v>13020</v>
      </c>
      <c r="O236" s="72">
        <f t="shared" si="36"/>
        <v>12949</v>
      </c>
      <c r="P236" s="72">
        <f t="shared" si="36"/>
        <v>12735</v>
      </c>
      <c r="Q236" s="72">
        <f t="shared" si="36"/>
        <v>12592</v>
      </c>
      <c r="R236" s="72">
        <f t="shared" si="36"/>
        <v>12307</v>
      </c>
      <c r="S236" s="72">
        <f t="shared" si="36"/>
        <v>12093</v>
      </c>
      <c r="T236" s="72">
        <f t="shared" si="36"/>
        <v>11880</v>
      </c>
    </row>
    <row r="237" spans="1:20" ht="18" customHeight="1" x14ac:dyDescent="0.2">
      <c r="A237" s="56" t="s">
        <v>333</v>
      </c>
      <c r="B237" s="82" t="s">
        <v>287</v>
      </c>
      <c r="C237" s="66" t="s">
        <v>1</v>
      </c>
      <c r="D237" s="67">
        <v>2.5</v>
      </c>
      <c r="E237" s="68" t="s">
        <v>18</v>
      </c>
      <c r="F237" s="69">
        <v>4.5</v>
      </c>
      <c r="G237" s="75">
        <f t="shared" si="33"/>
        <v>7</v>
      </c>
      <c r="H237" s="71">
        <f>IF(D237=基本・単一!$F$4,基本・単一!$L$4,IF(D237=基本・単一!$F$5,基本・単一!$L$5,IF(D237=基本・単一!$F$6,基本・単一!$L$6,IF(D237=基本・単一!$F$7,基本・単一!$L$7,IF(D237=基本・単一!$F$8,基本・単一!$L$8,IF(D237=基本・単一!$F$9,基本・単一!$L$9,IF(D237=基本・単一!$F$10,基本・単一!$L$10)))))))</f>
        <v>754</v>
      </c>
      <c r="I237" s="243"/>
      <c r="J237" s="71">
        <f>J236+基本・複合!$Q$2</f>
        <v>747</v>
      </c>
      <c r="K237" s="243"/>
      <c r="L237" s="71">
        <f t="shared" si="34"/>
        <v>1266</v>
      </c>
      <c r="M237" s="72">
        <f t="shared" si="36"/>
        <v>14179</v>
      </c>
      <c r="N237" s="72">
        <f t="shared" si="36"/>
        <v>13875</v>
      </c>
      <c r="O237" s="72">
        <f t="shared" si="36"/>
        <v>13799</v>
      </c>
      <c r="P237" s="72">
        <f t="shared" si="36"/>
        <v>13571</v>
      </c>
      <c r="Q237" s="72">
        <f t="shared" si="36"/>
        <v>13419</v>
      </c>
      <c r="R237" s="72">
        <f t="shared" si="36"/>
        <v>13115</v>
      </c>
      <c r="S237" s="72">
        <f t="shared" si="36"/>
        <v>12887</v>
      </c>
      <c r="T237" s="72">
        <f t="shared" si="36"/>
        <v>12660</v>
      </c>
    </row>
    <row r="238" spans="1:20" ht="18" customHeight="1" x14ac:dyDescent="0.2">
      <c r="A238" s="56" t="s">
        <v>334</v>
      </c>
      <c r="B238" s="82" t="s">
        <v>287</v>
      </c>
      <c r="C238" s="66" t="s">
        <v>1</v>
      </c>
      <c r="D238" s="67">
        <v>3</v>
      </c>
      <c r="E238" s="68" t="s">
        <v>18</v>
      </c>
      <c r="F238" s="69">
        <v>0.5</v>
      </c>
      <c r="G238" s="75">
        <f t="shared" si="33"/>
        <v>3.5</v>
      </c>
      <c r="H238" s="71">
        <f>IF(D238=基本・単一!$F$4,基本・単一!$L$4,IF(D238=基本・単一!$F$5,基本・単一!$L$5,IF(D238=基本・単一!$F$6,基本・単一!$L$6,IF(D238=基本・単一!$F$7,基本・単一!$L$7,IF(D238=基本・単一!$F$8,基本・単一!$L$8,IF(D238=基本・単一!$F$9,基本・単一!$L$9,IF(D238=基本・単一!$F$10,基本・単一!$L$10)))))))</f>
        <v>837</v>
      </c>
      <c r="I238" s="243"/>
      <c r="J238" s="71">
        <f>J229</f>
        <v>83</v>
      </c>
      <c r="K238" s="243"/>
      <c r="L238" s="71">
        <f t="shared" si="34"/>
        <v>706</v>
      </c>
      <c r="M238" s="72">
        <f t="shared" si="36"/>
        <v>7907</v>
      </c>
      <c r="N238" s="72">
        <f t="shared" si="36"/>
        <v>7737</v>
      </c>
      <c r="O238" s="72">
        <f t="shared" si="36"/>
        <v>7695</v>
      </c>
      <c r="P238" s="72">
        <f t="shared" si="36"/>
        <v>7568</v>
      </c>
      <c r="Q238" s="72">
        <f t="shared" si="36"/>
        <v>7483</v>
      </c>
      <c r="R238" s="72">
        <f t="shared" si="36"/>
        <v>7314</v>
      </c>
      <c r="S238" s="72">
        <f t="shared" si="36"/>
        <v>7187</v>
      </c>
      <c r="T238" s="72">
        <f t="shared" si="36"/>
        <v>7060</v>
      </c>
    </row>
    <row r="239" spans="1:20" ht="18" customHeight="1" x14ac:dyDescent="0.2">
      <c r="A239" s="56" t="s">
        <v>335</v>
      </c>
      <c r="B239" s="82" t="s">
        <v>287</v>
      </c>
      <c r="C239" s="66" t="s">
        <v>1</v>
      </c>
      <c r="D239" s="67">
        <v>3</v>
      </c>
      <c r="E239" s="68" t="s">
        <v>18</v>
      </c>
      <c r="F239" s="69">
        <v>1</v>
      </c>
      <c r="G239" s="75">
        <f t="shared" si="33"/>
        <v>4</v>
      </c>
      <c r="H239" s="71">
        <f>IF(D239=基本・単一!$F$4,基本・単一!$L$4,IF(D239=基本・単一!$F$5,基本・単一!$L$5,IF(D239=基本・単一!$F$6,基本・単一!$L$6,IF(D239=基本・単一!$F$7,基本・単一!$L$7,IF(D239=基本・単一!$F$8,基本・単一!$L$8,IF(D239=基本・単一!$F$9,基本・単一!$L$9,IF(D239=基本・単一!$F$10,基本・単一!$L$10)))))))</f>
        <v>837</v>
      </c>
      <c r="I239" s="243"/>
      <c r="J239" s="71">
        <f>J238+基本・複合!$Q$2</f>
        <v>166</v>
      </c>
      <c r="K239" s="243"/>
      <c r="L239" s="71">
        <f t="shared" si="34"/>
        <v>784</v>
      </c>
      <c r="M239" s="72">
        <f t="shared" si="36"/>
        <v>8780</v>
      </c>
      <c r="N239" s="72">
        <f t="shared" si="36"/>
        <v>8592</v>
      </c>
      <c r="O239" s="72">
        <f t="shared" si="36"/>
        <v>8545</v>
      </c>
      <c r="P239" s="72">
        <f t="shared" si="36"/>
        <v>8404</v>
      </c>
      <c r="Q239" s="72">
        <f t="shared" si="36"/>
        <v>8310</v>
      </c>
      <c r="R239" s="72">
        <f t="shared" si="36"/>
        <v>8122</v>
      </c>
      <c r="S239" s="72">
        <f t="shared" si="36"/>
        <v>7981</v>
      </c>
      <c r="T239" s="72">
        <f t="shared" si="36"/>
        <v>7840</v>
      </c>
    </row>
    <row r="240" spans="1:20" ht="18" customHeight="1" x14ac:dyDescent="0.2">
      <c r="A240" s="56" t="s">
        <v>336</v>
      </c>
      <c r="B240" s="82" t="s">
        <v>287</v>
      </c>
      <c r="C240" s="66" t="s">
        <v>1</v>
      </c>
      <c r="D240" s="67">
        <v>3</v>
      </c>
      <c r="E240" s="68" t="s">
        <v>18</v>
      </c>
      <c r="F240" s="69">
        <v>1.5</v>
      </c>
      <c r="G240" s="75">
        <f t="shared" si="33"/>
        <v>4.5</v>
      </c>
      <c r="H240" s="71">
        <f>IF(D240=基本・単一!$F$4,基本・単一!$L$4,IF(D240=基本・単一!$F$5,基本・単一!$L$5,IF(D240=基本・単一!$F$6,基本・単一!$L$6,IF(D240=基本・単一!$F$7,基本・単一!$L$7,IF(D240=基本・単一!$F$8,基本・単一!$L$8,IF(D240=基本・単一!$F$9,基本・単一!$L$9,IF(D240=基本・単一!$F$10,基本・単一!$L$10)))))))</f>
        <v>837</v>
      </c>
      <c r="I240" s="243"/>
      <c r="J240" s="71">
        <f>J239+基本・複合!$Q$2</f>
        <v>249</v>
      </c>
      <c r="K240" s="243"/>
      <c r="L240" s="71">
        <f t="shared" si="34"/>
        <v>861</v>
      </c>
      <c r="M240" s="72">
        <f t="shared" si="36"/>
        <v>9643</v>
      </c>
      <c r="N240" s="72">
        <f t="shared" si="36"/>
        <v>9436</v>
      </c>
      <c r="O240" s="72">
        <f t="shared" si="36"/>
        <v>9384</v>
      </c>
      <c r="P240" s="72">
        <f t="shared" si="36"/>
        <v>9229</v>
      </c>
      <c r="Q240" s="72">
        <f t="shared" si="36"/>
        <v>9126</v>
      </c>
      <c r="R240" s="72">
        <f t="shared" si="36"/>
        <v>8919</v>
      </c>
      <c r="S240" s="72">
        <f t="shared" si="36"/>
        <v>8764</v>
      </c>
      <c r="T240" s="72">
        <f t="shared" si="36"/>
        <v>8610</v>
      </c>
    </row>
    <row r="241" spans="1:20" ht="18" customHeight="1" x14ac:dyDescent="0.2">
      <c r="A241" s="56" t="s">
        <v>337</v>
      </c>
      <c r="B241" s="82" t="s">
        <v>287</v>
      </c>
      <c r="C241" s="66" t="s">
        <v>1</v>
      </c>
      <c r="D241" s="67">
        <v>3</v>
      </c>
      <c r="E241" s="68" t="s">
        <v>18</v>
      </c>
      <c r="F241" s="69">
        <v>2</v>
      </c>
      <c r="G241" s="75">
        <f t="shared" si="33"/>
        <v>5</v>
      </c>
      <c r="H241" s="71">
        <f>IF(D241=基本・単一!$F$4,基本・単一!$L$4,IF(D241=基本・単一!$F$5,基本・単一!$L$5,IF(D241=基本・単一!$F$6,基本・単一!$L$6,IF(D241=基本・単一!$F$7,基本・単一!$L$7,IF(D241=基本・単一!$F$8,基本・単一!$L$8,IF(D241=基本・単一!$F$9,基本・単一!$L$9,IF(D241=基本・単一!$F$10,基本・単一!$L$10)))))))</f>
        <v>837</v>
      </c>
      <c r="I241" s="243"/>
      <c r="J241" s="71">
        <f>J240+基本・複合!$Q$2</f>
        <v>332</v>
      </c>
      <c r="K241" s="243"/>
      <c r="L241" s="71">
        <f t="shared" si="34"/>
        <v>939</v>
      </c>
      <c r="M241" s="72">
        <f t="shared" si="36"/>
        <v>10516</v>
      </c>
      <c r="N241" s="72">
        <f t="shared" si="36"/>
        <v>10291</v>
      </c>
      <c r="O241" s="72">
        <f t="shared" si="36"/>
        <v>10235</v>
      </c>
      <c r="P241" s="72">
        <f t="shared" si="36"/>
        <v>10066</v>
      </c>
      <c r="Q241" s="72">
        <f t="shared" si="36"/>
        <v>9953</v>
      </c>
      <c r="R241" s="72">
        <f t="shared" si="36"/>
        <v>9728</v>
      </c>
      <c r="S241" s="72">
        <f t="shared" si="36"/>
        <v>9559</v>
      </c>
      <c r="T241" s="72">
        <f t="shared" si="36"/>
        <v>9390</v>
      </c>
    </row>
    <row r="242" spans="1:20" ht="18" customHeight="1" x14ac:dyDescent="0.2">
      <c r="A242" s="56" t="s">
        <v>338</v>
      </c>
      <c r="B242" s="82" t="s">
        <v>287</v>
      </c>
      <c r="C242" s="66" t="s">
        <v>1</v>
      </c>
      <c r="D242" s="67">
        <v>3</v>
      </c>
      <c r="E242" s="68" t="s">
        <v>18</v>
      </c>
      <c r="F242" s="69">
        <v>2.5</v>
      </c>
      <c r="G242" s="75">
        <f t="shared" si="33"/>
        <v>5.5</v>
      </c>
      <c r="H242" s="71">
        <f>IF(D242=基本・単一!$F$4,基本・単一!$L$4,IF(D242=基本・単一!$F$5,基本・単一!$L$5,IF(D242=基本・単一!$F$6,基本・単一!$L$6,IF(D242=基本・単一!$F$7,基本・単一!$L$7,IF(D242=基本・単一!$F$8,基本・単一!$L$8,IF(D242=基本・単一!$F$9,基本・単一!$L$9,IF(D242=基本・単一!$F$10,基本・単一!$L$10)))))))</f>
        <v>837</v>
      </c>
      <c r="I242" s="243"/>
      <c r="J242" s="71">
        <f>J241+基本・複合!$Q$2</f>
        <v>415</v>
      </c>
      <c r="K242" s="243"/>
      <c r="L242" s="71">
        <f t="shared" si="34"/>
        <v>1017</v>
      </c>
      <c r="M242" s="72">
        <f t="shared" si="36"/>
        <v>11390</v>
      </c>
      <c r="N242" s="72">
        <f t="shared" si="36"/>
        <v>11146</v>
      </c>
      <c r="O242" s="72">
        <f t="shared" si="36"/>
        <v>11085</v>
      </c>
      <c r="P242" s="72">
        <f t="shared" si="36"/>
        <v>10902</v>
      </c>
      <c r="Q242" s="72">
        <f t="shared" si="36"/>
        <v>10780</v>
      </c>
      <c r="R242" s="72">
        <f t="shared" si="36"/>
        <v>10536</v>
      </c>
      <c r="S242" s="72">
        <f t="shared" si="36"/>
        <v>10353</v>
      </c>
      <c r="T242" s="72">
        <f t="shared" si="36"/>
        <v>10170</v>
      </c>
    </row>
    <row r="243" spans="1:20" ht="18" customHeight="1" x14ac:dyDescent="0.2">
      <c r="A243" s="56" t="s">
        <v>339</v>
      </c>
      <c r="B243" s="82" t="s">
        <v>287</v>
      </c>
      <c r="C243" s="66" t="s">
        <v>1</v>
      </c>
      <c r="D243" s="67">
        <v>3</v>
      </c>
      <c r="E243" s="68" t="s">
        <v>18</v>
      </c>
      <c r="F243" s="69">
        <v>3</v>
      </c>
      <c r="G243" s="75">
        <f t="shared" si="33"/>
        <v>6</v>
      </c>
      <c r="H243" s="71">
        <f>IF(D243=基本・単一!$F$4,基本・単一!$L$4,IF(D243=基本・単一!$F$5,基本・単一!$L$5,IF(D243=基本・単一!$F$6,基本・単一!$L$6,IF(D243=基本・単一!$F$7,基本・単一!$L$7,IF(D243=基本・単一!$F$8,基本・単一!$L$8,IF(D243=基本・単一!$F$9,基本・単一!$L$9,IF(D243=基本・単一!$F$10,基本・単一!$L$10)))))))</f>
        <v>837</v>
      </c>
      <c r="I243" s="243"/>
      <c r="J243" s="71">
        <f>J242+基本・複合!$Q$2</f>
        <v>498</v>
      </c>
      <c r="K243" s="243"/>
      <c r="L243" s="71">
        <f t="shared" si="34"/>
        <v>1095</v>
      </c>
      <c r="M243" s="72">
        <f t="shared" si="36"/>
        <v>12264</v>
      </c>
      <c r="N243" s="72">
        <f t="shared" si="36"/>
        <v>12001</v>
      </c>
      <c r="O243" s="72">
        <f t="shared" si="36"/>
        <v>11935</v>
      </c>
      <c r="P243" s="72">
        <f t="shared" si="36"/>
        <v>11738</v>
      </c>
      <c r="Q243" s="72">
        <f t="shared" si="36"/>
        <v>11607</v>
      </c>
      <c r="R243" s="72">
        <f t="shared" si="36"/>
        <v>11344</v>
      </c>
      <c r="S243" s="72">
        <f t="shared" si="36"/>
        <v>11147</v>
      </c>
      <c r="T243" s="72">
        <f t="shared" si="36"/>
        <v>10950</v>
      </c>
    </row>
    <row r="244" spans="1:20" ht="18" customHeight="1" x14ac:dyDescent="0.2">
      <c r="A244" s="56" t="s">
        <v>340</v>
      </c>
      <c r="B244" s="82" t="s">
        <v>287</v>
      </c>
      <c r="C244" s="66" t="s">
        <v>1</v>
      </c>
      <c r="D244" s="67">
        <v>3</v>
      </c>
      <c r="E244" s="68" t="s">
        <v>18</v>
      </c>
      <c r="F244" s="69">
        <v>3.5</v>
      </c>
      <c r="G244" s="75">
        <f t="shared" si="33"/>
        <v>6.5</v>
      </c>
      <c r="H244" s="71">
        <f>IF(D244=基本・単一!$F$4,基本・単一!$L$4,IF(D244=基本・単一!$F$5,基本・単一!$L$5,IF(D244=基本・単一!$F$6,基本・単一!$L$6,IF(D244=基本・単一!$F$7,基本・単一!$L$7,IF(D244=基本・単一!$F$8,基本・単一!$L$8,IF(D244=基本・単一!$F$9,基本・単一!$L$9,IF(D244=基本・単一!$F$10,基本・単一!$L$10)))))))</f>
        <v>837</v>
      </c>
      <c r="I244" s="243"/>
      <c r="J244" s="71">
        <f>J243+基本・複合!$Q$2</f>
        <v>581</v>
      </c>
      <c r="K244" s="243"/>
      <c r="L244" s="71">
        <f t="shared" si="34"/>
        <v>1172</v>
      </c>
      <c r="M244" s="72">
        <f t="shared" si="36"/>
        <v>13126</v>
      </c>
      <c r="N244" s="72">
        <f t="shared" si="36"/>
        <v>12845</v>
      </c>
      <c r="O244" s="72">
        <f t="shared" si="36"/>
        <v>12774</v>
      </c>
      <c r="P244" s="72">
        <f t="shared" si="36"/>
        <v>12563</v>
      </c>
      <c r="Q244" s="72">
        <f t="shared" si="36"/>
        <v>12423</v>
      </c>
      <c r="R244" s="72">
        <f t="shared" si="36"/>
        <v>12141</v>
      </c>
      <c r="S244" s="72">
        <f t="shared" si="36"/>
        <v>11930</v>
      </c>
      <c r="T244" s="72">
        <f t="shared" si="36"/>
        <v>11720</v>
      </c>
    </row>
    <row r="245" spans="1:20" ht="18" customHeight="1" x14ac:dyDescent="0.2">
      <c r="A245" s="56" t="s">
        <v>341</v>
      </c>
      <c r="B245" s="82" t="s">
        <v>287</v>
      </c>
      <c r="C245" s="66" t="s">
        <v>1</v>
      </c>
      <c r="D245" s="67">
        <v>3</v>
      </c>
      <c r="E245" s="68" t="s">
        <v>18</v>
      </c>
      <c r="F245" s="69">
        <v>4</v>
      </c>
      <c r="G245" s="75">
        <f t="shared" si="33"/>
        <v>7</v>
      </c>
      <c r="H245" s="71">
        <f>IF(D245=基本・単一!$F$4,基本・単一!$L$4,IF(D245=基本・単一!$F$5,基本・単一!$L$5,IF(D245=基本・単一!$F$6,基本・単一!$L$6,IF(D245=基本・単一!$F$7,基本・単一!$L$7,IF(D245=基本・単一!$F$8,基本・単一!$L$8,IF(D245=基本・単一!$F$9,基本・単一!$L$9,IF(D245=基本・単一!$F$10,基本・単一!$L$10)))))))</f>
        <v>837</v>
      </c>
      <c r="I245" s="243"/>
      <c r="J245" s="71">
        <f>J244+基本・複合!$Q$2</f>
        <v>664</v>
      </c>
      <c r="K245" s="243"/>
      <c r="L245" s="71">
        <f t="shared" si="34"/>
        <v>1250</v>
      </c>
      <c r="M245" s="72">
        <f t="shared" si="36"/>
        <v>14000</v>
      </c>
      <c r="N245" s="72">
        <f t="shared" si="36"/>
        <v>13700</v>
      </c>
      <c r="O245" s="72">
        <f t="shared" si="36"/>
        <v>13625</v>
      </c>
      <c r="P245" s="72">
        <f t="shared" si="36"/>
        <v>13400</v>
      </c>
      <c r="Q245" s="72">
        <f t="shared" si="36"/>
        <v>13250</v>
      </c>
      <c r="R245" s="72">
        <f t="shared" si="36"/>
        <v>12950</v>
      </c>
      <c r="S245" s="72">
        <f t="shared" si="36"/>
        <v>12725</v>
      </c>
      <c r="T245" s="72">
        <f t="shared" si="36"/>
        <v>12500</v>
      </c>
    </row>
    <row r="246" spans="1:20" ht="18" customHeight="1" x14ac:dyDescent="0.2">
      <c r="A246" s="56" t="s">
        <v>342</v>
      </c>
      <c r="B246" s="82" t="s">
        <v>287</v>
      </c>
      <c r="C246" s="66" t="s">
        <v>1</v>
      </c>
      <c r="D246" s="67">
        <v>3</v>
      </c>
      <c r="E246" s="68" t="s">
        <v>18</v>
      </c>
      <c r="F246" s="69">
        <v>4.5</v>
      </c>
      <c r="G246" s="75">
        <f t="shared" si="33"/>
        <v>7.5</v>
      </c>
      <c r="H246" s="71">
        <f>IF(D246=基本・単一!$F$4,基本・単一!$L$4,IF(D246=基本・単一!$F$5,基本・単一!$L$5,IF(D246=基本・単一!$F$6,基本・単一!$L$6,IF(D246=基本・単一!$F$7,基本・単一!$L$7,IF(D246=基本・単一!$F$8,基本・単一!$L$8,IF(D246=基本・単一!$F$9,基本・単一!$L$9,IF(D246=基本・単一!$F$10,基本・単一!$L$10)))))))</f>
        <v>837</v>
      </c>
      <c r="I246" s="243"/>
      <c r="J246" s="71">
        <f>J245+基本・複合!$Q$2</f>
        <v>747</v>
      </c>
      <c r="K246" s="243"/>
      <c r="L246" s="71">
        <f t="shared" si="34"/>
        <v>1328</v>
      </c>
      <c r="M246" s="72">
        <f t="shared" si="36"/>
        <v>14873</v>
      </c>
      <c r="N246" s="72">
        <f t="shared" si="36"/>
        <v>14554</v>
      </c>
      <c r="O246" s="72">
        <f t="shared" si="36"/>
        <v>14475</v>
      </c>
      <c r="P246" s="72">
        <f t="shared" si="36"/>
        <v>14236</v>
      </c>
      <c r="Q246" s="72">
        <f t="shared" si="36"/>
        <v>14076</v>
      </c>
      <c r="R246" s="72">
        <f t="shared" si="36"/>
        <v>13758</v>
      </c>
      <c r="S246" s="72">
        <f t="shared" si="36"/>
        <v>13519</v>
      </c>
      <c r="T246" s="72">
        <f t="shared" si="36"/>
        <v>13280</v>
      </c>
    </row>
    <row r="247" spans="1:20" ht="18" customHeight="1" x14ac:dyDescent="0.2">
      <c r="A247" s="56" t="s">
        <v>343</v>
      </c>
      <c r="B247" s="82" t="s">
        <v>287</v>
      </c>
      <c r="C247" s="66" t="s">
        <v>1</v>
      </c>
      <c r="D247" s="67">
        <v>3.5</v>
      </c>
      <c r="E247" s="68" t="s">
        <v>18</v>
      </c>
      <c r="F247" s="69">
        <v>0.5</v>
      </c>
      <c r="G247" s="75">
        <f t="shared" si="33"/>
        <v>4</v>
      </c>
      <c r="H247" s="71">
        <f>IF(D247=基本・単一!$F$4,基本・単一!$L$4,IF(D247=基本・単一!$F$5,基本・単一!$L$5,IF(D247=基本・単一!$F$6,基本・単一!$L$6,IF(D247=基本・単一!$F$7,基本・単一!$L$7,IF(D247=基本・単一!$F$8,基本・単一!$L$8,IF(D247=基本・単一!$F$9,基本・単一!$L$9,IF(D247=基本・単一!$F$10,基本・単一!$L$10)))))))</f>
        <v>921</v>
      </c>
      <c r="I247" s="243"/>
      <c r="J247" s="71">
        <f t="shared" ref="J247:J310" si="37">J238</f>
        <v>83</v>
      </c>
      <c r="K247" s="243"/>
      <c r="L247" s="71">
        <f t="shared" si="34"/>
        <v>769</v>
      </c>
      <c r="M247" s="72">
        <f t="shared" si="36"/>
        <v>8612</v>
      </c>
      <c r="N247" s="72">
        <f t="shared" si="36"/>
        <v>8428</v>
      </c>
      <c r="O247" s="72">
        <f t="shared" si="36"/>
        <v>8382</v>
      </c>
      <c r="P247" s="72">
        <f t="shared" si="36"/>
        <v>8243</v>
      </c>
      <c r="Q247" s="72">
        <f t="shared" si="36"/>
        <v>8151</v>
      </c>
      <c r="R247" s="72">
        <f t="shared" si="36"/>
        <v>7966</v>
      </c>
      <c r="S247" s="72">
        <f t="shared" si="36"/>
        <v>7828</v>
      </c>
      <c r="T247" s="72">
        <f t="shared" si="36"/>
        <v>7690</v>
      </c>
    </row>
    <row r="248" spans="1:20" ht="18" customHeight="1" x14ac:dyDescent="0.2">
      <c r="A248" s="56" t="s">
        <v>344</v>
      </c>
      <c r="B248" s="82" t="s">
        <v>287</v>
      </c>
      <c r="C248" s="66" t="s">
        <v>1</v>
      </c>
      <c r="D248" s="67">
        <v>3.5</v>
      </c>
      <c r="E248" s="68" t="s">
        <v>18</v>
      </c>
      <c r="F248" s="69">
        <v>1</v>
      </c>
      <c r="G248" s="75">
        <f t="shared" si="33"/>
        <v>4.5</v>
      </c>
      <c r="H248" s="71">
        <f>IF(D248=基本・単一!$F$4,基本・単一!$L$4,IF(D248=基本・単一!$F$5,基本・単一!$L$5,IF(D248=基本・単一!$F$6,基本・単一!$L$6,IF(D248=基本・単一!$F$7,基本・単一!$L$7,IF(D248=基本・単一!$F$8,基本・単一!$L$8,IF(D248=基本・単一!$F$9,基本・単一!$L$9,IF(D248=基本・単一!$F$10,基本・単一!$L$10)))))))</f>
        <v>921</v>
      </c>
      <c r="I248" s="243"/>
      <c r="J248" s="71">
        <f t="shared" si="37"/>
        <v>166</v>
      </c>
      <c r="K248" s="243"/>
      <c r="L248" s="71">
        <f t="shared" si="34"/>
        <v>847</v>
      </c>
      <c r="M248" s="72">
        <f t="shared" si="36"/>
        <v>9486</v>
      </c>
      <c r="N248" s="72">
        <f t="shared" si="36"/>
        <v>9283</v>
      </c>
      <c r="O248" s="72">
        <f t="shared" si="36"/>
        <v>9232</v>
      </c>
      <c r="P248" s="72">
        <f t="shared" si="36"/>
        <v>9079</v>
      </c>
      <c r="Q248" s="72">
        <f t="shared" si="36"/>
        <v>8978</v>
      </c>
      <c r="R248" s="72">
        <f t="shared" si="36"/>
        <v>8774</v>
      </c>
      <c r="S248" s="72">
        <f t="shared" si="36"/>
        <v>8622</v>
      </c>
      <c r="T248" s="72">
        <f t="shared" si="36"/>
        <v>8470</v>
      </c>
    </row>
    <row r="249" spans="1:20" ht="18" customHeight="1" x14ac:dyDescent="0.2">
      <c r="A249" s="56" t="s">
        <v>345</v>
      </c>
      <c r="B249" s="82" t="s">
        <v>287</v>
      </c>
      <c r="C249" s="66" t="s">
        <v>1</v>
      </c>
      <c r="D249" s="67">
        <v>3.5</v>
      </c>
      <c r="E249" s="68" t="s">
        <v>18</v>
      </c>
      <c r="F249" s="69">
        <v>1.5</v>
      </c>
      <c r="G249" s="75">
        <f t="shared" si="33"/>
        <v>5</v>
      </c>
      <c r="H249" s="71">
        <f>IF(D249=基本・単一!$F$4,基本・単一!$L$4,IF(D249=基本・単一!$F$5,基本・単一!$L$5,IF(D249=基本・単一!$F$6,基本・単一!$L$6,IF(D249=基本・単一!$F$7,基本・単一!$L$7,IF(D249=基本・単一!$F$8,基本・単一!$L$8,IF(D249=基本・単一!$F$9,基本・単一!$L$9,IF(D249=基本・単一!$F$10,基本・単一!$L$10)))))))</f>
        <v>921</v>
      </c>
      <c r="I249" s="243"/>
      <c r="J249" s="71">
        <f t="shared" si="37"/>
        <v>249</v>
      </c>
      <c r="K249" s="243"/>
      <c r="L249" s="71">
        <f t="shared" si="34"/>
        <v>924</v>
      </c>
      <c r="M249" s="72">
        <f t="shared" si="36"/>
        <v>10348</v>
      </c>
      <c r="N249" s="72">
        <f t="shared" si="36"/>
        <v>10127</v>
      </c>
      <c r="O249" s="72">
        <f t="shared" si="36"/>
        <v>10071</v>
      </c>
      <c r="P249" s="72">
        <f t="shared" si="36"/>
        <v>9905</v>
      </c>
      <c r="Q249" s="72">
        <f t="shared" si="36"/>
        <v>9794</v>
      </c>
      <c r="R249" s="72">
        <f t="shared" si="36"/>
        <v>9572</v>
      </c>
      <c r="S249" s="72">
        <f t="shared" si="36"/>
        <v>9406</v>
      </c>
      <c r="T249" s="72">
        <f t="shared" si="36"/>
        <v>9240</v>
      </c>
    </row>
    <row r="250" spans="1:20" ht="18" customHeight="1" x14ac:dyDescent="0.2">
      <c r="A250" s="56" t="s">
        <v>346</v>
      </c>
      <c r="B250" s="82" t="s">
        <v>287</v>
      </c>
      <c r="C250" s="66" t="s">
        <v>1</v>
      </c>
      <c r="D250" s="67">
        <v>3.5</v>
      </c>
      <c r="E250" s="68" t="s">
        <v>18</v>
      </c>
      <c r="F250" s="69">
        <v>2</v>
      </c>
      <c r="G250" s="75">
        <f t="shared" si="33"/>
        <v>5.5</v>
      </c>
      <c r="H250" s="71">
        <f>IF(D250=基本・単一!$F$4,基本・単一!$L$4,IF(D250=基本・単一!$F$5,基本・単一!$L$5,IF(D250=基本・単一!$F$6,基本・単一!$L$6,IF(D250=基本・単一!$F$7,基本・単一!$L$7,IF(D250=基本・単一!$F$8,基本・単一!$L$8,IF(D250=基本・単一!$F$9,基本・単一!$L$9,IF(D250=基本・単一!$F$10,基本・単一!$L$10)))))))</f>
        <v>921</v>
      </c>
      <c r="I250" s="243"/>
      <c r="J250" s="71">
        <f t="shared" si="37"/>
        <v>332</v>
      </c>
      <c r="K250" s="243"/>
      <c r="L250" s="71">
        <f t="shared" si="34"/>
        <v>1002</v>
      </c>
      <c r="M250" s="72">
        <f t="shared" si="36"/>
        <v>11222</v>
      </c>
      <c r="N250" s="72">
        <f t="shared" si="36"/>
        <v>10981</v>
      </c>
      <c r="O250" s="72">
        <f t="shared" si="36"/>
        <v>10921</v>
      </c>
      <c r="P250" s="72">
        <f t="shared" si="36"/>
        <v>10741</v>
      </c>
      <c r="Q250" s="72">
        <f t="shared" si="36"/>
        <v>10621</v>
      </c>
      <c r="R250" s="72">
        <f t="shared" si="36"/>
        <v>10380</v>
      </c>
      <c r="S250" s="72">
        <f t="shared" si="36"/>
        <v>10200</v>
      </c>
      <c r="T250" s="72">
        <f t="shared" si="36"/>
        <v>10020</v>
      </c>
    </row>
    <row r="251" spans="1:20" ht="18" customHeight="1" x14ac:dyDescent="0.2">
      <c r="A251" s="56" t="s">
        <v>347</v>
      </c>
      <c r="B251" s="82" t="s">
        <v>287</v>
      </c>
      <c r="C251" s="66" t="s">
        <v>1</v>
      </c>
      <c r="D251" s="67">
        <v>3.5</v>
      </c>
      <c r="E251" s="68" t="s">
        <v>18</v>
      </c>
      <c r="F251" s="69">
        <v>2.5</v>
      </c>
      <c r="G251" s="75">
        <f t="shared" si="33"/>
        <v>6</v>
      </c>
      <c r="H251" s="71">
        <f>IF(D251=基本・単一!$F$4,基本・単一!$L$4,IF(D251=基本・単一!$F$5,基本・単一!$L$5,IF(D251=基本・単一!$F$6,基本・単一!$L$6,IF(D251=基本・単一!$F$7,基本・単一!$L$7,IF(D251=基本・単一!$F$8,基本・単一!$L$8,IF(D251=基本・単一!$F$9,基本・単一!$L$9,IF(D251=基本・単一!$F$10,基本・単一!$L$10)))))))</f>
        <v>921</v>
      </c>
      <c r="I251" s="243"/>
      <c r="J251" s="71">
        <f t="shared" si="37"/>
        <v>415</v>
      </c>
      <c r="K251" s="243"/>
      <c r="L251" s="71">
        <f t="shared" si="34"/>
        <v>1080</v>
      </c>
      <c r="M251" s="72">
        <f t="shared" si="36"/>
        <v>12096</v>
      </c>
      <c r="N251" s="72">
        <f t="shared" si="36"/>
        <v>11836</v>
      </c>
      <c r="O251" s="72">
        <f t="shared" si="36"/>
        <v>11772</v>
      </c>
      <c r="P251" s="72">
        <f t="shared" si="36"/>
        <v>11577</v>
      </c>
      <c r="Q251" s="72">
        <f t="shared" si="36"/>
        <v>11448</v>
      </c>
      <c r="R251" s="72">
        <f t="shared" si="36"/>
        <v>11188</v>
      </c>
      <c r="S251" s="72">
        <f t="shared" si="36"/>
        <v>10994</v>
      </c>
      <c r="T251" s="72">
        <f t="shared" si="36"/>
        <v>10800</v>
      </c>
    </row>
    <row r="252" spans="1:20" ht="18" customHeight="1" x14ac:dyDescent="0.2">
      <c r="A252" s="56" t="s">
        <v>348</v>
      </c>
      <c r="B252" s="82" t="s">
        <v>287</v>
      </c>
      <c r="C252" s="66" t="s">
        <v>1</v>
      </c>
      <c r="D252" s="67">
        <v>3.5</v>
      </c>
      <c r="E252" s="68" t="s">
        <v>18</v>
      </c>
      <c r="F252" s="69">
        <v>3</v>
      </c>
      <c r="G252" s="75">
        <f t="shared" si="33"/>
        <v>6.5</v>
      </c>
      <c r="H252" s="71">
        <f>IF(D252=基本・単一!$F$4,基本・単一!$L$4,IF(D252=基本・単一!$F$5,基本・単一!$L$5,IF(D252=基本・単一!$F$6,基本・単一!$L$6,IF(D252=基本・単一!$F$7,基本・単一!$L$7,IF(D252=基本・単一!$F$8,基本・単一!$L$8,IF(D252=基本・単一!$F$9,基本・単一!$L$9,IF(D252=基本・単一!$F$10,基本・単一!$L$10)))))))</f>
        <v>921</v>
      </c>
      <c r="I252" s="243"/>
      <c r="J252" s="71">
        <f>J243</f>
        <v>498</v>
      </c>
      <c r="K252" s="243"/>
      <c r="L252" s="71">
        <f t="shared" si="34"/>
        <v>1158</v>
      </c>
      <c r="M252" s="72">
        <f t="shared" si="36"/>
        <v>12969</v>
      </c>
      <c r="N252" s="72">
        <f t="shared" si="36"/>
        <v>12691</v>
      </c>
      <c r="O252" s="72">
        <f t="shared" si="36"/>
        <v>12622</v>
      </c>
      <c r="P252" s="72">
        <f t="shared" si="36"/>
        <v>12413</v>
      </c>
      <c r="Q252" s="72">
        <f t="shared" si="36"/>
        <v>12274</v>
      </c>
      <c r="R252" s="72">
        <f t="shared" si="36"/>
        <v>11996</v>
      </c>
      <c r="S252" s="72">
        <f t="shared" si="36"/>
        <v>11788</v>
      </c>
      <c r="T252" s="72">
        <f t="shared" si="36"/>
        <v>11580</v>
      </c>
    </row>
    <row r="253" spans="1:20" ht="18" customHeight="1" x14ac:dyDescent="0.2">
      <c r="A253" s="56" t="s">
        <v>349</v>
      </c>
      <c r="B253" s="82" t="s">
        <v>287</v>
      </c>
      <c r="C253" s="66" t="s">
        <v>1</v>
      </c>
      <c r="D253" s="67">
        <v>3.5</v>
      </c>
      <c r="E253" s="68" t="s">
        <v>18</v>
      </c>
      <c r="F253" s="69">
        <v>3.5</v>
      </c>
      <c r="G253" s="75">
        <f t="shared" si="33"/>
        <v>7</v>
      </c>
      <c r="H253" s="71">
        <f>IF(D253=基本・単一!$F$4,基本・単一!$L$4,IF(D253=基本・単一!$F$5,基本・単一!$L$5,IF(D253=基本・単一!$F$6,基本・単一!$L$6,IF(D253=基本・単一!$F$7,基本・単一!$L$7,IF(D253=基本・単一!$F$8,基本・単一!$L$8,IF(D253=基本・単一!$F$9,基本・単一!$L$9,IF(D253=基本・単一!$F$10,基本・単一!$L$10)))))))</f>
        <v>921</v>
      </c>
      <c r="I253" s="243"/>
      <c r="J253" s="71">
        <f t="shared" si="37"/>
        <v>581</v>
      </c>
      <c r="K253" s="243"/>
      <c r="L253" s="71">
        <f t="shared" si="34"/>
        <v>1235</v>
      </c>
      <c r="M253" s="72">
        <f t="shared" si="36"/>
        <v>13832</v>
      </c>
      <c r="N253" s="72">
        <f t="shared" si="36"/>
        <v>13535</v>
      </c>
      <c r="O253" s="72">
        <f t="shared" si="36"/>
        <v>13461</v>
      </c>
      <c r="P253" s="72">
        <f t="shared" si="36"/>
        <v>13239</v>
      </c>
      <c r="Q253" s="72">
        <f t="shared" si="36"/>
        <v>13091</v>
      </c>
      <c r="R253" s="72">
        <f t="shared" si="36"/>
        <v>12794</v>
      </c>
      <c r="S253" s="72">
        <f t="shared" si="36"/>
        <v>12572</v>
      </c>
      <c r="T253" s="72">
        <f t="shared" si="36"/>
        <v>12350</v>
      </c>
    </row>
    <row r="254" spans="1:20" ht="18" customHeight="1" x14ac:dyDescent="0.2">
      <c r="A254" s="56" t="s">
        <v>350</v>
      </c>
      <c r="B254" s="82" t="s">
        <v>287</v>
      </c>
      <c r="C254" s="66" t="s">
        <v>1</v>
      </c>
      <c r="D254" s="67">
        <v>3.5</v>
      </c>
      <c r="E254" s="68" t="s">
        <v>18</v>
      </c>
      <c r="F254" s="69">
        <v>4</v>
      </c>
      <c r="G254" s="75">
        <f t="shared" si="33"/>
        <v>7.5</v>
      </c>
      <c r="H254" s="71">
        <f>IF(D254=基本・単一!$F$4,基本・単一!$L$4,IF(D254=基本・単一!$F$5,基本・単一!$L$5,IF(D254=基本・単一!$F$6,基本・単一!$L$6,IF(D254=基本・単一!$F$7,基本・単一!$L$7,IF(D254=基本・単一!$F$8,基本・単一!$L$8,IF(D254=基本・単一!$F$9,基本・単一!$L$9,IF(D254=基本・単一!$F$10,基本・単一!$L$10)))))))</f>
        <v>921</v>
      </c>
      <c r="I254" s="243"/>
      <c r="J254" s="71">
        <f t="shared" si="37"/>
        <v>664</v>
      </c>
      <c r="K254" s="243"/>
      <c r="L254" s="71">
        <f t="shared" si="34"/>
        <v>1313</v>
      </c>
      <c r="M254" s="72">
        <f t="shared" si="36"/>
        <v>14705</v>
      </c>
      <c r="N254" s="72">
        <f t="shared" si="36"/>
        <v>14390</v>
      </c>
      <c r="O254" s="72">
        <f t="shared" si="36"/>
        <v>14311</v>
      </c>
      <c r="P254" s="72">
        <f t="shared" si="36"/>
        <v>14075</v>
      </c>
      <c r="Q254" s="72">
        <f t="shared" si="36"/>
        <v>13917</v>
      </c>
      <c r="R254" s="72">
        <f t="shared" si="36"/>
        <v>13602</v>
      </c>
      <c r="S254" s="72">
        <f t="shared" si="36"/>
        <v>13366</v>
      </c>
      <c r="T254" s="72">
        <f t="shared" si="36"/>
        <v>13130</v>
      </c>
    </row>
    <row r="255" spans="1:20" ht="18" customHeight="1" x14ac:dyDescent="0.2">
      <c r="A255" s="56" t="s">
        <v>351</v>
      </c>
      <c r="B255" s="82" t="s">
        <v>287</v>
      </c>
      <c r="C255" s="66" t="s">
        <v>1</v>
      </c>
      <c r="D255" s="67">
        <v>3.5</v>
      </c>
      <c r="E255" s="68" t="s">
        <v>18</v>
      </c>
      <c r="F255" s="69">
        <v>4.5</v>
      </c>
      <c r="G255" s="75">
        <f t="shared" si="33"/>
        <v>8</v>
      </c>
      <c r="H255" s="71">
        <f>IF(D255=基本・単一!$F$4,基本・単一!$L$4,IF(D255=基本・単一!$F$5,基本・単一!$L$5,IF(D255=基本・単一!$F$6,基本・単一!$L$6,IF(D255=基本・単一!$F$7,基本・単一!$L$7,IF(D255=基本・単一!$F$8,基本・単一!$L$8,IF(D255=基本・単一!$F$9,基本・単一!$L$9,IF(D255=基本・単一!$F$10,基本・単一!$L$10)))))))</f>
        <v>921</v>
      </c>
      <c r="I255" s="243"/>
      <c r="J255" s="71">
        <f t="shared" si="37"/>
        <v>747</v>
      </c>
      <c r="K255" s="243"/>
      <c r="L255" s="71">
        <f t="shared" si="34"/>
        <v>1391</v>
      </c>
      <c r="M255" s="72">
        <f t="shared" si="36"/>
        <v>15579</v>
      </c>
      <c r="N255" s="72">
        <f t="shared" si="36"/>
        <v>15245</v>
      </c>
      <c r="O255" s="72">
        <f t="shared" si="36"/>
        <v>15161</v>
      </c>
      <c r="P255" s="72">
        <f t="shared" si="36"/>
        <v>14911</v>
      </c>
      <c r="Q255" s="72">
        <f t="shared" si="36"/>
        <v>14744</v>
      </c>
      <c r="R255" s="72">
        <f t="shared" si="36"/>
        <v>14410</v>
      </c>
      <c r="S255" s="72">
        <f t="shared" si="36"/>
        <v>14160</v>
      </c>
      <c r="T255" s="72">
        <f t="shared" si="36"/>
        <v>13910</v>
      </c>
    </row>
    <row r="256" spans="1:20" ht="18" customHeight="1" x14ac:dyDescent="0.2">
      <c r="A256" s="56" t="s">
        <v>352</v>
      </c>
      <c r="B256" s="82" t="s">
        <v>287</v>
      </c>
      <c r="C256" s="66" t="s">
        <v>1</v>
      </c>
      <c r="D256" s="67">
        <v>4</v>
      </c>
      <c r="E256" s="68" t="s">
        <v>18</v>
      </c>
      <c r="F256" s="69">
        <v>0.5</v>
      </c>
      <c r="G256" s="75">
        <f t="shared" si="33"/>
        <v>4.5</v>
      </c>
      <c r="H256" s="71">
        <f>基本・単一!L11</f>
        <v>1004</v>
      </c>
      <c r="I256" s="243"/>
      <c r="J256" s="71">
        <f t="shared" si="37"/>
        <v>83</v>
      </c>
      <c r="K256" s="243"/>
      <c r="L256" s="71">
        <f t="shared" si="34"/>
        <v>831</v>
      </c>
      <c r="M256" s="72">
        <f t="shared" si="36"/>
        <v>9307</v>
      </c>
      <c r="N256" s="72">
        <f t="shared" si="36"/>
        <v>9107</v>
      </c>
      <c r="O256" s="72">
        <f t="shared" si="36"/>
        <v>9057</v>
      </c>
      <c r="P256" s="72">
        <f t="shared" si="36"/>
        <v>8908</v>
      </c>
      <c r="Q256" s="72">
        <f t="shared" si="36"/>
        <v>8808</v>
      </c>
      <c r="R256" s="72">
        <f t="shared" si="36"/>
        <v>8609</v>
      </c>
      <c r="S256" s="72">
        <f t="shared" si="36"/>
        <v>8459</v>
      </c>
      <c r="T256" s="72">
        <f t="shared" si="36"/>
        <v>8310</v>
      </c>
    </row>
    <row r="257" spans="1:20" ht="18" customHeight="1" x14ac:dyDescent="0.2">
      <c r="A257" s="56" t="s">
        <v>353</v>
      </c>
      <c r="B257" s="82" t="s">
        <v>287</v>
      </c>
      <c r="C257" s="66" t="s">
        <v>1</v>
      </c>
      <c r="D257" s="67">
        <v>4</v>
      </c>
      <c r="E257" s="68" t="s">
        <v>18</v>
      </c>
      <c r="F257" s="69">
        <v>1</v>
      </c>
      <c r="G257" s="75">
        <f t="shared" si="33"/>
        <v>5</v>
      </c>
      <c r="H257" s="71">
        <f>$H$67</f>
        <v>1004</v>
      </c>
      <c r="I257" s="243"/>
      <c r="J257" s="71">
        <f t="shared" si="37"/>
        <v>166</v>
      </c>
      <c r="K257" s="243"/>
      <c r="L257" s="71">
        <f t="shared" si="34"/>
        <v>909</v>
      </c>
      <c r="M257" s="72">
        <f t="shared" si="36"/>
        <v>10180</v>
      </c>
      <c r="N257" s="72">
        <f t="shared" si="36"/>
        <v>9962</v>
      </c>
      <c r="O257" s="72">
        <f t="shared" si="36"/>
        <v>9908</v>
      </c>
      <c r="P257" s="72">
        <f t="shared" si="36"/>
        <v>9744</v>
      </c>
      <c r="Q257" s="72">
        <f t="shared" si="36"/>
        <v>9635</v>
      </c>
      <c r="R257" s="72">
        <f t="shared" si="36"/>
        <v>9417</v>
      </c>
      <c r="S257" s="72">
        <f t="shared" si="36"/>
        <v>9253</v>
      </c>
      <c r="T257" s="72">
        <f t="shared" ref="N257:T294" si="38">ROUNDDOWN(($L257*T$3),0)</f>
        <v>9090</v>
      </c>
    </row>
    <row r="258" spans="1:20" ht="18" customHeight="1" x14ac:dyDescent="0.2">
      <c r="A258" s="56" t="s">
        <v>354</v>
      </c>
      <c r="B258" s="82" t="s">
        <v>287</v>
      </c>
      <c r="C258" s="66" t="s">
        <v>1</v>
      </c>
      <c r="D258" s="67">
        <v>4</v>
      </c>
      <c r="E258" s="68" t="s">
        <v>18</v>
      </c>
      <c r="F258" s="69">
        <v>1.5</v>
      </c>
      <c r="G258" s="75">
        <f t="shared" ref="G258:G321" si="39">D258+F258</f>
        <v>5.5</v>
      </c>
      <c r="H258" s="71">
        <f t="shared" ref="H258:H264" si="40">$H$67</f>
        <v>1004</v>
      </c>
      <c r="I258" s="243"/>
      <c r="J258" s="71">
        <f t="shared" si="37"/>
        <v>249</v>
      </c>
      <c r="K258" s="243"/>
      <c r="L258" s="71">
        <f t="shared" ref="L258:L321" si="41">ROUND((ROUND(H258*(1+$I$4),0)+ROUND(J258*(1+$K$4),0))*0.75,0)</f>
        <v>986</v>
      </c>
      <c r="M258" s="72">
        <f t="shared" ref="M258:M321" si="42">ROUNDDOWN(($L258*M$3),0)</f>
        <v>11043</v>
      </c>
      <c r="N258" s="72">
        <f t="shared" si="38"/>
        <v>10806</v>
      </c>
      <c r="O258" s="72">
        <f t="shared" si="38"/>
        <v>10747</v>
      </c>
      <c r="P258" s="72">
        <f t="shared" si="38"/>
        <v>10569</v>
      </c>
      <c r="Q258" s="72">
        <f t="shared" si="38"/>
        <v>10451</v>
      </c>
      <c r="R258" s="72">
        <f t="shared" si="38"/>
        <v>10214</v>
      </c>
      <c r="S258" s="72">
        <f t="shared" si="38"/>
        <v>10037</v>
      </c>
      <c r="T258" s="72">
        <f t="shared" si="38"/>
        <v>9860</v>
      </c>
    </row>
    <row r="259" spans="1:20" ht="18" customHeight="1" x14ac:dyDescent="0.2">
      <c r="A259" s="56" t="s">
        <v>355</v>
      </c>
      <c r="B259" s="82" t="s">
        <v>287</v>
      </c>
      <c r="C259" s="66" t="s">
        <v>1</v>
      </c>
      <c r="D259" s="67">
        <v>4</v>
      </c>
      <c r="E259" s="68" t="s">
        <v>18</v>
      </c>
      <c r="F259" s="69">
        <v>2</v>
      </c>
      <c r="G259" s="75">
        <f t="shared" si="39"/>
        <v>6</v>
      </c>
      <c r="H259" s="71">
        <f t="shared" si="40"/>
        <v>1004</v>
      </c>
      <c r="I259" s="243"/>
      <c r="J259" s="71">
        <f t="shared" si="37"/>
        <v>332</v>
      </c>
      <c r="K259" s="243"/>
      <c r="L259" s="71">
        <f t="shared" si="41"/>
        <v>1064</v>
      </c>
      <c r="M259" s="72">
        <f t="shared" si="42"/>
        <v>11916</v>
      </c>
      <c r="N259" s="72">
        <f t="shared" si="38"/>
        <v>11661</v>
      </c>
      <c r="O259" s="72">
        <f t="shared" si="38"/>
        <v>11597</v>
      </c>
      <c r="P259" s="72">
        <f t="shared" si="38"/>
        <v>11406</v>
      </c>
      <c r="Q259" s="72">
        <f t="shared" si="38"/>
        <v>11278</v>
      </c>
      <c r="R259" s="72">
        <f t="shared" si="38"/>
        <v>11023</v>
      </c>
      <c r="S259" s="72">
        <f t="shared" si="38"/>
        <v>10831</v>
      </c>
      <c r="T259" s="72">
        <f t="shared" si="38"/>
        <v>10640</v>
      </c>
    </row>
    <row r="260" spans="1:20" ht="18" customHeight="1" x14ac:dyDescent="0.2">
      <c r="A260" s="56" t="s">
        <v>356</v>
      </c>
      <c r="B260" s="82" t="s">
        <v>287</v>
      </c>
      <c r="C260" s="66" t="s">
        <v>1</v>
      </c>
      <c r="D260" s="67">
        <v>4</v>
      </c>
      <c r="E260" s="68" t="s">
        <v>18</v>
      </c>
      <c r="F260" s="69">
        <v>2.5</v>
      </c>
      <c r="G260" s="75">
        <f t="shared" si="39"/>
        <v>6.5</v>
      </c>
      <c r="H260" s="71">
        <f t="shared" si="40"/>
        <v>1004</v>
      </c>
      <c r="I260" s="243"/>
      <c r="J260" s="71">
        <f t="shared" si="37"/>
        <v>415</v>
      </c>
      <c r="K260" s="243"/>
      <c r="L260" s="71">
        <f t="shared" si="41"/>
        <v>1142</v>
      </c>
      <c r="M260" s="72">
        <f t="shared" si="42"/>
        <v>12790</v>
      </c>
      <c r="N260" s="72">
        <f t="shared" si="38"/>
        <v>12516</v>
      </c>
      <c r="O260" s="72">
        <f t="shared" si="38"/>
        <v>12447</v>
      </c>
      <c r="P260" s="72">
        <f t="shared" si="38"/>
        <v>12242</v>
      </c>
      <c r="Q260" s="72">
        <f t="shared" si="38"/>
        <v>12105</v>
      </c>
      <c r="R260" s="72">
        <f t="shared" si="38"/>
        <v>11831</v>
      </c>
      <c r="S260" s="72">
        <f t="shared" si="38"/>
        <v>11625</v>
      </c>
      <c r="T260" s="72">
        <f t="shared" si="38"/>
        <v>11420</v>
      </c>
    </row>
    <row r="261" spans="1:20" ht="18" customHeight="1" x14ac:dyDescent="0.2">
      <c r="A261" s="56" t="s">
        <v>357</v>
      </c>
      <c r="B261" s="82" t="s">
        <v>287</v>
      </c>
      <c r="C261" s="66" t="s">
        <v>1</v>
      </c>
      <c r="D261" s="67">
        <v>4</v>
      </c>
      <c r="E261" s="68" t="s">
        <v>18</v>
      </c>
      <c r="F261" s="69">
        <v>3</v>
      </c>
      <c r="G261" s="75">
        <f t="shared" si="39"/>
        <v>7</v>
      </c>
      <c r="H261" s="71">
        <f t="shared" si="40"/>
        <v>1004</v>
      </c>
      <c r="I261" s="243"/>
      <c r="J261" s="71">
        <f>J252</f>
        <v>498</v>
      </c>
      <c r="K261" s="243"/>
      <c r="L261" s="71">
        <f t="shared" si="41"/>
        <v>1220</v>
      </c>
      <c r="M261" s="72">
        <f t="shared" si="42"/>
        <v>13664</v>
      </c>
      <c r="N261" s="72">
        <f t="shared" si="38"/>
        <v>13371</v>
      </c>
      <c r="O261" s="72">
        <f t="shared" si="38"/>
        <v>13298</v>
      </c>
      <c r="P261" s="72">
        <f t="shared" si="38"/>
        <v>13078</v>
      </c>
      <c r="Q261" s="72">
        <f t="shared" si="38"/>
        <v>12932</v>
      </c>
      <c r="R261" s="72">
        <f t="shared" si="38"/>
        <v>12639</v>
      </c>
      <c r="S261" s="72">
        <f t="shared" si="38"/>
        <v>12419</v>
      </c>
      <c r="T261" s="72">
        <f t="shared" si="38"/>
        <v>12200</v>
      </c>
    </row>
    <row r="262" spans="1:20" ht="18" customHeight="1" x14ac:dyDescent="0.2">
      <c r="A262" s="56" t="s">
        <v>358</v>
      </c>
      <c r="B262" s="82" t="s">
        <v>287</v>
      </c>
      <c r="C262" s="66" t="s">
        <v>1</v>
      </c>
      <c r="D262" s="67">
        <v>4</v>
      </c>
      <c r="E262" s="68" t="s">
        <v>18</v>
      </c>
      <c r="F262" s="69">
        <v>3.5</v>
      </c>
      <c r="G262" s="75">
        <f t="shared" si="39"/>
        <v>7.5</v>
      </c>
      <c r="H262" s="71">
        <f t="shared" si="40"/>
        <v>1004</v>
      </c>
      <c r="I262" s="243"/>
      <c r="J262" s="71">
        <f t="shared" si="37"/>
        <v>581</v>
      </c>
      <c r="K262" s="243"/>
      <c r="L262" s="71">
        <f t="shared" si="41"/>
        <v>1298</v>
      </c>
      <c r="M262" s="72">
        <f t="shared" si="42"/>
        <v>14537</v>
      </c>
      <c r="N262" s="72">
        <f t="shared" si="38"/>
        <v>14226</v>
      </c>
      <c r="O262" s="72">
        <f t="shared" si="38"/>
        <v>14148</v>
      </c>
      <c r="P262" s="72">
        <f t="shared" si="38"/>
        <v>13914</v>
      </c>
      <c r="Q262" s="72">
        <f t="shared" si="38"/>
        <v>13758</v>
      </c>
      <c r="R262" s="72">
        <f t="shared" si="38"/>
        <v>13447</v>
      </c>
      <c r="S262" s="72">
        <f t="shared" si="38"/>
        <v>13213</v>
      </c>
      <c r="T262" s="72">
        <f t="shared" si="38"/>
        <v>12980</v>
      </c>
    </row>
    <row r="263" spans="1:20" ht="18" customHeight="1" x14ac:dyDescent="0.2">
      <c r="A263" s="56" t="s">
        <v>359</v>
      </c>
      <c r="B263" s="82" t="s">
        <v>287</v>
      </c>
      <c r="C263" s="66" t="s">
        <v>1</v>
      </c>
      <c r="D263" s="67">
        <v>4</v>
      </c>
      <c r="E263" s="68" t="s">
        <v>18</v>
      </c>
      <c r="F263" s="69">
        <v>4</v>
      </c>
      <c r="G263" s="75">
        <f t="shared" si="39"/>
        <v>8</v>
      </c>
      <c r="H263" s="71">
        <f t="shared" si="40"/>
        <v>1004</v>
      </c>
      <c r="I263" s="243"/>
      <c r="J263" s="71">
        <f t="shared" si="37"/>
        <v>664</v>
      </c>
      <c r="K263" s="243"/>
      <c r="L263" s="71">
        <f t="shared" si="41"/>
        <v>1376</v>
      </c>
      <c r="M263" s="72">
        <f t="shared" si="42"/>
        <v>15411</v>
      </c>
      <c r="N263" s="72">
        <f t="shared" si="38"/>
        <v>15080</v>
      </c>
      <c r="O263" s="72">
        <f t="shared" si="38"/>
        <v>14998</v>
      </c>
      <c r="P263" s="72">
        <f t="shared" si="38"/>
        <v>14750</v>
      </c>
      <c r="Q263" s="72">
        <f t="shared" si="38"/>
        <v>14585</v>
      </c>
      <c r="R263" s="72">
        <f t="shared" si="38"/>
        <v>14255</v>
      </c>
      <c r="S263" s="72">
        <f t="shared" si="38"/>
        <v>14007</v>
      </c>
      <c r="T263" s="72">
        <f t="shared" si="38"/>
        <v>13760</v>
      </c>
    </row>
    <row r="264" spans="1:20" ht="18" customHeight="1" x14ac:dyDescent="0.2">
      <c r="A264" s="56" t="s">
        <v>360</v>
      </c>
      <c r="B264" s="82" t="s">
        <v>287</v>
      </c>
      <c r="C264" s="66" t="s">
        <v>1</v>
      </c>
      <c r="D264" s="67">
        <v>4</v>
      </c>
      <c r="E264" s="68" t="s">
        <v>18</v>
      </c>
      <c r="F264" s="69">
        <v>4.5</v>
      </c>
      <c r="G264" s="75">
        <f t="shared" si="39"/>
        <v>8.5</v>
      </c>
      <c r="H264" s="71">
        <f t="shared" si="40"/>
        <v>1004</v>
      </c>
      <c r="I264" s="243"/>
      <c r="J264" s="71">
        <f t="shared" si="37"/>
        <v>747</v>
      </c>
      <c r="K264" s="243"/>
      <c r="L264" s="71">
        <f t="shared" si="41"/>
        <v>1454</v>
      </c>
      <c r="M264" s="72">
        <f t="shared" si="42"/>
        <v>16284</v>
      </c>
      <c r="N264" s="72">
        <f t="shared" si="38"/>
        <v>15935</v>
      </c>
      <c r="O264" s="72">
        <f t="shared" si="38"/>
        <v>15848</v>
      </c>
      <c r="P264" s="72">
        <f t="shared" si="38"/>
        <v>15586</v>
      </c>
      <c r="Q264" s="72">
        <f t="shared" si="38"/>
        <v>15412</v>
      </c>
      <c r="R264" s="72">
        <f t="shared" si="38"/>
        <v>15063</v>
      </c>
      <c r="S264" s="72">
        <f t="shared" si="38"/>
        <v>14801</v>
      </c>
      <c r="T264" s="72">
        <f t="shared" si="38"/>
        <v>14540</v>
      </c>
    </row>
    <row r="265" spans="1:20" ht="18" customHeight="1" x14ac:dyDescent="0.2">
      <c r="A265" s="56" t="s">
        <v>361</v>
      </c>
      <c r="B265" s="82" t="s">
        <v>287</v>
      </c>
      <c r="C265" s="66" t="s">
        <v>1</v>
      </c>
      <c r="D265" s="67">
        <v>4.5</v>
      </c>
      <c r="E265" s="68" t="s">
        <v>18</v>
      </c>
      <c r="F265" s="69">
        <v>0.5</v>
      </c>
      <c r="G265" s="75">
        <f t="shared" si="39"/>
        <v>5</v>
      </c>
      <c r="H265" s="71">
        <f>基本・単一!L12</f>
        <v>1087</v>
      </c>
      <c r="I265" s="243"/>
      <c r="J265" s="71">
        <f t="shared" si="37"/>
        <v>83</v>
      </c>
      <c r="K265" s="243"/>
      <c r="L265" s="71">
        <f t="shared" si="41"/>
        <v>893</v>
      </c>
      <c r="M265" s="72">
        <f t="shared" si="42"/>
        <v>10001</v>
      </c>
      <c r="N265" s="72">
        <f t="shared" si="38"/>
        <v>9787</v>
      </c>
      <c r="O265" s="72">
        <f t="shared" si="38"/>
        <v>9733</v>
      </c>
      <c r="P265" s="72">
        <f t="shared" si="38"/>
        <v>9572</v>
      </c>
      <c r="Q265" s="72">
        <f t="shared" si="38"/>
        <v>9465</v>
      </c>
      <c r="R265" s="72">
        <f t="shared" si="38"/>
        <v>9251</v>
      </c>
      <c r="S265" s="72">
        <f t="shared" si="38"/>
        <v>9090</v>
      </c>
      <c r="T265" s="72">
        <f t="shared" si="38"/>
        <v>8930</v>
      </c>
    </row>
    <row r="266" spans="1:20" ht="18" customHeight="1" x14ac:dyDescent="0.2">
      <c r="A266" s="56" t="s">
        <v>362</v>
      </c>
      <c r="B266" s="82" t="s">
        <v>287</v>
      </c>
      <c r="C266" s="66" t="s">
        <v>1</v>
      </c>
      <c r="D266" s="67">
        <v>4.5</v>
      </c>
      <c r="E266" s="68" t="s">
        <v>18</v>
      </c>
      <c r="F266" s="69">
        <v>1</v>
      </c>
      <c r="G266" s="75">
        <f t="shared" si="39"/>
        <v>5.5</v>
      </c>
      <c r="H266" s="71">
        <f t="shared" ref="H266:H273" si="43">$H$76</f>
        <v>1087</v>
      </c>
      <c r="I266" s="243"/>
      <c r="J266" s="71">
        <f t="shared" si="37"/>
        <v>166</v>
      </c>
      <c r="K266" s="243"/>
      <c r="L266" s="71">
        <f t="shared" si="41"/>
        <v>971</v>
      </c>
      <c r="M266" s="72">
        <f t="shared" si="42"/>
        <v>10875</v>
      </c>
      <c r="N266" s="72">
        <f t="shared" si="38"/>
        <v>10642</v>
      </c>
      <c r="O266" s="72">
        <f t="shared" si="38"/>
        <v>10583</v>
      </c>
      <c r="P266" s="72">
        <f t="shared" si="38"/>
        <v>10409</v>
      </c>
      <c r="Q266" s="72">
        <f t="shared" si="38"/>
        <v>10292</v>
      </c>
      <c r="R266" s="72">
        <f t="shared" si="38"/>
        <v>10059</v>
      </c>
      <c r="S266" s="72">
        <f t="shared" si="38"/>
        <v>9884</v>
      </c>
      <c r="T266" s="72">
        <f t="shared" si="38"/>
        <v>9710</v>
      </c>
    </row>
    <row r="267" spans="1:20" ht="18" customHeight="1" x14ac:dyDescent="0.2">
      <c r="A267" s="56" t="s">
        <v>363</v>
      </c>
      <c r="B267" s="82" t="s">
        <v>287</v>
      </c>
      <c r="C267" s="66" t="s">
        <v>1</v>
      </c>
      <c r="D267" s="67">
        <v>4.5</v>
      </c>
      <c r="E267" s="68" t="s">
        <v>18</v>
      </c>
      <c r="F267" s="69">
        <v>1.5</v>
      </c>
      <c r="G267" s="75">
        <f t="shared" si="39"/>
        <v>6</v>
      </c>
      <c r="H267" s="71">
        <f t="shared" si="43"/>
        <v>1087</v>
      </c>
      <c r="I267" s="243"/>
      <c r="J267" s="71">
        <f t="shared" si="37"/>
        <v>249</v>
      </c>
      <c r="K267" s="243"/>
      <c r="L267" s="71">
        <f t="shared" si="41"/>
        <v>1049</v>
      </c>
      <c r="M267" s="72">
        <f t="shared" si="42"/>
        <v>11748</v>
      </c>
      <c r="N267" s="72">
        <f t="shared" si="38"/>
        <v>11497</v>
      </c>
      <c r="O267" s="72">
        <f t="shared" si="38"/>
        <v>11434</v>
      </c>
      <c r="P267" s="72">
        <f t="shared" si="38"/>
        <v>11245</v>
      </c>
      <c r="Q267" s="72">
        <f t="shared" si="38"/>
        <v>11119</v>
      </c>
      <c r="R267" s="72">
        <f t="shared" si="38"/>
        <v>10867</v>
      </c>
      <c r="S267" s="72">
        <f t="shared" si="38"/>
        <v>10678</v>
      </c>
      <c r="T267" s="72">
        <f t="shared" si="38"/>
        <v>10490</v>
      </c>
    </row>
    <row r="268" spans="1:20" ht="18" customHeight="1" x14ac:dyDescent="0.2">
      <c r="A268" s="56" t="s">
        <v>364</v>
      </c>
      <c r="B268" s="82" t="s">
        <v>287</v>
      </c>
      <c r="C268" s="66" t="s">
        <v>1</v>
      </c>
      <c r="D268" s="67">
        <v>4.5</v>
      </c>
      <c r="E268" s="68" t="s">
        <v>18</v>
      </c>
      <c r="F268" s="69">
        <v>2</v>
      </c>
      <c r="G268" s="75">
        <f t="shared" si="39"/>
        <v>6.5</v>
      </c>
      <c r="H268" s="71">
        <f t="shared" si="43"/>
        <v>1087</v>
      </c>
      <c r="I268" s="243"/>
      <c r="J268" s="71">
        <f t="shared" si="37"/>
        <v>332</v>
      </c>
      <c r="K268" s="243"/>
      <c r="L268" s="71">
        <f t="shared" si="41"/>
        <v>1127</v>
      </c>
      <c r="M268" s="72">
        <f t="shared" si="42"/>
        <v>12622</v>
      </c>
      <c r="N268" s="72">
        <f t="shared" si="38"/>
        <v>12351</v>
      </c>
      <c r="O268" s="72">
        <f t="shared" si="38"/>
        <v>12284</v>
      </c>
      <c r="P268" s="72">
        <f t="shared" si="38"/>
        <v>12081</v>
      </c>
      <c r="Q268" s="72">
        <f t="shared" si="38"/>
        <v>11946</v>
      </c>
      <c r="R268" s="72">
        <f t="shared" si="38"/>
        <v>11675</v>
      </c>
      <c r="S268" s="72">
        <f t="shared" si="38"/>
        <v>11472</v>
      </c>
      <c r="T268" s="72">
        <f t="shared" si="38"/>
        <v>11270</v>
      </c>
    </row>
    <row r="269" spans="1:20" ht="18" customHeight="1" x14ac:dyDescent="0.2">
      <c r="A269" s="56" t="s">
        <v>365</v>
      </c>
      <c r="B269" s="82" t="s">
        <v>287</v>
      </c>
      <c r="C269" s="66" t="s">
        <v>1</v>
      </c>
      <c r="D269" s="67">
        <v>4.5</v>
      </c>
      <c r="E269" s="68" t="s">
        <v>18</v>
      </c>
      <c r="F269" s="69">
        <v>2.5</v>
      </c>
      <c r="G269" s="75">
        <f t="shared" si="39"/>
        <v>7</v>
      </c>
      <c r="H269" s="71">
        <f t="shared" si="43"/>
        <v>1087</v>
      </c>
      <c r="I269" s="243"/>
      <c r="J269" s="71">
        <f t="shared" si="37"/>
        <v>415</v>
      </c>
      <c r="K269" s="243"/>
      <c r="L269" s="71">
        <f t="shared" si="41"/>
        <v>1205</v>
      </c>
      <c r="M269" s="72">
        <f t="shared" si="42"/>
        <v>13496</v>
      </c>
      <c r="N269" s="72">
        <f t="shared" si="38"/>
        <v>13206</v>
      </c>
      <c r="O269" s="72">
        <f t="shared" si="38"/>
        <v>13134</v>
      </c>
      <c r="P269" s="72">
        <f t="shared" si="38"/>
        <v>12917</v>
      </c>
      <c r="Q269" s="72">
        <f t="shared" si="38"/>
        <v>12773</v>
      </c>
      <c r="R269" s="72">
        <f t="shared" si="38"/>
        <v>12483</v>
      </c>
      <c r="S269" s="72">
        <f t="shared" si="38"/>
        <v>12266</v>
      </c>
      <c r="T269" s="72">
        <f t="shared" si="38"/>
        <v>12050</v>
      </c>
    </row>
    <row r="270" spans="1:20" ht="18" customHeight="1" x14ac:dyDescent="0.2">
      <c r="A270" s="56" t="s">
        <v>366</v>
      </c>
      <c r="B270" s="82" t="s">
        <v>287</v>
      </c>
      <c r="C270" s="66" t="s">
        <v>1</v>
      </c>
      <c r="D270" s="67">
        <v>4.5</v>
      </c>
      <c r="E270" s="68" t="s">
        <v>18</v>
      </c>
      <c r="F270" s="69">
        <v>3</v>
      </c>
      <c r="G270" s="75">
        <f t="shared" si="39"/>
        <v>7.5</v>
      </c>
      <c r="H270" s="71">
        <f t="shared" si="43"/>
        <v>1087</v>
      </c>
      <c r="I270" s="243"/>
      <c r="J270" s="71">
        <f>J261</f>
        <v>498</v>
      </c>
      <c r="K270" s="243"/>
      <c r="L270" s="71">
        <f t="shared" si="41"/>
        <v>1283</v>
      </c>
      <c r="M270" s="72">
        <f t="shared" si="42"/>
        <v>14369</v>
      </c>
      <c r="N270" s="72">
        <f t="shared" si="38"/>
        <v>14061</v>
      </c>
      <c r="O270" s="72">
        <f t="shared" si="38"/>
        <v>13984</v>
      </c>
      <c r="P270" s="72">
        <f t="shared" si="38"/>
        <v>13753</v>
      </c>
      <c r="Q270" s="72">
        <f t="shared" si="38"/>
        <v>13599</v>
      </c>
      <c r="R270" s="72">
        <f t="shared" si="38"/>
        <v>13291</v>
      </c>
      <c r="S270" s="72">
        <f t="shared" si="38"/>
        <v>13060</v>
      </c>
      <c r="T270" s="72">
        <f t="shared" si="38"/>
        <v>12830</v>
      </c>
    </row>
    <row r="271" spans="1:20" ht="18" customHeight="1" x14ac:dyDescent="0.2">
      <c r="A271" s="56" t="s">
        <v>367</v>
      </c>
      <c r="B271" s="82" t="s">
        <v>287</v>
      </c>
      <c r="C271" s="66" t="s">
        <v>1</v>
      </c>
      <c r="D271" s="67">
        <v>4.5</v>
      </c>
      <c r="E271" s="68" t="s">
        <v>18</v>
      </c>
      <c r="F271" s="69">
        <v>3.5</v>
      </c>
      <c r="G271" s="75">
        <f t="shared" si="39"/>
        <v>8</v>
      </c>
      <c r="H271" s="71">
        <f t="shared" si="43"/>
        <v>1087</v>
      </c>
      <c r="I271" s="243"/>
      <c r="J271" s="71">
        <f t="shared" si="37"/>
        <v>581</v>
      </c>
      <c r="K271" s="243"/>
      <c r="L271" s="71">
        <f t="shared" si="41"/>
        <v>1360</v>
      </c>
      <c r="M271" s="72">
        <f t="shared" si="42"/>
        <v>15232</v>
      </c>
      <c r="N271" s="72">
        <f t="shared" si="38"/>
        <v>14905</v>
      </c>
      <c r="O271" s="72">
        <f t="shared" si="38"/>
        <v>14824</v>
      </c>
      <c r="P271" s="72">
        <f t="shared" si="38"/>
        <v>14579</v>
      </c>
      <c r="Q271" s="72">
        <f t="shared" si="38"/>
        <v>14416</v>
      </c>
      <c r="R271" s="72">
        <f t="shared" si="38"/>
        <v>14089</v>
      </c>
      <c r="S271" s="72">
        <f t="shared" si="38"/>
        <v>13844</v>
      </c>
      <c r="T271" s="72">
        <f t="shared" si="38"/>
        <v>13600</v>
      </c>
    </row>
    <row r="272" spans="1:20" ht="18" customHeight="1" x14ac:dyDescent="0.2">
      <c r="A272" s="56" t="s">
        <v>368</v>
      </c>
      <c r="B272" s="82" t="s">
        <v>287</v>
      </c>
      <c r="C272" s="66" t="s">
        <v>1</v>
      </c>
      <c r="D272" s="67">
        <v>4.5</v>
      </c>
      <c r="E272" s="68" t="s">
        <v>18</v>
      </c>
      <c r="F272" s="69">
        <v>4</v>
      </c>
      <c r="G272" s="75">
        <f t="shared" si="39"/>
        <v>8.5</v>
      </c>
      <c r="H272" s="71">
        <f t="shared" si="43"/>
        <v>1087</v>
      </c>
      <c r="I272" s="243"/>
      <c r="J272" s="71">
        <f t="shared" si="37"/>
        <v>664</v>
      </c>
      <c r="K272" s="243"/>
      <c r="L272" s="71">
        <f t="shared" si="41"/>
        <v>1438</v>
      </c>
      <c r="M272" s="72">
        <f t="shared" si="42"/>
        <v>16105</v>
      </c>
      <c r="N272" s="72">
        <f t="shared" si="38"/>
        <v>15760</v>
      </c>
      <c r="O272" s="72">
        <f t="shared" si="38"/>
        <v>15674</v>
      </c>
      <c r="P272" s="72">
        <f t="shared" si="38"/>
        <v>15415</v>
      </c>
      <c r="Q272" s="72">
        <f t="shared" si="38"/>
        <v>15242</v>
      </c>
      <c r="R272" s="72">
        <f t="shared" si="38"/>
        <v>14897</v>
      </c>
      <c r="S272" s="72">
        <f t="shared" si="38"/>
        <v>14638</v>
      </c>
      <c r="T272" s="72">
        <f t="shared" si="38"/>
        <v>14380</v>
      </c>
    </row>
    <row r="273" spans="1:20" ht="18" customHeight="1" x14ac:dyDescent="0.2">
      <c r="A273" s="56" t="s">
        <v>369</v>
      </c>
      <c r="B273" s="82" t="s">
        <v>287</v>
      </c>
      <c r="C273" s="66" t="s">
        <v>1</v>
      </c>
      <c r="D273" s="67">
        <v>4.5</v>
      </c>
      <c r="E273" s="68" t="s">
        <v>18</v>
      </c>
      <c r="F273" s="69">
        <v>4.5</v>
      </c>
      <c r="G273" s="75">
        <f t="shared" si="39"/>
        <v>9</v>
      </c>
      <c r="H273" s="71">
        <f t="shared" si="43"/>
        <v>1087</v>
      </c>
      <c r="I273" s="243"/>
      <c r="J273" s="71">
        <f t="shared" si="37"/>
        <v>747</v>
      </c>
      <c r="K273" s="243"/>
      <c r="L273" s="71">
        <f t="shared" si="41"/>
        <v>1516</v>
      </c>
      <c r="M273" s="72">
        <f t="shared" si="42"/>
        <v>16979</v>
      </c>
      <c r="N273" s="72">
        <f t="shared" si="38"/>
        <v>16615</v>
      </c>
      <c r="O273" s="72">
        <f t="shared" si="38"/>
        <v>16524</v>
      </c>
      <c r="P273" s="72">
        <f t="shared" si="38"/>
        <v>16251</v>
      </c>
      <c r="Q273" s="72">
        <f t="shared" si="38"/>
        <v>16069</v>
      </c>
      <c r="R273" s="72">
        <f t="shared" si="38"/>
        <v>15705</v>
      </c>
      <c r="S273" s="72">
        <f t="shared" si="38"/>
        <v>15432</v>
      </c>
      <c r="T273" s="72">
        <f t="shared" si="38"/>
        <v>15160</v>
      </c>
    </row>
    <row r="274" spans="1:20" ht="18" customHeight="1" x14ac:dyDescent="0.2">
      <c r="A274" s="56" t="s">
        <v>370</v>
      </c>
      <c r="B274" s="82" t="s">
        <v>287</v>
      </c>
      <c r="C274" s="66" t="s">
        <v>1</v>
      </c>
      <c r="D274" s="67">
        <v>5</v>
      </c>
      <c r="E274" s="68" t="s">
        <v>18</v>
      </c>
      <c r="F274" s="69">
        <v>0.5</v>
      </c>
      <c r="G274" s="75">
        <f t="shared" si="39"/>
        <v>5.5</v>
      </c>
      <c r="H274" s="71">
        <f>基本・単一!L13</f>
        <v>1170</v>
      </c>
      <c r="I274" s="243"/>
      <c r="J274" s="71">
        <f t="shared" si="37"/>
        <v>83</v>
      </c>
      <c r="K274" s="243"/>
      <c r="L274" s="71">
        <f t="shared" si="41"/>
        <v>956</v>
      </c>
      <c r="M274" s="72">
        <f t="shared" si="42"/>
        <v>10707</v>
      </c>
      <c r="N274" s="72">
        <f t="shared" si="38"/>
        <v>10477</v>
      </c>
      <c r="O274" s="72">
        <f t="shared" si="38"/>
        <v>10420</v>
      </c>
      <c r="P274" s="72">
        <f t="shared" si="38"/>
        <v>10248</v>
      </c>
      <c r="Q274" s="72">
        <f t="shared" si="38"/>
        <v>10133</v>
      </c>
      <c r="R274" s="72">
        <f t="shared" si="38"/>
        <v>9904</v>
      </c>
      <c r="S274" s="72">
        <f t="shared" si="38"/>
        <v>9732</v>
      </c>
      <c r="T274" s="72">
        <f t="shared" si="38"/>
        <v>9560</v>
      </c>
    </row>
    <row r="275" spans="1:20" ht="18" customHeight="1" x14ac:dyDescent="0.2">
      <c r="A275" s="56" t="s">
        <v>371</v>
      </c>
      <c r="B275" s="82" t="s">
        <v>287</v>
      </c>
      <c r="C275" s="66" t="s">
        <v>1</v>
      </c>
      <c r="D275" s="67">
        <v>5</v>
      </c>
      <c r="E275" s="68" t="s">
        <v>18</v>
      </c>
      <c r="F275" s="69">
        <v>1</v>
      </c>
      <c r="G275" s="75">
        <f t="shared" si="39"/>
        <v>6</v>
      </c>
      <c r="H275" s="71">
        <f t="shared" ref="H275:H282" si="44">$H$85</f>
        <v>1170</v>
      </c>
      <c r="I275" s="243"/>
      <c r="J275" s="71">
        <f t="shared" si="37"/>
        <v>166</v>
      </c>
      <c r="K275" s="243"/>
      <c r="L275" s="71">
        <f t="shared" si="41"/>
        <v>1034</v>
      </c>
      <c r="M275" s="72">
        <f t="shared" si="42"/>
        <v>11580</v>
      </c>
      <c r="N275" s="72">
        <f t="shared" si="38"/>
        <v>11332</v>
      </c>
      <c r="O275" s="72">
        <f t="shared" si="38"/>
        <v>11270</v>
      </c>
      <c r="P275" s="72">
        <f t="shared" si="38"/>
        <v>11084</v>
      </c>
      <c r="Q275" s="72">
        <f t="shared" si="38"/>
        <v>10960</v>
      </c>
      <c r="R275" s="72">
        <f t="shared" si="38"/>
        <v>10712</v>
      </c>
      <c r="S275" s="72">
        <f t="shared" si="38"/>
        <v>10526</v>
      </c>
      <c r="T275" s="72">
        <f t="shared" si="38"/>
        <v>10340</v>
      </c>
    </row>
    <row r="276" spans="1:20" ht="18" customHeight="1" x14ac:dyDescent="0.2">
      <c r="A276" s="56" t="s">
        <v>372</v>
      </c>
      <c r="B276" s="82" t="s">
        <v>287</v>
      </c>
      <c r="C276" s="66" t="s">
        <v>1</v>
      </c>
      <c r="D276" s="67">
        <v>5</v>
      </c>
      <c r="E276" s="68" t="s">
        <v>18</v>
      </c>
      <c r="F276" s="69">
        <v>1.5</v>
      </c>
      <c r="G276" s="75">
        <f t="shared" si="39"/>
        <v>6.5</v>
      </c>
      <c r="H276" s="71">
        <f t="shared" si="44"/>
        <v>1170</v>
      </c>
      <c r="I276" s="243"/>
      <c r="J276" s="71">
        <f t="shared" si="37"/>
        <v>249</v>
      </c>
      <c r="K276" s="243"/>
      <c r="L276" s="71">
        <f t="shared" si="41"/>
        <v>1111</v>
      </c>
      <c r="M276" s="72">
        <f t="shared" si="42"/>
        <v>12443</v>
      </c>
      <c r="N276" s="72">
        <f t="shared" si="38"/>
        <v>12176</v>
      </c>
      <c r="O276" s="72">
        <f t="shared" si="38"/>
        <v>12109</v>
      </c>
      <c r="P276" s="72">
        <f t="shared" si="38"/>
        <v>11909</v>
      </c>
      <c r="Q276" s="72">
        <f t="shared" si="38"/>
        <v>11776</v>
      </c>
      <c r="R276" s="72">
        <f t="shared" si="38"/>
        <v>11509</v>
      </c>
      <c r="S276" s="72">
        <f t="shared" si="38"/>
        <v>11309</v>
      </c>
      <c r="T276" s="72">
        <f t="shared" si="38"/>
        <v>11110</v>
      </c>
    </row>
    <row r="277" spans="1:20" ht="18" customHeight="1" x14ac:dyDescent="0.2">
      <c r="A277" s="56" t="s">
        <v>373</v>
      </c>
      <c r="B277" s="82" t="s">
        <v>287</v>
      </c>
      <c r="C277" s="66" t="s">
        <v>1</v>
      </c>
      <c r="D277" s="67">
        <v>5</v>
      </c>
      <c r="E277" s="68" t="s">
        <v>18</v>
      </c>
      <c r="F277" s="69">
        <v>2</v>
      </c>
      <c r="G277" s="75">
        <f t="shared" si="39"/>
        <v>7</v>
      </c>
      <c r="H277" s="71">
        <f t="shared" si="44"/>
        <v>1170</v>
      </c>
      <c r="I277" s="243"/>
      <c r="J277" s="71">
        <f t="shared" si="37"/>
        <v>332</v>
      </c>
      <c r="K277" s="243"/>
      <c r="L277" s="71">
        <f t="shared" si="41"/>
        <v>1189</v>
      </c>
      <c r="M277" s="72">
        <f t="shared" si="42"/>
        <v>13316</v>
      </c>
      <c r="N277" s="72">
        <f t="shared" si="38"/>
        <v>13031</v>
      </c>
      <c r="O277" s="72">
        <f t="shared" si="38"/>
        <v>12960</v>
      </c>
      <c r="P277" s="72">
        <f t="shared" si="38"/>
        <v>12746</v>
      </c>
      <c r="Q277" s="72">
        <f t="shared" si="38"/>
        <v>12603</v>
      </c>
      <c r="R277" s="72">
        <f t="shared" si="38"/>
        <v>12318</v>
      </c>
      <c r="S277" s="72">
        <f t="shared" si="38"/>
        <v>12104</v>
      </c>
      <c r="T277" s="72">
        <f t="shared" si="38"/>
        <v>11890</v>
      </c>
    </row>
    <row r="278" spans="1:20" ht="18" customHeight="1" x14ac:dyDescent="0.2">
      <c r="A278" s="56" t="s">
        <v>374</v>
      </c>
      <c r="B278" s="82" t="s">
        <v>287</v>
      </c>
      <c r="C278" s="66" t="s">
        <v>1</v>
      </c>
      <c r="D278" s="67">
        <v>5</v>
      </c>
      <c r="E278" s="68" t="s">
        <v>18</v>
      </c>
      <c r="F278" s="69">
        <v>2.5</v>
      </c>
      <c r="G278" s="75">
        <f t="shared" si="39"/>
        <v>7.5</v>
      </c>
      <c r="H278" s="71">
        <f t="shared" si="44"/>
        <v>1170</v>
      </c>
      <c r="I278" s="243"/>
      <c r="J278" s="71">
        <f t="shared" si="37"/>
        <v>415</v>
      </c>
      <c r="K278" s="243"/>
      <c r="L278" s="71">
        <f t="shared" si="41"/>
        <v>1267</v>
      </c>
      <c r="M278" s="72">
        <f t="shared" si="42"/>
        <v>14190</v>
      </c>
      <c r="N278" s="72">
        <f t="shared" si="38"/>
        <v>13886</v>
      </c>
      <c r="O278" s="72">
        <f t="shared" si="38"/>
        <v>13810</v>
      </c>
      <c r="P278" s="72">
        <f t="shared" si="38"/>
        <v>13582</v>
      </c>
      <c r="Q278" s="72">
        <f t="shared" si="38"/>
        <v>13430</v>
      </c>
      <c r="R278" s="72">
        <f t="shared" si="38"/>
        <v>13126</v>
      </c>
      <c r="S278" s="72">
        <f t="shared" si="38"/>
        <v>12898</v>
      </c>
      <c r="T278" s="72">
        <f t="shared" si="38"/>
        <v>12670</v>
      </c>
    </row>
    <row r="279" spans="1:20" ht="18" customHeight="1" x14ac:dyDescent="0.2">
      <c r="A279" s="56" t="s">
        <v>375</v>
      </c>
      <c r="B279" s="82" t="s">
        <v>287</v>
      </c>
      <c r="C279" s="66" t="s">
        <v>1</v>
      </c>
      <c r="D279" s="67">
        <v>5</v>
      </c>
      <c r="E279" s="68" t="s">
        <v>18</v>
      </c>
      <c r="F279" s="69">
        <v>3</v>
      </c>
      <c r="G279" s="75">
        <f t="shared" si="39"/>
        <v>8</v>
      </c>
      <c r="H279" s="71">
        <f t="shared" si="44"/>
        <v>1170</v>
      </c>
      <c r="I279" s="243"/>
      <c r="J279" s="71">
        <f t="shared" si="37"/>
        <v>498</v>
      </c>
      <c r="K279" s="243"/>
      <c r="L279" s="71">
        <f t="shared" si="41"/>
        <v>1345</v>
      </c>
      <c r="M279" s="72">
        <f t="shared" si="42"/>
        <v>15064</v>
      </c>
      <c r="N279" s="72">
        <f t="shared" si="38"/>
        <v>14741</v>
      </c>
      <c r="O279" s="72">
        <f t="shared" si="38"/>
        <v>14660</v>
      </c>
      <c r="P279" s="72">
        <f t="shared" si="38"/>
        <v>14418</v>
      </c>
      <c r="Q279" s="72">
        <f t="shared" si="38"/>
        <v>14257</v>
      </c>
      <c r="R279" s="72">
        <f t="shared" si="38"/>
        <v>13934</v>
      </c>
      <c r="S279" s="72">
        <f t="shared" si="38"/>
        <v>13692</v>
      </c>
      <c r="T279" s="72">
        <f t="shared" si="38"/>
        <v>13450</v>
      </c>
    </row>
    <row r="280" spans="1:20" ht="18" customHeight="1" x14ac:dyDescent="0.2">
      <c r="A280" s="56" t="s">
        <v>376</v>
      </c>
      <c r="B280" s="82" t="s">
        <v>287</v>
      </c>
      <c r="C280" s="66" t="s">
        <v>1</v>
      </c>
      <c r="D280" s="67">
        <v>5</v>
      </c>
      <c r="E280" s="68" t="s">
        <v>18</v>
      </c>
      <c r="F280" s="69">
        <v>3.5</v>
      </c>
      <c r="G280" s="75">
        <f t="shared" si="39"/>
        <v>8.5</v>
      </c>
      <c r="H280" s="71">
        <f t="shared" si="44"/>
        <v>1170</v>
      </c>
      <c r="I280" s="243"/>
      <c r="J280" s="71">
        <f t="shared" si="37"/>
        <v>581</v>
      </c>
      <c r="K280" s="243"/>
      <c r="L280" s="71">
        <f t="shared" si="41"/>
        <v>1422</v>
      </c>
      <c r="M280" s="72">
        <f t="shared" si="42"/>
        <v>15926</v>
      </c>
      <c r="N280" s="72">
        <f t="shared" si="38"/>
        <v>15585</v>
      </c>
      <c r="O280" s="72">
        <f t="shared" si="38"/>
        <v>15499</v>
      </c>
      <c r="P280" s="72">
        <f t="shared" si="38"/>
        <v>15243</v>
      </c>
      <c r="Q280" s="72">
        <f t="shared" si="38"/>
        <v>15073</v>
      </c>
      <c r="R280" s="72">
        <f t="shared" si="38"/>
        <v>14731</v>
      </c>
      <c r="S280" s="72">
        <f t="shared" si="38"/>
        <v>14475</v>
      </c>
      <c r="T280" s="72">
        <f t="shared" si="38"/>
        <v>14220</v>
      </c>
    </row>
    <row r="281" spans="1:20" ht="18" customHeight="1" x14ac:dyDescent="0.2">
      <c r="A281" s="56" t="s">
        <v>377</v>
      </c>
      <c r="B281" s="82" t="s">
        <v>287</v>
      </c>
      <c r="C281" s="66" t="s">
        <v>1</v>
      </c>
      <c r="D281" s="67">
        <v>5</v>
      </c>
      <c r="E281" s="68" t="s">
        <v>18</v>
      </c>
      <c r="F281" s="69">
        <v>4</v>
      </c>
      <c r="G281" s="75">
        <f t="shared" si="39"/>
        <v>9</v>
      </c>
      <c r="H281" s="71">
        <f t="shared" si="44"/>
        <v>1170</v>
      </c>
      <c r="I281" s="243"/>
      <c r="J281" s="71">
        <f t="shared" si="37"/>
        <v>664</v>
      </c>
      <c r="K281" s="243"/>
      <c r="L281" s="71">
        <f t="shared" si="41"/>
        <v>1500</v>
      </c>
      <c r="M281" s="72">
        <f t="shared" si="42"/>
        <v>16800</v>
      </c>
      <c r="N281" s="72">
        <f t="shared" si="38"/>
        <v>16440</v>
      </c>
      <c r="O281" s="72">
        <f t="shared" si="38"/>
        <v>16350</v>
      </c>
      <c r="P281" s="72">
        <f t="shared" si="38"/>
        <v>16080</v>
      </c>
      <c r="Q281" s="72">
        <f t="shared" si="38"/>
        <v>15900</v>
      </c>
      <c r="R281" s="72">
        <f t="shared" si="38"/>
        <v>15540</v>
      </c>
      <c r="S281" s="72">
        <f t="shared" si="38"/>
        <v>15270</v>
      </c>
      <c r="T281" s="72">
        <f t="shared" si="38"/>
        <v>15000</v>
      </c>
    </row>
    <row r="282" spans="1:20" ht="18" customHeight="1" x14ac:dyDescent="0.2">
      <c r="A282" s="56" t="s">
        <v>378</v>
      </c>
      <c r="B282" s="82" t="s">
        <v>287</v>
      </c>
      <c r="C282" s="66" t="s">
        <v>1</v>
      </c>
      <c r="D282" s="67">
        <v>5</v>
      </c>
      <c r="E282" s="68" t="s">
        <v>18</v>
      </c>
      <c r="F282" s="69">
        <v>4.5</v>
      </c>
      <c r="G282" s="75">
        <f t="shared" si="39"/>
        <v>9.5</v>
      </c>
      <c r="H282" s="71">
        <f t="shared" si="44"/>
        <v>1170</v>
      </c>
      <c r="I282" s="243"/>
      <c r="J282" s="71">
        <f t="shared" si="37"/>
        <v>747</v>
      </c>
      <c r="K282" s="243"/>
      <c r="L282" s="71">
        <f t="shared" si="41"/>
        <v>1578</v>
      </c>
      <c r="M282" s="72">
        <f t="shared" si="42"/>
        <v>17673</v>
      </c>
      <c r="N282" s="72">
        <f t="shared" si="38"/>
        <v>17294</v>
      </c>
      <c r="O282" s="72">
        <f t="shared" si="38"/>
        <v>17200</v>
      </c>
      <c r="P282" s="72">
        <f t="shared" si="38"/>
        <v>16916</v>
      </c>
      <c r="Q282" s="72">
        <f t="shared" si="38"/>
        <v>16726</v>
      </c>
      <c r="R282" s="72">
        <f t="shared" si="38"/>
        <v>16348</v>
      </c>
      <c r="S282" s="72">
        <f t="shared" si="38"/>
        <v>16064</v>
      </c>
      <c r="T282" s="72">
        <f t="shared" si="38"/>
        <v>15780</v>
      </c>
    </row>
    <row r="283" spans="1:20" ht="18" customHeight="1" x14ac:dyDescent="0.2">
      <c r="A283" s="56" t="s">
        <v>379</v>
      </c>
      <c r="B283" s="82" t="s">
        <v>287</v>
      </c>
      <c r="C283" s="66" t="s">
        <v>1</v>
      </c>
      <c r="D283" s="67">
        <v>5.5</v>
      </c>
      <c r="E283" s="68" t="s">
        <v>18</v>
      </c>
      <c r="F283" s="69">
        <v>0.5</v>
      </c>
      <c r="G283" s="75">
        <f t="shared" si="39"/>
        <v>6</v>
      </c>
      <c r="H283" s="71">
        <f>基本・単一!L14</f>
        <v>1253</v>
      </c>
      <c r="I283" s="243"/>
      <c r="J283" s="71">
        <f t="shared" si="37"/>
        <v>83</v>
      </c>
      <c r="K283" s="243"/>
      <c r="L283" s="71">
        <f t="shared" si="41"/>
        <v>1018</v>
      </c>
      <c r="M283" s="72">
        <f t="shared" si="42"/>
        <v>11401</v>
      </c>
      <c r="N283" s="72">
        <f t="shared" si="38"/>
        <v>11157</v>
      </c>
      <c r="O283" s="72">
        <f t="shared" si="38"/>
        <v>11096</v>
      </c>
      <c r="P283" s="72">
        <f t="shared" si="38"/>
        <v>10912</v>
      </c>
      <c r="Q283" s="72">
        <f t="shared" si="38"/>
        <v>10790</v>
      </c>
      <c r="R283" s="72">
        <f t="shared" si="38"/>
        <v>10546</v>
      </c>
      <c r="S283" s="72">
        <f t="shared" si="38"/>
        <v>10363</v>
      </c>
      <c r="T283" s="72">
        <f t="shared" si="38"/>
        <v>10180</v>
      </c>
    </row>
    <row r="284" spans="1:20" ht="18" customHeight="1" x14ac:dyDescent="0.2">
      <c r="A284" s="56" t="s">
        <v>380</v>
      </c>
      <c r="B284" s="82" t="s">
        <v>287</v>
      </c>
      <c r="C284" s="66" t="s">
        <v>1</v>
      </c>
      <c r="D284" s="67">
        <v>5.5</v>
      </c>
      <c r="E284" s="68" t="s">
        <v>18</v>
      </c>
      <c r="F284" s="69">
        <v>1</v>
      </c>
      <c r="G284" s="75">
        <f t="shared" si="39"/>
        <v>6.5</v>
      </c>
      <c r="H284" s="71">
        <f t="shared" ref="H284:H291" si="45">$H$94</f>
        <v>1253</v>
      </c>
      <c r="I284" s="243"/>
      <c r="J284" s="71">
        <f t="shared" si="37"/>
        <v>166</v>
      </c>
      <c r="K284" s="243"/>
      <c r="L284" s="71">
        <f t="shared" si="41"/>
        <v>1096</v>
      </c>
      <c r="M284" s="72">
        <f t="shared" si="42"/>
        <v>12275</v>
      </c>
      <c r="N284" s="72">
        <f t="shared" si="38"/>
        <v>12012</v>
      </c>
      <c r="O284" s="72">
        <f t="shared" si="38"/>
        <v>11946</v>
      </c>
      <c r="P284" s="72">
        <f t="shared" si="38"/>
        <v>11749</v>
      </c>
      <c r="Q284" s="72">
        <f t="shared" si="38"/>
        <v>11617</v>
      </c>
      <c r="R284" s="72">
        <f t="shared" si="38"/>
        <v>11354</v>
      </c>
      <c r="S284" s="72">
        <f t="shared" si="38"/>
        <v>11157</v>
      </c>
      <c r="T284" s="72">
        <f t="shared" si="38"/>
        <v>10960</v>
      </c>
    </row>
    <row r="285" spans="1:20" ht="18" customHeight="1" x14ac:dyDescent="0.2">
      <c r="A285" s="56" t="s">
        <v>381</v>
      </c>
      <c r="B285" s="82" t="s">
        <v>287</v>
      </c>
      <c r="C285" s="66" t="s">
        <v>1</v>
      </c>
      <c r="D285" s="67">
        <v>5.5</v>
      </c>
      <c r="E285" s="68" t="s">
        <v>18</v>
      </c>
      <c r="F285" s="69">
        <v>1.5</v>
      </c>
      <c r="G285" s="75">
        <f t="shared" si="39"/>
        <v>7</v>
      </c>
      <c r="H285" s="71">
        <f t="shared" si="45"/>
        <v>1253</v>
      </c>
      <c r="I285" s="243"/>
      <c r="J285" s="71">
        <f t="shared" si="37"/>
        <v>249</v>
      </c>
      <c r="K285" s="243"/>
      <c r="L285" s="71">
        <f t="shared" si="41"/>
        <v>1173</v>
      </c>
      <c r="M285" s="72">
        <f t="shared" si="42"/>
        <v>13137</v>
      </c>
      <c r="N285" s="72">
        <f t="shared" si="38"/>
        <v>12856</v>
      </c>
      <c r="O285" s="72">
        <f t="shared" si="38"/>
        <v>12785</v>
      </c>
      <c r="P285" s="72">
        <f t="shared" si="38"/>
        <v>12574</v>
      </c>
      <c r="Q285" s="72">
        <f t="shared" si="38"/>
        <v>12433</v>
      </c>
      <c r="R285" s="72">
        <f t="shared" si="38"/>
        <v>12152</v>
      </c>
      <c r="S285" s="72">
        <f t="shared" si="38"/>
        <v>11941</v>
      </c>
      <c r="T285" s="72">
        <f t="shared" si="38"/>
        <v>11730</v>
      </c>
    </row>
    <row r="286" spans="1:20" ht="18" customHeight="1" x14ac:dyDescent="0.2">
      <c r="A286" s="56" t="s">
        <v>382</v>
      </c>
      <c r="B286" s="82" t="s">
        <v>287</v>
      </c>
      <c r="C286" s="66" t="s">
        <v>1</v>
      </c>
      <c r="D286" s="67">
        <v>5.5</v>
      </c>
      <c r="E286" s="68" t="s">
        <v>18</v>
      </c>
      <c r="F286" s="69">
        <v>2</v>
      </c>
      <c r="G286" s="75">
        <f t="shared" si="39"/>
        <v>7.5</v>
      </c>
      <c r="H286" s="71">
        <f t="shared" si="45"/>
        <v>1253</v>
      </c>
      <c r="I286" s="243"/>
      <c r="J286" s="71">
        <f t="shared" si="37"/>
        <v>332</v>
      </c>
      <c r="K286" s="243"/>
      <c r="L286" s="71">
        <f t="shared" si="41"/>
        <v>1251</v>
      </c>
      <c r="M286" s="72">
        <f t="shared" si="42"/>
        <v>14011</v>
      </c>
      <c r="N286" s="72">
        <f t="shared" si="38"/>
        <v>13710</v>
      </c>
      <c r="O286" s="72">
        <f t="shared" si="38"/>
        <v>13635</v>
      </c>
      <c r="P286" s="72">
        <f t="shared" si="38"/>
        <v>13410</v>
      </c>
      <c r="Q286" s="72">
        <f t="shared" si="38"/>
        <v>13260</v>
      </c>
      <c r="R286" s="72">
        <f t="shared" si="38"/>
        <v>12960</v>
      </c>
      <c r="S286" s="72">
        <f t="shared" si="38"/>
        <v>12735</v>
      </c>
      <c r="T286" s="72">
        <f t="shared" si="38"/>
        <v>12510</v>
      </c>
    </row>
    <row r="287" spans="1:20" ht="18" customHeight="1" x14ac:dyDescent="0.2">
      <c r="A287" s="56" t="s">
        <v>383</v>
      </c>
      <c r="B287" s="82" t="s">
        <v>287</v>
      </c>
      <c r="C287" s="66" t="s">
        <v>1</v>
      </c>
      <c r="D287" s="67">
        <v>5.5</v>
      </c>
      <c r="E287" s="68" t="s">
        <v>18</v>
      </c>
      <c r="F287" s="69">
        <v>2.5</v>
      </c>
      <c r="G287" s="75">
        <f t="shared" si="39"/>
        <v>8</v>
      </c>
      <c r="H287" s="71">
        <f t="shared" si="45"/>
        <v>1253</v>
      </c>
      <c r="I287" s="243"/>
      <c r="J287" s="71">
        <f t="shared" si="37"/>
        <v>415</v>
      </c>
      <c r="K287" s="243"/>
      <c r="L287" s="71">
        <f t="shared" si="41"/>
        <v>1329</v>
      </c>
      <c r="M287" s="72">
        <f t="shared" si="42"/>
        <v>14884</v>
      </c>
      <c r="N287" s="72">
        <f t="shared" si="38"/>
        <v>14565</v>
      </c>
      <c r="O287" s="72">
        <f t="shared" si="38"/>
        <v>14486</v>
      </c>
      <c r="P287" s="72">
        <f t="shared" si="38"/>
        <v>14246</v>
      </c>
      <c r="Q287" s="72">
        <f t="shared" si="38"/>
        <v>14087</v>
      </c>
      <c r="R287" s="72">
        <f t="shared" si="38"/>
        <v>13768</v>
      </c>
      <c r="S287" s="72">
        <f t="shared" si="38"/>
        <v>13529</v>
      </c>
      <c r="T287" s="72">
        <f t="shared" si="38"/>
        <v>13290</v>
      </c>
    </row>
    <row r="288" spans="1:20" ht="18" customHeight="1" x14ac:dyDescent="0.2">
      <c r="A288" s="56" t="s">
        <v>384</v>
      </c>
      <c r="B288" s="82" t="s">
        <v>287</v>
      </c>
      <c r="C288" s="66" t="s">
        <v>1</v>
      </c>
      <c r="D288" s="67">
        <v>5.5</v>
      </c>
      <c r="E288" s="68" t="s">
        <v>18</v>
      </c>
      <c r="F288" s="69">
        <v>3</v>
      </c>
      <c r="G288" s="75">
        <f t="shared" si="39"/>
        <v>8.5</v>
      </c>
      <c r="H288" s="71">
        <f t="shared" si="45"/>
        <v>1253</v>
      </c>
      <c r="I288" s="243"/>
      <c r="J288" s="71">
        <f t="shared" si="37"/>
        <v>498</v>
      </c>
      <c r="K288" s="243"/>
      <c r="L288" s="71">
        <f t="shared" si="41"/>
        <v>1407</v>
      </c>
      <c r="M288" s="72">
        <f t="shared" si="42"/>
        <v>15758</v>
      </c>
      <c r="N288" s="72">
        <f t="shared" si="38"/>
        <v>15420</v>
      </c>
      <c r="O288" s="72">
        <f t="shared" si="38"/>
        <v>15336</v>
      </c>
      <c r="P288" s="72">
        <f t="shared" si="38"/>
        <v>15083</v>
      </c>
      <c r="Q288" s="72">
        <f t="shared" si="38"/>
        <v>14914</v>
      </c>
      <c r="R288" s="72">
        <f t="shared" si="38"/>
        <v>14576</v>
      </c>
      <c r="S288" s="72">
        <f t="shared" si="38"/>
        <v>14323</v>
      </c>
      <c r="T288" s="72">
        <f t="shared" si="38"/>
        <v>14070</v>
      </c>
    </row>
    <row r="289" spans="1:20" ht="18" customHeight="1" x14ac:dyDescent="0.2">
      <c r="A289" s="56" t="s">
        <v>385</v>
      </c>
      <c r="B289" s="82" t="s">
        <v>287</v>
      </c>
      <c r="C289" s="66" t="s">
        <v>1</v>
      </c>
      <c r="D289" s="67">
        <v>5.5</v>
      </c>
      <c r="E289" s="68" t="s">
        <v>18</v>
      </c>
      <c r="F289" s="69">
        <v>3.5</v>
      </c>
      <c r="G289" s="75">
        <f t="shared" si="39"/>
        <v>9</v>
      </c>
      <c r="H289" s="71">
        <f t="shared" si="45"/>
        <v>1253</v>
      </c>
      <c r="I289" s="243"/>
      <c r="J289" s="71">
        <f t="shared" si="37"/>
        <v>581</v>
      </c>
      <c r="K289" s="243"/>
      <c r="L289" s="71">
        <f t="shared" si="41"/>
        <v>1484</v>
      </c>
      <c r="M289" s="72">
        <f t="shared" si="42"/>
        <v>16620</v>
      </c>
      <c r="N289" s="72">
        <f t="shared" si="38"/>
        <v>16264</v>
      </c>
      <c r="O289" s="72">
        <f t="shared" si="38"/>
        <v>16175</v>
      </c>
      <c r="P289" s="72">
        <f t="shared" si="38"/>
        <v>15908</v>
      </c>
      <c r="Q289" s="72">
        <f t="shared" si="38"/>
        <v>15730</v>
      </c>
      <c r="R289" s="72">
        <f t="shared" si="38"/>
        <v>15374</v>
      </c>
      <c r="S289" s="72">
        <f t="shared" si="38"/>
        <v>15107</v>
      </c>
      <c r="T289" s="72">
        <f t="shared" si="38"/>
        <v>14840</v>
      </c>
    </row>
    <row r="290" spans="1:20" ht="18" customHeight="1" x14ac:dyDescent="0.2">
      <c r="A290" s="56" t="s">
        <v>386</v>
      </c>
      <c r="B290" s="82" t="s">
        <v>287</v>
      </c>
      <c r="C290" s="66" t="s">
        <v>1</v>
      </c>
      <c r="D290" s="67">
        <v>5.5</v>
      </c>
      <c r="E290" s="68" t="s">
        <v>18</v>
      </c>
      <c r="F290" s="69">
        <v>4</v>
      </c>
      <c r="G290" s="75">
        <f t="shared" si="39"/>
        <v>9.5</v>
      </c>
      <c r="H290" s="71">
        <f t="shared" si="45"/>
        <v>1253</v>
      </c>
      <c r="I290" s="243"/>
      <c r="J290" s="71">
        <f t="shared" si="37"/>
        <v>664</v>
      </c>
      <c r="K290" s="243"/>
      <c r="L290" s="71">
        <f t="shared" si="41"/>
        <v>1562</v>
      </c>
      <c r="M290" s="72">
        <f t="shared" si="42"/>
        <v>17494</v>
      </c>
      <c r="N290" s="72">
        <f t="shared" si="38"/>
        <v>17119</v>
      </c>
      <c r="O290" s="72">
        <f t="shared" si="38"/>
        <v>17025</v>
      </c>
      <c r="P290" s="72">
        <f t="shared" si="38"/>
        <v>16744</v>
      </c>
      <c r="Q290" s="72">
        <f t="shared" si="38"/>
        <v>16557</v>
      </c>
      <c r="R290" s="72">
        <f t="shared" si="38"/>
        <v>16182</v>
      </c>
      <c r="S290" s="72">
        <f t="shared" si="38"/>
        <v>15901</v>
      </c>
      <c r="T290" s="72">
        <f t="shared" si="38"/>
        <v>15620</v>
      </c>
    </row>
    <row r="291" spans="1:20" ht="18" customHeight="1" x14ac:dyDescent="0.2">
      <c r="A291" s="56" t="s">
        <v>387</v>
      </c>
      <c r="B291" s="82" t="s">
        <v>287</v>
      </c>
      <c r="C291" s="66" t="s">
        <v>1</v>
      </c>
      <c r="D291" s="67">
        <v>5.5</v>
      </c>
      <c r="E291" s="68" t="s">
        <v>18</v>
      </c>
      <c r="F291" s="69">
        <v>4.5</v>
      </c>
      <c r="G291" s="75">
        <f t="shared" si="39"/>
        <v>10</v>
      </c>
      <c r="H291" s="71">
        <f t="shared" si="45"/>
        <v>1253</v>
      </c>
      <c r="I291" s="243"/>
      <c r="J291" s="71">
        <f t="shared" si="37"/>
        <v>747</v>
      </c>
      <c r="K291" s="243"/>
      <c r="L291" s="71">
        <f t="shared" si="41"/>
        <v>1640</v>
      </c>
      <c r="M291" s="72">
        <f t="shared" si="42"/>
        <v>18368</v>
      </c>
      <c r="N291" s="72">
        <f t="shared" si="38"/>
        <v>17974</v>
      </c>
      <c r="O291" s="72">
        <f t="shared" si="38"/>
        <v>17876</v>
      </c>
      <c r="P291" s="72">
        <f t="shared" si="38"/>
        <v>17580</v>
      </c>
      <c r="Q291" s="72">
        <f t="shared" si="38"/>
        <v>17384</v>
      </c>
      <c r="R291" s="72">
        <f t="shared" si="38"/>
        <v>16990</v>
      </c>
      <c r="S291" s="72">
        <f t="shared" si="38"/>
        <v>16695</v>
      </c>
      <c r="T291" s="72">
        <f t="shared" si="38"/>
        <v>16400</v>
      </c>
    </row>
    <row r="292" spans="1:20" ht="18" customHeight="1" x14ac:dyDescent="0.2">
      <c r="A292" s="56" t="s">
        <v>388</v>
      </c>
      <c r="B292" s="82" t="s">
        <v>287</v>
      </c>
      <c r="C292" s="66" t="s">
        <v>1</v>
      </c>
      <c r="D292" s="67">
        <v>6</v>
      </c>
      <c r="E292" s="68" t="s">
        <v>18</v>
      </c>
      <c r="F292" s="69">
        <v>0.5</v>
      </c>
      <c r="G292" s="75">
        <f t="shared" si="39"/>
        <v>6.5</v>
      </c>
      <c r="H292" s="71">
        <f>基本・単一!L15</f>
        <v>1336</v>
      </c>
      <c r="I292" s="243"/>
      <c r="J292" s="71">
        <f t="shared" si="37"/>
        <v>83</v>
      </c>
      <c r="K292" s="243"/>
      <c r="L292" s="71">
        <f t="shared" si="41"/>
        <v>1080</v>
      </c>
      <c r="M292" s="72">
        <f t="shared" si="42"/>
        <v>12096</v>
      </c>
      <c r="N292" s="72">
        <f t="shared" si="38"/>
        <v>11836</v>
      </c>
      <c r="O292" s="72">
        <f t="shared" si="38"/>
        <v>11772</v>
      </c>
      <c r="P292" s="72">
        <f t="shared" si="38"/>
        <v>11577</v>
      </c>
      <c r="Q292" s="72">
        <f t="shared" si="38"/>
        <v>11448</v>
      </c>
      <c r="R292" s="72">
        <f t="shared" si="38"/>
        <v>11188</v>
      </c>
      <c r="S292" s="72">
        <f t="shared" si="38"/>
        <v>10994</v>
      </c>
      <c r="T292" s="72">
        <f t="shared" si="38"/>
        <v>10800</v>
      </c>
    </row>
    <row r="293" spans="1:20" ht="18" customHeight="1" x14ac:dyDescent="0.2">
      <c r="A293" s="56" t="s">
        <v>389</v>
      </c>
      <c r="B293" s="82" t="s">
        <v>287</v>
      </c>
      <c r="C293" s="66" t="s">
        <v>1</v>
      </c>
      <c r="D293" s="67">
        <v>6</v>
      </c>
      <c r="E293" s="68" t="s">
        <v>18</v>
      </c>
      <c r="F293" s="69">
        <v>1</v>
      </c>
      <c r="G293" s="75">
        <f t="shared" si="39"/>
        <v>7</v>
      </c>
      <c r="H293" s="71">
        <f t="shared" ref="H293:H300" si="46">$H$103</f>
        <v>1336</v>
      </c>
      <c r="I293" s="243"/>
      <c r="J293" s="71">
        <f t="shared" si="37"/>
        <v>166</v>
      </c>
      <c r="K293" s="243"/>
      <c r="L293" s="71">
        <f t="shared" si="41"/>
        <v>1158</v>
      </c>
      <c r="M293" s="72">
        <f t="shared" si="42"/>
        <v>12969</v>
      </c>
      <c r="N293" s="72">
        <f t="shared" si="38"/>
        <v>12691</v>
      </c>
      <c r="O293" s="72">
        <f t="shared" si="38"/>
        <v>12622</v>
      </c>
      <c r="P293" s="72">
        <f t="shared" si="38"/>
        <v>12413</v>
      </c>
      <c r="Q293" s="72">
        <f t="shared" si="38"/>
        <v>12274</v>
      </c>
      <c r="R293" s="72">
        <f t="shared" si="38"/>
        <v>11996</v>
      </c>
      <c r="S293" s="72">
        <f t="shared" si="38"/>
        <v>11788</v>
      </c>
      <c r="T293" s="72">
        <f t="shared" si="38"/>
        <v>11580</v>
      </c>
    </row>
    <row r="294" spans="1:20" ht="18" customHeight="1" x14ac:dyDescent="0.2">
      <c r="A294" s="56" t="s">
        <v>390</v>
      </c>
      <c r="B294" s="82" t="s">
        <v>287</v>
      </c>
      <c r="C294" s="66" t="s">
        <v>1</v>
      </c>
      <c r="D294" s="67">
        <v>6</v>
      </c>
      <c r="E294" s="68" t="s">
        <v>18</v>
      </c>
      <c r="F294" s="69">
        <v>1.5</v>
      </c>
      <c r="G294" s="75">
        <f t="shared" si="39"/>
        <v>7.5</v>
      </c>
      <c r="H294" s="71">
        <f t="shared" si="46"/>
        <v>1336</v>
      </c>
      <c r="I294" s="243"/>
      <c r="J294" s="71">
        <f t="shared" si="37"/>
        <v>249</v>
      </c>
      <c r="K294" s="243"/>
      <c r="L294" s="71">
        <f t="shared" si="41"/>
        <v>1235</v>
      </c>
      <c r="M294" s="72">
        <f t="shared" si="42"/>
        <v>13832</v>
      </c>
      <c r="N294" s="72">
        <f t="shared" si="38"/>
        <v>13535</v>
      </c>
      <c r="O294" s="72">
        <f t="shared" si="38"/>
        <v>13461</v>
      </c>
      <c r="P294" s="72">
        <f t="shared" ref="N294:T330" si="47">ROUNDDOWN(($L294*P$3),0)</f>
        <v>13239</v>
      </c>
      <c r="Q294" s="72">
        <f t="shared" si="47"/>
        <v>13091</v>
      </c>
      <c r="R294" s="72">
        <f t="shared" si="47"/>
        <v>12794</v>
      </c>
      <c r="S294" s="72">
        <f t="shared" si="47"/>
        <v>12572</v>
      </c>
      <c r="T294" s="72">
        <f t="shared" si="47"/>
        <v>12350</v>
      </c>
    </row>
    <row r="295" spans="1:20" ht="18" customHeight="1" x14ac:dyDescent="0.2">
      <c r="A295" s="56" t="s">
        <v>391</v>
      </c>
      <c r="B295" s="82" t="s">
        <v>287</v>
      </c>
      <c r="C295" s="66" t="s">
        <v>1</v>
      </c>
      <c r="D295" s="67">
        <v>6</v>
      </c>
      <c r="E295" s="68" t="s">
        <v>18</v>
      </c>
      <c r="F295" s="69">
        <v>2</v>
      </c>
      <c r="G295" s="75">
        <f t="shared" si="39"/>
        <v>8</v>
      </c>
      <c r="H295" s="71">
        <f t="shared" si="46"/>
        <v>1336</v>
      </c>
      <c r="I295" s="243"/>
      <c r="J295" s="71">
        <f t="shared" si="37"/>
        <v>332</v>
      </c>
      <c r="K295" s="243"/>
      <c r="L295" s="71">
        <f t="shared" si="41"/>
        <v>1313</v>
      </c>
      <c r="M295" s="72">
        <f t="shared" si="42"/>
        <v>14705</v>
      </c>
      <c r="N295" s="72">
        <f t="shared" si="47"/>
        <v>14390</v>
      </c>
      <c r="O295" s="72">
        <f t="shared" si="47"/>
        <v>14311</v>
      </c>
      <c r="P295" s="72">
        <f t="shared" si="47"/>
        <v>14075</v>
      </c>
      <c r="Q295" s="72">
        <f t="shared" si="47"/>
        <v>13917</v>
      </c>
      <c r="R295" s="72">
        <f t="shared" si="47"/>
        <v>13602</v>
      </c>
      <c r="S295" s="72">
        <f t="shared" si="47"/>
        <v>13366</v>
      </c>
      <c r="T295" s="72">
        <f t="shared" si="47"/>
        <v>13130</v>
      </c>
    </row>
    <row r="296" spans="1:20" ht="18" customHeight="1" x14ac:dyDescent="0.2">
      <c r="A296" s="56" t="s">
        <v>392</v>
      </c>
      <c r="B296" s="82" t="s">
        <v>287</v>
      </c>
      <c r="C296" s="66" t="s">
        <v>1</v>
      </c>
      <c r="D296" s="67">
        <v>6</v>
      </c>
      <c r="E296" s="68" t="s">
        <v>18</v>
      </c>
      <c r="F296" s="69">
        <v>2.5</v>
      </c>
      <c r="G296" s="75">
        <f t="shared" si="39"/>
        <v>8.5</v>
      </c>
      <c r="H296" s="71">
        <f t="shared" si="46"/>
        <v>1336</v>
      </c>
      <c r="I296" s="243"/>
      <c r="J296" s="71">
        <f t="shared" si="37"/>
        <v>415</v>
      </c>
      <c r="K296" s="243"/>
      <c r="L296" s="71">
        <f t="shared" si="41"/>
        <v>1391</v>
      </c>
      <c r="M296" s="72">
        <f t="shared" si="42"/>
        <v>15579</v>
      </c>
      <c r="N296" s="72">
        <f t="shared" si="47"/>
        <v>15245</v>
      </c>
      <c r="O296" s="72">
        <f t="shared" si="47"/>
        <v>15161</v>
      </c>
      <c r="P296" s="72">
        <f t="shared" si="47"/>
        <v>14911</v>
      </c>
      <c r="Q296" s="72">
        <f t="shared" si="47"/>
        <v>14744</v>
      </c>
      <c r="R296" s="72">
        <f t="shared" si="47"/>
        <v>14410</v>
      </c>
      <c r="S296" s="72">
        <f t="shared" si="47"/>
        <v>14160</v>
      </c>
      <c r="T296" s="72">
        <f t="shared" si="47"/>
        <v>13910</v>
      </c>
    </row>
    <row r="297" spans="1:20" ht="18" customHeight="1" x14ac:dyDescent="0.2">
      <c r="A297" s="56" t="s">
        <v>393</v>
      </c>
      <c r="B297" s="82" t="s">
        <v>287</v>
      </c>
      <c r="C297" s="66" t="s">
        <v>1</v>
      </c>
      <c r="D297" s="67">
        <v>6</v>
      </c>
      <c r="E297" s="68" t="s">
        <v>18</v>
      </c>
      <c r="F297" s="69">
        <v>3</v>
      </c>
      <c r="G297" s="75">
        <f t="shared" si="39"/>
        <v>9</v>
      </c>
      <c r="H297" s="71">
        <f t="shared" si="46"/>
        <v>1336</v>
      </c>
      <c r="I297" s="243"/>
      <c r="J297" s="71">
        <f t="shared" si="37"/>
        <v>498</v>
      </c>
      <c r="K297" s="243"/>
      <c r="L297" s="71">
        <f t="shared" si="41"/>
        <v>1469</v>
      </c>
      <c r="M297" s="72">
        <f t="shared" si="42"/>
        <v>16452</v>
      </c>
      <c r="N297" s="72">
        <f t="shared" si="47"/>
        <v>16100</v>
      </c>
      <c r="O297" s="72">
        <f t="shared" si="47"/>
        <v>16012</v>
      </c>
      <c r="P297" s="72">
        <f t="shared" si="47"/>
        <v>15747</v>
      </c>
      <c r="Q297" s="72">
        <f t="shared" si="47"/>
        <v>15571</v>
      </c>
      <c r="R297" s="72">
        <f t="shared" si="47"/>
        <v>15218</v>
      </c>
      <c r="S297" s="72">
        <f t="shared" si="47"/>
        <v>14954</v>
      </c>
      <c r="T297" s="72">
        <f t="shared" si="47"/>
        <v>14690</v>
      </c>
    </row>
    <row r="298" spans="1:20" ht="18" customHeight="1" x14ac:dyDescent="0.2">
      <c r="A298" s="56" t="s">
        <v>394</v>
      </c>
      <c r="B298" s="82" t="s">
        <v>287</v>
      </c>
      <c r="C298" s="66" t="s">
        <v>1</v>
      </c>
      <c r="D298" s="67">
        <v>6</v>
      </c>
      <c r="E298" s="68" t="s">
        <v>18</v>
      </c>
      <c r="F298" s="69">
        <v>3.5</v>
      </c>
      <c r="G298" s="75">
        <f t="shared" si="39"/>
        <v>9.5</v>
      </c>
      <c r="H298" s="71">
        <f t="shared" si="46"/>
        <v>1336</v>
      </c>
      <c r="I298" s="243"/>
      <c r="J298" s="71">
        <f t="shared" si="37"/>
        <v>581</v>
      </c>
      <c r="K298" s="243"/>
      <c r="L298" s="71">
        <f t="shared" si="41"/>
        <v>1547</v>
      </c>
      <c r="M298" s="72">
        <f t="shared" si="42"/>
        <v>17326</v>
      </c>
      <c r="N298" s="72">
        <f t="shared" si="47"/>
        <v>16955</v>
      </c>
      <c r="O298" s="72">
        <f t="shared" si="47"/>
        <v>16862</v>
      </c>
      <c r="P298" s="72">
        <f t="shared" si="47"/>
        <v>16583</v>
      </c>
      <c r="Q298" s="72">
        <f t="shared" si="47"/>
        <v>16398</v>
      </c>
      <c r="R298" s="72">
        <f t="shared" si="47"/>
        <v>16026</v>
      </c>
      <c r="S298" s="72">
        <f t="shared" si="47"/>
        <v>15748</v>
      </c>
      <c r="T298" s="72">
        <f t="shared" si="47"/>
        <v>15470</v>
      </c>
    </row>
    <row r="299" spans="1:20" ht="18" customHeight="1" x14ac:dyDescent="0.2">
      <c r="A299" s="56" t="s">
        <v>395</v>
      </c>
      <c r="B299" s="82" t="s">
        <v>287</v>
      </c>
      <c r="C299" s="66" t="s">
        <v>1</v>
      </c>
      <c r="D299" s="67">
        <v>6</v>
      </c>
      <c r="E299" s="68" t="s">
        <v>18</v>
      </c>
      <c r="F299" s="69">
        <v>4</v>
      </c>
      <c r="G299" s="75">
        <f t="shared" si="39"/>
        <v>10</v>
      </c>
      <c r="H299" s="71">
        <f t="shared" si="46"/>
        <v>1336</v>
      </c>
      <c r="I299" s="243"/>
      <c r="J299" s="71">
        <f t="shared" si="37"/>
        <v>664</v>
      </c>
      <c r="K299" s="243"/>
      <c r="L299" s="71">
        <f t="shared" si="41"/>
        <v>1625</v>
      </c>
      <c r="M299" s="72">
        <f t="shared" si="42"/>
        <v>18200</v>
      </c>
      <c r="N299" s="72">
        <f t="shared" si="47"/>
        <v>17810</v>
      </c>
      <c r="O299" s="72">
        <f t="shared" si="47"/>
        <v>17712</v>
      </c>
      <c r="P299" s="72">
        <f t="shared" si="47"/>
        <v>17420</v>
      </c>
      <c r="Q299" s="72">
        <f t="shared" si="47"/>
        <v>17225</v>
      </c>
      <c r="R299" s="72">
        <f t="shared" si="47"/>
        <v>16835</v>
      </c>
      <c r="S299" s="72">
        <f t="shared" si="47"/>
        <v>16542</v>
      </c>
      <c r="T299" s="72">
        <f t="shared" si="47"/>
        <v>16250</v>
      </c>
    </row>
    <row r="300" spans="1:20" ht="18" customHeight="1" x14ac:dyDescent="0.2">
      <c r="A300" s="56" t="s">
        <v>396</v>
      </c>
      <c r="B300" s="82" t="s">
        <v>287</v>
      </c>
      <c r="C300" s="66" t="s">
        <v>1</v>
      </c>
      <c r="D300" s="67">
        <v>6</v>
      </c>
      <c r="E300" s="68" t="s">
        <v>18</v>
      </c>
      <c r="F300" s="69">
        <v>4.5</v>
      </c>
      <c r="G300" s="75">
        <f t="shared" si="39"/>
        <v>10.5</v>
      </c>
      <c r="H300" s="71">
        <f t="shared" si="46"/>
        <v>1336</v>
      </c>
      <c r="I300" s="243"/>
      <c r="J300" s="71">
        <f t="shared" si="37"/>
        <v>747</v>
      </c>
      <c r="K300" s="243"/>
      <c r="L300" s="71">
        <f t="shared" si="41"/>
        <v>1703</v>
      </c>
      <c r="M300" s="72">
        <f t="shared" si="42"/>
        <v>19073</v>
      </c>
      <c r="N300" s="72">
        <f t="shared" si="47"/>
        <v>18664</v>
      </c>
      <c r="O300" s="72">
        <f t="shared" si="47"/>
        <v>18562</v>
      </c>
      <c r="P300" s="72">
        <f t="shared" si="47"/>
        <v>18256</v>
      </c>
      <c r="Q300" s="72">
        <f t="shared" si="47"/>
        <v>18051</v>
      </c>
      <c r="R300" s="72">
        <f t="shared" si="47"/>
        <v>17643</v>
      </c>
      <c r="S300" s="72">
        <f t="shared" si="47"/>
        <v>17336</v>
      </c>
      <c r="T300" s="72">
        <f t="shared" si="47"/>
        <v>17030</v>
      </c>
    </row>
    <row r="301" spans="1:20" ht="18" customHeight="1" x14ac:dyDescent="0.2">
      <c r="A301" s="56" t="s">
        <v>397</v>
      </c>
      <c r="B301" s="82" t="s">
        <v>287</v>
      </c>
      <c r="C301" s="66" t="s">
        <v>1</v>
      </c>
      <c r="D301" s="67">
        <v>6.5</v>
      </c>
      <c r="E301" s="68" t="s">
        <v>18</v>
      </c>
      <c r="F301" s="69">
        <v>0.5</v>
      </c>
      <c r="G301" s="75">
        <f t="shared" si="39"/>
        <v>7</v>
      </c>
      <c r="H301" s="71">
        <f>基本・単一!L16</f>
        <v>1419</v>
      </c>
      <c r="I301" s="243"/>
      <c r="J301" s="71">
        <f t="shared" si="37"/>
        <v>83</v>
      </c>
      <c r="K301" s="243"/>
      <c r="L301" s="71">
        <f t="shared" si="41"/>
        <v>1142</v>
      </c>
      <c r="M301" s="72">
        <f t="shared" si="42"/>
        <v>12790</v>
      </c>
      <c r="N301" s="72">
        <f t="shared" si="47"/>
        <v>12516</v>
      </c>
      <c r="O301" s="72">
        <f t="shared" si="47"/>
        <v>12447</v>
      </c>
      <c r="P301" s="72">
        <f t="shared" si="47"/>
        <v>12242</v>
      </c>
      <c r="Q301" s="72">
        <f t="shared" si="47"/>
        <v>12105</v>
      </c>
      <c r="R301" s="72">
        <f t="shared" si="47"/>
        <v>11831</v>
      </c>
      <c r="S301" s="72">
        <f t="shared" si="47"/>
        <v>11625</v>
      </c>
      <c r="T301" s="72">
        <f t="shared" si="47"/>
        <v>11420</v>
      </c>
    </row>
    <row r="302" spans="1:20" ht="18" customHeight="1" x14ac:dyDescent="0.2">
      <c r="A302" s="56" t="s">
        <v>398</v>
      </c>
      <c r="B302" s="82" t="s">
        <v>287</v>
      </c>
      <c r="C302" s="66" t="s">
        <v>1</v>
      </c>
      <c r="D302" s="67">
        <v>6.5</v>
      </c>
      <c r="E302" s="68" t="s">
        <v>18</v>
      </c>
      <c r="F302" s="69">
        <v>1</v>
      </c>
      <c r="G302" s="75">
        <f t="shared" si="39"/>
        <v>7.5</v>
      </c>
      <c r="H302" s="71">
        <f t="shared" ref="H302:H309" si="48">$H$112</f>
        <v>1419</v>
      </c>
      <c r="I302" s="243"/>
      <c r="J302" s="71">
        <f t="shared" si="37"/>
        <v>166</v>
      </c>
      <c r="K302" s="243"/>
      <c r="L302" s="71">
        <f t="shared" si="41"/>
        <v>1220</v>
      </c>
      <c r="M302" s="72">
        <f t="shared" si="42"/>
        <v>13664</v>
      </c>
      <c r="N302" s="72">
        <f t="shared" si="47"/>
        <v>13371</v>
      </c>
      <c r="O302" s="72">
        <f t="shared" si="47"/>
        <v>13298</v>
      </c>
      <c r="P302" s="72">
        <f t="shared" si="47"/>
        <v>13078</v>
      </c>
      <c r="Q302" s="72">
        <f t="shared" si="47"/>
        <v>12932</v>
      </c>
      <c r="R302" s="72">
        <f t="shared" si="47"/>
        <v>12639</v>
      </c>
      <c r="S302" s="72">
        <f t="shared" si="47"/>
        <v>12419</v>
      </c>
      <c r="T302" s="72">
        <f t="shared" si="47"/>
        <v>12200</v>
      </c>
    </row>
    <row r="303" spans="1:20" ht="18" customHeight="1" x14ac:dyDescent="0.2">
      <c r="A303" s="56" t="s">
        <v>399</v>
      </c>
      <c r="B303" s="82" t="s">
        <v>287</v>
      </c>
      <c r="C303" s="66" t="s">
        <v>1</v>
      </c>
      <c r="D303" s="67">
        <v>6.5</v>
      </c>
      <c r="E303" s="68" t="s">
        <v>18</v>
      </c>
      <c r="F303" s="69">
        <v>1.5</v>
      </c>
      <c r="G303" s="75">
        <f t="shared" si="39"/>
        <v>8</v>
      </c>
      <c r="H303" s="71">
        <f t="shared" si="48"/>
        <v>1419</v>
      </c>
      <c r="I303" s="243"/>
      <c r="J303" s="71">
        <f t="shared" si="37"/>
        <v>249</v>
      </c>
      <c r="K303" s="243"/>
      <c r="L303" s="71">
        <f t="shared" si="41"/>
        <v>1298</v>
      </c>
      <c r="M303" s="72">
        <f t="shared" si="42"/>
        <v>14537</v>
      </c>
      <c r="N303" s="72">
        <f t="shared" si="47"/>
        <v>14226</v>
      </c>
      <c r="O303" s="72">
        <f t="shared" si="47"/>
        <v>14148</v>
      </c>
      <c r="P303" s="72">
        <f t="shared" si="47"/>
        <v>13914</v>
      </c>
      <c r="Q303" s="72">
        <f t="shared" si="47"/>
        <v>13758</v>
      </c>
      <c r="R303" s="72">
        <f t="shared" si="47"/>
        <v>13447</v>
      </c>
      <c r="S303" s="72">
        <f t="shared" si="47"/>
        <v>13213</v>
      </c>
      <c r="T303" s="72">
        <f t="shared" si="47"/>
        <v>12980</v>
      </c>
    </row>
    <row r="304" spans="1:20" ht="18" customHeight="1" x14ac:dyDescent="0.2">
      <c r="A304" s="56" t="s">
        <v>400</v>
      </c>
      <c r="B304" s="82" t="s">
        <v>287</v>
      </c>
      <c r="C304" s="66" t="s">
        <v>1</v>
      </c>
      <c r="D304" s="67">
        <v>6.5</v>
      </c>
      <c r="E304" s="68" t="s">
        <v>18</v>
      </c>
      <c r="F304" s="69">
        <v>2</v>
      </c>
      <c r="G304" s="75">
        <f t="shared" si="39"/>
        <v>8.5</v>
      </c>
      <c r="H304" s="71">
        <f t="shared" si="48"/>
        <v>1419</v>
      </c>
      <c r="I304" s="243"/>
      <c r="J304" s="71">
        <f t="shared" si="37"/>
        <v>332</v>
      </c>
      <c r="K304" s="243"/>
      <c r="L304" s="71">
        <f t="shared" si="41"/>
        <v>1376</v>
      </c>
      <c r="M304" s="72">
        <f t="shared" si="42"/>
        <v>15411</v>
      </c>
      <c r="N304" s="72">
        <f t="shared" si="47"/>
        <v>15080</v>
      </c>
      <c r="O304" s="72">
        <f t="shared" si="47"/>
        <v>14998</v>
      </c>
      <c r="P304" s="72">
        <f t="shared" si="47"/>
        <v>14750</v>
      </c>
      <c r="Q304" s="72">
        <f t="shared" si="47"/>
        <v>14585</v>
      </c>
      <c r="R304" s="72">
        <f t="shared" si="47"/>
        <v>14255</v>
      </c>
      <c r="S304" s="72">
        <f t="shared" si="47"/>
        <v>14007</v>
      </c>
      <c r="T304" s="72">
        <f t="shared" si="47"/>
        <v>13760</v>
      </c>
    </row>
    <row r="305" spans="1:20" ht="18" customHeight="1" x14ac:dyDescent="0.2">
      <c r="A305" s="56" t="s">
        <v>401</v>
      </c>
      <c r="B305" s="82" t="s">
        <v>287</v>
      </c>
      <c r="C305" s="66" t="s">
        <v>1</v>
      </c>
      <c r="D305" s="67">
        <v>6.5</v>
      </c>
      <c r="E305" s="68" t="s">
        <v>18</v>
      </c>
      <c r="F305" s="69">
        <v>2.5</v>
      </c>
      <c r="G305" s="75">
        <f t="shared" si="39"/>
        <v>9</v>
      </c>
      <c r="H305" s="71">
        <f t="shared" si="48"/>
        <v>1419</v>
      </c>
      <c r="I305" s="243"/>
      <c r="J305" s="71">
        <f t="shared" si="37"/>
        <v>415</v>
      </c>
      <c r="K305" s="243"/>
      <c r="L305" s="71">
        <f t="shared" si="41"/>
        <v>1454</v>
      </c>
      <c r="M305" s="72">
        <f t="shared" si="42"/>
        <v>16284</v>
      </c>
      <c r="N305" s="72">
        <f t="shared" si="47"/>
        <v>15935</v>
      </c>
      <c r="O305" s="72">
        <f t="shared" si="47"/>
        <v>15848</v>
      </c>
      <c r="P305" s="72">
        <f t="shared" si="47"/>
        <v>15586</v>
      </c>
      <c r="Q305" s="72">
        <f t="shared" si="47"/>
        <v>15412</v>
      </c>
      <c r="R305" s="72">
        <f t="shared" si="47"/>
        <v>15063</v>
      </c>
      <c r="S305" s="72">
        <f t="shared" si="47"/>
        <v>14801</v>
      </c>
      <c r="T305" s="72">
        <f t="shared" si="47"/>
        <v>14540</v>
      </c>
    </row>
    <row r="306" spans="1:20" ht="18" customHeight="1" x14ac:dyDescent="0.2">
      <c r="A306" s="56" t="s">
        <v>402</v>
      </c>
      <c r="B306" s="82" t="s">
        <v>287</v>
      </c>
      <c r="C306" s="66" t="s">
        <v>1</v>
      </c>
      <c r="D306" s="67">
        <v>6.5</v>
      </c>
      <c r="E306" s="68" t="s">
        <v>18</v>
      </c>
      <c r="F306" s="69">
        <v>3</v>
      </c>
      <c r="G306" s="75">
        <f t="shared" si="39"/>
        <v>9.5</v>
      </c>
      <c r="H306" s="71">
        <f t="shared" si="48"/>
        <v>1419</v>
      </c>
      <c r="I306" s="243"/>
      <c r="J306" s="71">
        <f t="shared" si="37"/>
        <v>498</v>
      </c>
      <c r="K306" s="243"/>
      <c r="L306" s="71">
        <f t="shared" si="41"/>
        <v>1532</v>
      </c>
      <c r="M306" s="72">
        <f t="shared" si="42"/>
        <v>17158</v>
      </c>
      <c r="N306" s="72">
        <f t="shared" si="47"/>
        <v>16790</v>
      </c>
      <c r="O306" s="72">
        <f t="shared" si="47"/>
        <v>16698</v>
      </c>
      <c r="P306" s="72">
        <f t="shared" si="47"/>
        <v>16423</v>
      </c>
      <c r="Q306" s="72">
        <f t="shared" si="47"/>
        <v>16239</v>
      </c>
      <c r="R306" s="72">
        <f t="shared" si="47"/>
        <v>15871</v>
      </c>
      <c r="S306" s="72">
        <f t="shared" si="47"/>
        <v>15595</v>
      </c>
      <c r="T306" s="72">
        <f t="shared" si="47"/>
        <v>15320</v>
      </c>
    </row>
    <row r="307" spans="1:20" ht="18" customHeight="1" x14ac:dyDescent="0.2">
      <c r="A307" s="56" t="s">
        <v>403</v>
      </c>
      <c r="B307" s="82" t="s">
        <v>287</v>
      </c>
      <c r="C307" s="66" t="s">
        <v>1</v>
      </c>
      <c r="D307" s="67">
        <v>6.5</v>
      </c>
      <c r="E307" s="68" t="s">
        <v>18</v>
      </c>
      <c r="F307" s="69">
        <v>3.5</v>
      </c>
      <c r="G307" s="75">
        <f t="shared" si="39"/>
        <v>10</v>
      </c>
      <c r="H307" s="71">
        <f t="shared" si="48"/>
        <v>1419</v>
      </c>
      <c r="I307" s="243"/>
      <c r="J307" s="71">
        <f t="shared" si="37"/>
        <v>581</v>
      </c>
      <c r="K307" s="243"/>
      <c r="L307" s="71">
        <f t="shared" si="41"/>
        <v>1609</v>
      </c>
      <c r="M307" s="72">
        <f t="shared" si="42"/>
        <v>18020</v>
      </c>
      <c r="N307" s="72">
        <f t="shared" si="47"/>
        <v>17634</v>
      </c>
      <c r="O307" s="72">
        <f t="shared" si="47"/>
        <v>17538</v>
      </c>
      <c r="P307" s="72">
        <f t="shared" si="47"/>
        <v>17248</v>
      </c>
      <c r="Q307" s="72">
        <f t="shared" si="47"/>
        <v>17055</v>
      </c>
      <c r="R307" s="72">
        <f t="shared" si="47"/>
        <v>16669</v>
      </c>
      <c r="S307" s="72">
        <f t="shared" si="47"/>
        <v>16379</v>
      </c>
      <c r="T307" s="72">
        <f t="shared" si="47"/>
        <v>16090</v>
      </c>
    </row>
    <row r="308" spans="1:20" ht="18" customHeight="1" x14ac:dyDescent="0.2">
      <c r="A308" s="56" t="s">
        <v>404</v>
      </c>
      <c r="B308" s="82" t="s">
        <v>287</v>
      </c>
      <c r="C308" s="66" t="s">
        <v>1</v>
      </c>
      <c r="D308" s="67">
        <v>6.5</v>
      </c>
      <c r="E308" s="68" t="s">
        <v>18</v>
      </c>
      <c r="F308" s="69">
        <v>4</v>
      </c>
      <c r="G308" s="75">
        <f t="shared" si="39"/>
        <v>10.5</v>
      </c>
      <c r="H308" s="71">
        <f t="shared" si="48"/>
        <v>1419</v>
      </c>
      <c r="I308" s="243"/>
      <c r="J308" s="71">
        <f t="shared" si="37"/>
        <v>664</v>
      </c>
      <c r="K308" s="243"/>
      <c r="L308" s="71">
        <f t="shared" si="41"/>
        <v>1687</v>
      </c>
      <c r="M308" s="72">
        <f t="shared" si="42"/>
        <v>18894</v>
      </c>
      <c r="N308" s="72">
        <f t="shared" si="47"/>
        <v>18489</v>
      </c>
      <c r="O308" s="72">
        <f t="shared" si="47"/>
        <v>18388</v>
      </c>
      <c r="P308" s="72">
        <f t="shared" si="47"/>
        <v>18084</v>
      </c>
      <c r="Q308" s="72">
        <f t="shared" si="47"/>
        <v>17882</v>
      </c>
      <c r="R308" s="72">
        <f t="shared" si="47"/>
        <v>17477</v>
      </c>
      <c r="S308" s="72">
        <f t="shared" si="47"/>
        <v>17173</v>
      </c>
      <c r="T308" s="72">
        <f t="shared" si="47"/>
        <v>16870</v>
      </c>
    </row>
    <row r="309" spans="1:20" ht="18" customHeight="1" x14ac:dyDescent="0.2">
      <c r="A309" s="56" t="s">
        <v>405</v>
      </c>
      <c r="B309" s="82" t="s">
        <v>287</v>
      </c>
      <c r="C309" s="66" t="s">
        <v>1</v>
      </c>
      <c r="D309" s="67">
        <v>6.5</v>
      </c>
      <c r="E309" s="68" t="s">
        <v>18</v>
      </c>
      <c r="F309" s="69">
        <v>4.5</v>
      </c>
      <c r="G309" s="75">
        <f t="shared" si="39"/>
        <v>11</v>
      </c>
      <c r="H309" s="71">
        <f t="shared" si="48"/>
        <v>1419</v>
      </c>
      <c r="I309" s="243"/>
      <c r="J309" s="71">
        <f t="shared" si="37"/>
        <v>747</v>
      </c>
      <c r="K309" s="243"/>
      <c r="L309" s="71">
        <f t="shared" si="41"/>
        <v>1765</v>
      </c>
      <c r="M309" s="72">
        <f t="shared" si="42"/>
        <v>19768</v>
      </c>
      <c r="N309" s="72">
        <f t="shared" si="47"/>
        <v>19344</v>
      </c>
      <c r="O309" s="72">
        <f t="shared" si="47"/>
        <v>19238</v>
      </c>
      <c r="P309" s="72">
        <f t="shared" si="47"/>
        <v>18920</v>
      </c>
      <c r="Q309" s="72">
        <f t="shared" si="47"/>
        <v>18709</v>
      </c>
      <c r="R309" s="72">
        <f t="shared" si="47"/>
        <v>18285</v>
      </c>
      <c r="S309" s="72">
        <f t="shared" si="47"/>
        <v>17967</v>
      </c>
      <c r="T309" s="72">
        <f t="shared" si="47"/>
        <v>17650</v>
      </c>
    </row>
    <row r="310" spans="1:20" ht="18" customHeight="1" x14ac:dyDescent="0.2">
      <c r="A310" s="56" t="s">
        <v>406</v>
      </c>
      <c r="B310" s="82" t="s">
        <v>287</v>
      </c>
      <c r="C310" s="66" t="s">
        <v>1</v>
      </c>
      <c r="D310" s="67">
        <v>7</v>
      </c>
      <c r="E310" s="68" t="s">
        <v>18</v>
      </c>
      <c r="F310" s="69">
        <v>0.5</v>
      </c>
      <c r="G310" s="75">
        <f t="shared" si="39"/>
        <v>7.5</v>
      </c>
      <c r="H310" s="71">
        <f>基本・単一!L17</f>
        <v>1502</v>
      </c>
      <c r="I310" s="243"/>
      <c r="J310" s="71">
        <f t="shared" si="37"/>
        <v>83</v>
      </c>
      <c r="K310" s="243"/>
      <c r="L310" s="71">
        <f t="shared" si="41"/>
        <v>1205</v>
      </c>
      <c r="M310" s="72">
        <f t="shared" si="42"/>
        <v>13496</v>
      </c>
      <c r="N310" s="72">
        <f t="shared" si="47"/>
        <v>13206</v>
      </c>
      <c r="O310" s="72">
        <f t="shared" si="47"/>
        <v>13134</v>
      </c>
      <c r="P310" s="72">
        <f t="shared" si="47"/>
        <v>12917</v>
      </c>
      <c r="Q310" s="72">
        <f t="shared" si="47"/>
        <v>12773</v>
      </c>
      <c r="R310" s="72">
        <f t="shared" si="47"/>
        <v>12483</v>
      </c>
      <c r="S310" s="72">
        <f t="shared" si="47"/>
        <v>12266</v>
      </c>
      <c r="T310" s="72">
        <f t="shared" si="47"/>
        <v>12050</v>
      </c>
    </row>
    <row r="311" spans="1:20" ht="18" customHeight="1" x14ac:dyDescent="0.2">
      <c r="A311" s="56" t="s">
        <v>407</v>
      </c>
      <c r="B311" s="82" t="s">
        <v>287</v>
      </c>
      <c r="C311" s="66" t="s">
        <v>1</v>
      </c>
      <c r="D311" s="67">
        <v>7</v>
      </c>
      <c r="E311" s="68" t="s">
        <v>18</v>
      </c>
      <c r="F311" s="69">
        <v>1</v>
      </c>
      <c r="G311" s="75">
        <f t="shared" si="39"/>
        <v>8</v>
      </c>
      <c r="H311" s="71">
        <f t="shared" ref="H311:H318" si="49">$H$121</f>
        <v>1502</v>
      </c>
      <c r="I311" s="243"/>
      <c r="J311" s="71">
        <f t="shared" ref="J311:J374" si="50">J302</f>
        <v>166</v>
      </c>
      <c r="K311" s="243"/>
      <c r="L311" s="71">
        <f t="shared" si="41"/>
        <v>1283</v>
      </c>
      <c r="M311" s="72">
        <f t="shared" si="42"/>
        <v>14369</v>
      </c>
      <c r="N311" s="72">
        <f t="shared" si="47"/>
        <v>14061</v>
      </c>
      <c r="O311" s="72">
        <f t="shared" si="47"/>
        <v>13984</v>
      </c>
      <c r="P311" s="72">
        <f t="shared" si="47"/>
        <v>13753</v>
      </c>
      <c r="Q311" s="72">
        <f t="shared" si="47"/>
        <v>13599</v>
      </c>
      <c r="R311" s="72">
        <f t="shared" si="47"/>
        <v>13291</v>
      </c>
      <c r="S311" s="72">
        <f t="shared" si="47"/>
        <v>13060</v>
      </c>
      <c r="T311" s="72">
        <f t="shared" si="47"/>
        <v>12830</v>
      </c>
    </row>
    <row r="312" spans="1:20" ht="18" customHeight="1" x14ac:dyDescent="0.2">
      <c r="A312" s="56" t="s">
        <v>408</v>
      </c>
      <c r="B312" s="82" t="s">
        <v>287</v>
      </c>
      <c r="C312" s="66" t="s">
        <v>1</v>
      </c>
      <c r="D312" s="67">
        <v>7</v>
      </c>
      <c r="E312" s="68" t="s">
        <v>18</v>
      </c>
      <c r="F312" s="69">
        <v>1.5</v>
      </c>
      <c r="G312" s="75">
        <f t="shared" si="39"/>
        <v>8.5</v>
      </c>
      <c r="H312" s="71">
        <f t="shared" si="49"/>
        <v>1502</v>
      </c>
      <c r="I312" s="243"/>
      <c r="J312" s="71">
        <f t="shared" si="50"/>
        <v>249</v>
      </c>
      <c r="K312" s="243"/>
      <c r="L312" s="71">
        <f t="shared" si="41"/>
        <v>1360</v>
      </c>
      <c r="M312" s="72">
        <f t="shared" si="42"/>
        <v>15232</v>
      </c>
      <c r="N312" s="72">
        <f t="shared" si="47"/>
        <v>14905</v>
      </c>
      <c r="O312" s="72">
        <f t="shared" si="47"/>
        <v>14824</v>
      </c>
      <c r="P312" s="72">
        <f t="shared" si="47"/>
        <v>14579</v>
      </c>
      <c r="Q312" s="72">
        <f t="shared" si="47"/>
        <v>14416</v>
      </c>
      <c r="R312" s="72">
        <f t="shared" si="47"/>
        <v>14089</v>
      </c>
      <c r="S312" s="72">
        <f t="shared" si="47"/>
        <v>13844</v>
      </c>
      <c r="T312" s="72">
        <f t="shared" si="47"/>
        <v>13600</v>
      </c>
    </row>
    <row r="313" spans="1:20" ht="18" customHeight="1" x14ac:dyDescent="0.2">
      <c r="A313" s="56" t="s">
        <v>409</v>
      </c>
      <c r="B313" s="82" t="s">
        <v>287</v>
      </c>
      <c r="C313" s="66" t="s">
        <v>1</v>
      </c>
      <c r="D313" s="67">
        <v>7</v>
      </c>
      <c r="E313" s="68" t="s">
        <v>18</v>
      </c>
      <c r="F313" s="69">
        <v>2</v>
      </c>
      <c r="G313" s="75">
        <f t="shared" si="39"/>
        <v>9</v>
      </c>
      <c r="H313" s="71">
        <f t="shared" si="49"/>
        <v>1502</v>
      </c>
      <c r="I313" s="243"/>
      <c r="J313" s="71">
        <f t="shared" si="50"/>
        <v>332</v>
      </c>
      <c r="K313" s="243"/>
      <c r="L313" s="71">
        <f t="shared" si="41"/>
        <v>1438</v>
      </c>
      <c r="M313" s="72">
        <f t="shared" si="42"/>
        <v>16105</v>
      </c>
      <c r="N313" s="72">
        <f t="shared" si="47"/>
        <v>15760</v>
      </c>
      <c r="O313" s="72">
        <f t="shared" si="47"/>
        <v>15674</v>
      </c>
      <c r="P313" s="72">
        <f t="shared" si="47"/>
        <v>15415</v>
      </c>
      <c r="Q313" s="72">
        <f t="shared" si="47"/>
        <v>15242</v>
      </c>
      <c r="R313" s="72">
        <f t="shared" si="47"/>
        <v>14897</v>
      </c>
      <c r="S313" s="72">
        <f t="shared" si="47"/>
        <v>14638</v>
      </c>
      <c r="T313" s="72">
        <f t="shared" si="47"/>
        <v>14380</v>
      </c>
    </row>
    <row r="314" spans="1:20" ht="18" customHeight="1" x14ac:dyDescent="0.2">
      <c r="A314" s="56" t="s">
        <v>410</v>
      </c>
      <c r="B314" s="82" t="s">
        <v>287</v>
      </c>
      <c r="C314" s="66" t="s">
        <v>1</v>
      </c>
      <c r="D314" s="67">
        <v>7</v>
      </c>
      <c r="E314" s="68" t="s">
        <v>18</v>
      </c>
      <c r="F314" s="69">
        <v>2.5</v>
      </c>
      <c r="G314" s="75">
        <f t="shared" si="39"/>
        <v>9.5</v>
      </c>
      <c r="H314" s="71">
        <f t="shared" si="49"/>
        <v>1502</v>
      </c>
      <c r="I314" s="243"/>
      <c r="J314" s="71">
        <f t="shared" si="50"/>
        <v>415</v>
      </c>
      <c r="K314" s="243"/>
      <c r="L314" s="71">
        <f t="shared" si="41"/>
        <v>1516</v>
      </c>
      <c r="M314" s="72">
        <f t="shared" si="42"/>
        <v>16979</v>
      </c>
      <c r="N314" s="72">
        <f t="shared" si="47"/>
        <v>16615</v>
      </c>
      <c r="O314" s="72">
        <f t="shared" si="47"/>
        <v>16524</v>
      </c>
      <c r="P314" s="72">
        <f t="shared" si="47"/>
        <v>16251</v>
      </c>
      <c r="Q314" s="72">
        <f t="shared" si="47"/>
        <v>16069</v>
      </c>
      <c r="R314" s="72">
        <f t="shared" si="47"/>
        <v>15705</v>
      </c>
      <c r="S314" s="72">
        <f t="shared" si="47"/>
        <v>15432</v>
      </c>
      <c r="T314" s="72">
        <f t="shared" si="47"/>
        <v>15160</v>
      </c>
    </row>
    <row r="315" spans="1:20" ht="18" customHeight="1" x14ac:dyDescent="0.2">
      <c r="A315" s="56" t="s">
        <v>411</v>
      </c>
      <c r="B315" s="82" t="s">
        <v>287</v>
      </c>
      <c r="C315" s="66" t="s">
        <v>1</v>
      </c>
      <c r="D315" s="67">
        <v>7</v>
      </c>
      <c r="E315" s="68" t="s">
        <v>18</v>
      </c>
      <c r="F315" s="69">
        <v>3</v>
      </c>
      <c r="G315" s="75">
        <f t="shared" si="39"/>
        <v>10</v>
      </c>
      <c r="H315" s="71">
        <f t="shared" si="49"/>
        <v>1502</v>
      </c>
      <c r="I315" s="243"/>
      <c r="J315" s="71">
        <f t="shared" si="50"/>
        <v>498</v>
      </c>
      <c r="K315" s="243"/>
      <c r="L315" s="71">
        <f t="shared" si="41"/>
        <v>1594</v>
      </c>
      <c r="M315" s="72">
        <f t="shared" si="42"/>
        <v>17852</v>
      </c>
      <c r="N315" s="72">
        <f t="shared" si="47"/>
        <v>17470</v>
      </c>
      <c r="O315" s="72">
        <f t="shared" si="47"/>
        <v>17374</v>
      </c>
      <c r="P315" s="72">
        <f t="shared" si="47"/>
        <v>17087</v>
      </c>
      <c r="Q315" s="72">
        <f t="shared" si="47"/>
        <v>16896</v>
      </c>
      <c r="R315" s="72">
        <f t="shared" si="47"/>
        <v>16513</v>
      </c>
      <c r="S315" s="72">
        <f t="shared" si="47"/>
        <v>16226</v>
      </c>
      <c r="T315" s="72">
        <f t="shared" si="47"/>
        <v>15940</v>
      </c>
    </row>
    <row r="316" spans="1:20" ht="18" customHeight="1" x14ac:dyDescent="0.2">
      <c r="A316" s="56" t="s">
        <v>412</v>
      </c>
      <c r="B316" s="82" t="s">
        <v>287</v>
      </c>
      <c r="C316" s="66" t="s">
        <v>1</v>
      </c>
      <c r="D316" s="67">
        <v>7</v>
      </c>
      <c r="E316" s="68" t="s">
        <v>18</v>
      </c>
      <c r="F316" s="69">
        <v>3.5</v>
      </c>
      <c r="G316" s="75">
        <f t="shared" si="39"/>
        <v>10.5</v>
      </c>
      <c r="H316" s="71">
        <f t="shared" si="49"/>
        <v>1502</v>
      </c>
      <c r="I316" s="243"/>
      <c r="J316" s="71">
        <f t="shared" si="50"/>
        <v>581</v>
      </c>
      <c r="K316" s="243"/>
      <c r="L316" s="71">
        <f t="shared" si="41"/>
        <v>1671</v>
      </c>
      <c r="M316" s="72">
        <f t="shared" si="42"/>
        <v>18715</v>
      </c>
      <c r="N316" s="72">
        <f t="shared" si="47"/>
        <v>18314</v>
      </c>
      <c r="O316" s="72">
        <f t="shared" si="47"/>
        <v>18213</v>
      </c>
      <c r="P316" s="72">
        <f t="shared" si="47"/>
        <v>17913</v>
      </c>
      <c r="Q316" s="72">
        <f t="shared" si="47"/>
        <v>17712</v>
      </c>
      <c r="R316" s="72">
        <f t="shared" si="47"/>
        <v>17311</v>
      </c>
      <c r="S316" s="72">
        <f t="shared" si="47"/>
        <v>17010</v>
      </c>
      <c r="T316" s="72">
        <f t="shared" si="47"/>
        <v>16710</v>
      </c>
    </row>
    <row r="317" spans="1:20" ht="18" customHeight="1" x14ac:dyDescent="0.2">
      <c r="A317" s="56" t="s">
        <v>413</v>
      </c>
      <c r="B317" s="82" t="s">
        <v>287</v>
      </c>
      <c r="C317" s="66" t="s">
        <v>1</v>
      </c>
      <c r="D317" s="67">
        <v>7</v>
      </c>
      <c r="E317" s="68" t="s">
        <v>18</v>
      </c>
      <c r="F317" s="69">
        <v>4</v>
      </c>
      <c r="G317" s="75">
        <f t="shared" si="39"/>
        <v>11</v>
      </c>
      <c r="H317" s="71">
        <f t="shared" si="49"/>
        <v>1502</v>
      </c>
      <c r="I317" s="243"/>
      <c r="J317" s="71">
        <f t="shared" si="50"/>
        <v>664</v>
      </c>
      <c r="K317" s="243"/>
      <c r="L317" s="71">
        <f t="shared" si="41"/>
        <v>1749</v>
      </c>
      <c r="M317" s="72">
        <f t="shared" si="42"/>
        <v>19588</v>
      </c>
      <c r="N317" s="72">
        <f t="shared" si="47"/>
        <v>19169</v>
      </c>
      <c r="O317" s="72">
        <f t="shared" si="47"/>
        <v>19064</v>
      </c>
      <c r="P317" s="72">
        <f t="shared" si="47"/>
        <v>18749</v>
      </c>
      <c r="Q317" s="72">
        <f t="shared" si="47"/>
        <v>18539</v>
      </c>
      <c r="R317" s="72">
        <f t="shared" si="47"/>
        <v>18119</v>
      </c>
      <c r="S317" s="72">
        <f t="shared" si="47"/>
        <v>17804</v>
      </c>
      <c r="T317" s="72">
        <f t="shared" si="47"/>
        <v>17490</v>
      </c>
    </row>
    <row r="318" spans="1:20" ht="18" customHeight="1" x14ac:dyDescent="0.2">
      <c r="A318" s="56" t="s">
        <v>414</v>
      </c>
      <c r="B318" s="82" t="s">
        <v>287</v>
      </c>
      <c r="C318" s="66" t="s">
        <v>1</v>
      </c>
      <c r="D318" s="67">
        <v>7</v>
      </c>
      <c r="E318" s="68" t="s">
        <v>18</v>
      </c>
      <c r="F318" s="69">
        <v>4.5</v>
      </c>
      <c r="G318" s="75">
        <f t="shared" si="39"/>
        <v>11.5</v>
      </c>
      <c r="H318" s="71">
        <f t="shared" si="49"/>
        <v>1502</v>
      </c>
      <c r="I318" s="243"/>
      <c r="J318" s="71">
        <f t="shared" si="50"/>
        <v>747</v>
      </c>
      <c r="K318" s="243"/>
      <c r="L318" s="71">
        <f t="shared" si="41"/>
        <v>1827</v>
      </c>
      <c r="M318" s="72">
        <f t="shared" si="42"/>
        <v>20462</v>
      </c>
      <c r="N318" s="72">
        <f t="shared" si="47"/>
        <v>20023</v>
      </c>
      <c r="O318" s="72">
        <f t="shared" si="47"/>
        <v>19914</v>
      </c>
      <c r="P318" s="72">
        <f t="shared" si="47"/>
        <v>19585</v>
      </c>
      <c r="Q318" s="72">
        <f t="shared" si="47"/>
        <v>19366</v>
      </c>
      <c r="R318" s="72">
        <f t="shared" si="47"/>
        <v>18927</v>
      </c>
      <c r="S318" s="72">
        <f t="shared" si="47"/>
        <v>18598</v>
      </c>
      <c r="T318" s="72">
        <f t="shared" si="47"/>
        <v>18270</v>
      </c>
    </row>
    <row r="319" spans="1:20" ht="18" customHeight="1" x14ac:dyDescent="0.2">
      <c r="A319" s="56" t="s">
        <v>415</v>
      </c>
      <c r="B319" s="82" t="s">
        <v>287</v>
      </c>
      <c r="C319" s="66" t="s">
        <v>1</v>
      </c>
      <c r="D319" s="67">
        <v>7.5</v>
      </c>
      <c r="E319" s="68" t="s">
        <v>18</v>
      </c>
      <c r="F319" s="69">
        <v>0.5</v>
      </c>
      <c r="G319" s="75">
        <f t="shared" si="39"/>
        <v>8</v>
      </c>
      <c r="H319" s="71">
        <f>基本・単一!L18</f>
        <v>1585</v>
      </c>
      <c r="I319" s="243"/>
      <c r="J319" s="71">
        <f t="shared" si="50"/>
        <v>83</v>
      </c>
      <c r="K319" s="243"/>
      <c r="L319" s="71">
        <f t="shared" si="41"/>
        <v>1267</v>
      </c>
      <c r="M319" s="72">
        <f t="shared" si="42"/>
        <v>14190</v>
      </c>
      <c r="N319" s="72">
        <f t="shared" si="47"/>
        <v>13886</v>
      </c>
      <c r="O319" s="72">
        <f t="shared" si="47"/>
        <v>13810</v>
      </c>
      <c r="P319" s="72">
        <f t="shared" si="47"/>
        <v>13582</v>
      </c>
      <c r="Q319" s="72">
        <f t="shared" si="47"/>
        <v>13430</v>
      </c>
      <c r="R319" s="72">
        <f t="shared" si="47"/>
        <v>13126</v>
      </c>
      <c r="S319" s="72">
        <f t="shared" si="47"/>
        <v>12898</v>
      </c>
      <c r="T319" s="72">
        <f t="shared" si="47"/>
        <v>12670</v>
      </c>
    </row>
    <row r="320" spans="1:20" ht="18" customHeight="1" x14ac:dyDescent="0.2">
      <c r="A320" s="56" t="s">
        <v>416</v>
      </c>
      <c r="B320" s="82" t="s">
        <v>287</v>
      </c>
      <c r="C320" s="66" t="s">
        <v>1</v>
      </c>
      <c r="D320" s="67">
        <v>7.5</v>
      </c>
      <c r="E320" s="68" t="s">
        <v>18</v>
      </c>
      <c r="F320" s="69">
        <v>1</v>
      </c>
      <c r="G320" s="75">
        <f t="shared" si="39"/>
        <v>8.5</v>
      </c>
      <c r="H320" s="71">
        <f t="shared" ref="H320:H327" si="51">$H$130</f>
        <v>1585</v>
      </c>
      <c r="I320" s="243"/>
      <c r="J320" s="71">
        <f t="shared" si="50"/>
        <v>166</v>
      </c>
      <c r="K320" s="243"/>
      <c r="L320" s="71">
        <f t="shared" si="41"/>
        <v>1345</v>
      </c>
      <c r="M320" s="72">
        <f t="shared" si="42"/>
        <v>15064</v>
      </c>
      <c r="N320" s="72">
        <f t="shared" si="47"/>
        <v>14741</v>
      </c>
      <c r="O320" s="72">
        <f t="shared" si="47"/>
        <v>14660</v>
      </c>
      <c r="P320" s="72">
        <f t="shared" si="47"/>
        <v>14418</v>
      </c>
      <c r="Q320" s="72">
        <f t="shared" si="47"/>
        <v>14257</v>
      </c>
      <c r="R320" s="72">
        <f t="shared" si="47"/>
        <v>13934</v>
      </c>
      <c r="S320" s="72">
        <f t="shared" si="47"/>
        <v>13692</v>
      </c>
      <c r="T320" s="72">
        <f t="shared" si="47"/>
        <v>13450</v>
      </c>
    </row>
    <row r="321" spans="1:20" ht="18" customHeight="1" x14ac:dyDescent="0.2">
      <c r="A321" s="56" t="s">
        <v>417</v>
      </c>
      <c r="B321" s="82" t="s">
        <v>287</v>
      </c>
      <c r="C321" s="66" t="s">
        <v>1</v>
      </c>
      <c r="D321" s="67">
        <v>7.5</v>
      </c>
      <c r="E321" s="68" t="s">
        <v>18</v>
      </c>
      <c r="F321" s="69">
        <v>1.5</v>
      </c>
      <c r="G321" s="75">
        <f t="shared" si="39"/>
        <v>9</v>
      </c>
      <c r="H321" s="71">
        <f t="shared" si="51"/>
        <v>1585</v>
      </c>
      <c r="I321" s="243"/>
      <c r="J321" s="71">
        <f t="shared" si="50"/>
        <v>249</v>
      </c>
      <c r="K321" s="243"/>
      <c r="L321" s="71">
        <f t="shared" si="41"/>
        <v>1422</v>
      </c>
      <c r="M321" s="72">
        <f t="shared" si="42"/>
        <v>15926</v>
      </c>
      <c r="N321" s="72">
        <f t="shared" si="47"/>
        <v>15585</v>
      </c>
      <c r="O321" s="72">
        <f t="shared" si="47"/>
        <v>15499</v>
      </c>
      <c r="P321" s="72">
        <f t="shared" si="47"/>
        <v>15243</v>
      </c>
      <c r="Q321" s="72">
        <f t="shared" si="47"/>
        <v>15073</v>
      </c>
      <c r="R321" s="72">
        <f t="shared" si="47"/>
        <v>14731</v>
      </c>
      <c r="S321" s="72">
        <f t="shared" si="47"/>
        <v>14475</v>
      </c>
      <c r="T321" s="72">
        <f t="shared" si="47"/>
        <v>14220</v>
      </c>
    </row>
    <row r="322" spans="1:20" ht="18" customHeight="1" x14ac:dyDescent="0.2">
      <c r="A322" s="56" t="s">
        <v>418</v>
      </c>
      <c r="B322" s="82" t="s">
        <v>287</v>
      </c>
      <c r="C322" s="66" t="s">
        <v>1</v>
      </c>
      <c r="D322" s="67">
        <v>7.5</v>
      </c>
      <c r="E322" s="68" t="s">
        <v>18</v>
      </c>
      <c r="F322" s="69">
        <v>2</v>
      </c>
      <c r="G322" s="75">
        <f t="shared" ref="G322:G381" si="52">D322+F322</f>
        <v>9.5</v>
      </c>
      <c r="H322" s="71">
        <f t="shared" si="51"/>
        <v>1585</v>
      </c>
      <c r="I322" s="243"/>
      <c r="J322" s="71">
        <f t="shared" si="50"/>
        <v>332</v>
      </c>
      <c r="K322" s="243"/>
      <c r="L322" s="71">
        <f t="shared" ref="L322:L381" si="53">ROUND((ROUND(H322*(1+$I$4),0)+ROUND(J322*(1+$K$4),0))*0.75,0)</f>
        <v>1500</v>
      </c>
      <c r="M322" s="72">
        <f t="shared" ref="M322:M381" si="54">ROUNDDOWN(($L322*M$3),0)</f>
        <v>16800</v>
      </c>
      <c r="N322" s="72">
        <f t="shared" si="47"/>
        <v>16440</v>
      </c>
      <c r="O322" s="72">
        <f t="shared" si="47"/>
        <v>16350</v>
      </c>
      <c r="P322" s="72">
        <f t="shared" si="47"/>
        <v>16080</v>
      </c>
      <c r="Q322" s="72">
        <f t="shared" si="47"/>
        <v>15900</v>
      </c>
      <c r="R322" s="72">
        <f t="shared" si="47"/>
        <v>15540</v>
      </c>
      <c r="S322" s="72">
        <f t="shared" si="47"/>
        <v>15270</v>
      </c>
      <c r="T322" s="72">
        <f t="shared" si="47"/>
        <v>15000</v>
      </c>
    </row>
    <row r="323" spans="1:20" ht="18" customHeight="1" x14ac:dyDescent="0.2">
      <c r="A323" s="56" t="s">
        <v>419</v>
      </c>
      <c r="B323" s="82" t="s">
        <v>287</v>
      </c>
      <c r="C323" s="66" t="s">
        <v>1</v>
      </c>
      <c r="D323" s="67">
        <v>7.5</v>
      </c>
      <c r="E323" s="68" t="s">
        <v>18</v>
      </c>
      <c r="F323" s="69">
        <v>2.5</v>
      </c>
      <c r="G323" s="75">
        <f t="shared" si="52"/>
        <v>10</v>
      </c>
      <c r="H323" s="71">
        <f t="shared" si="51"/>
        <v>1585</v>
      </c>
      <c r="I323" s="243"/>
      <c r="J323" s="71">
        <f t="shared" si="50"/>
        <v>415</v>
      </c>
      <c r="K323" s="243"/>
      <c r="L323" s="71">
        <f t="shared" si="53"/>
        <v>1578</v>
      </c>
      <c r="M323" s="72">
        <f t="shared" si="54"/>
        <v>17673</v>
      </c>
      <c r="N323" s="72">
        <f t="shared" si="47"/>
        <v>17294</v>
      </c>
      <c r="O323" s="72">
        <f t="shared" si="47"/>
        <v>17200</v>
      </c>
      <c r="P323" s="72">
        <f t="shared" si="47"/>
        <v>16916</v>
      </c>
      <c r="Q323" s="72">
        <f t="shared" si="47"/>
        <v>16726</v>
      </c>
      <c r="R323" s="72">
        <f t="shared" si="47"/>
        <v>16348</v>
      </c>
      <c r="S323" s="72">
        <f t="shared" si="47"/>
        <v>16064</v>
      </c>
      <c r="T323" s="72">
        <f t="shared" si="47"/>
        <v>15780</v>
      </c>
    </row>
    <row r="324" spans="1:20" ht="18" customHeight="1" x14ac:dyDescent="0.2">
      <c r="A324" s="56" t="s">
        <v>420</v>
      </c>
      <c r="B324" s="82" t="s">
        <v>287</v>
      </c>
      <c r="C324" s="66" t="s">
        <v>1</v>
      </c>
      <c r="D324" s="67">
        <v>7.5</v>
      </c>
      <c r="E324" s="68" t="s">
        <v>18</v>
      </c>
      <c r="F324" s="69">
        <v>3</v>
      </c>
      <c r="G324" s="75">
        <f t="shared" si="52"/>
        <v>10.5</v>
      </c>
      <c r="H324" s="71">
        <f t="shared" si="51"/>
        <v>1585</v>
      </c>
      <c r="I324" s="243"/>
      <c r="J324" s="71">
        <f t="shared" si="50"/>
        <v>498</v>
      </c>
      <c r="K324" s="243"/>
      <c r="L324" s="71">
        <f t="shared" si="53"/>
        <v>1656</v>
      </c>
      <c r="M324" s="72">
        <f t="shared" si="54"/>
        <v>18547</v>
      </c>
      <c r="N324" s="72">
        <f t="shared" si="47"/>
        <v>18149</v>
      </c>
      <c r="O324" s="72">
        <f t="shared" si="47"/>
        <v>18050</v>
      </c>
      <c r="P324" s="72">
        <f t="shared" si="47"/>
        <v>17752</v>
      </c>
      <c r="Q324" s="72">
        <f t="shared" si="47"/>
        <v>17553</v>
      </c>
      <c r="R324" s="72">
        <f t="shared" si="47"/>
        <v>17156</v>
      </c>
      <c r="S324" s="72">
        <f t="shared" si="47"/>
        <v>16858</v>
      </c>
      <c r="T324" s="72">
        <f t="shared" si="47"/>
        <v>16560</v>
      </c>
    </row>
    <row r="325" spans="1:20" ht="18" customHeight="1" x14ac:dyDescent="0.2">
      <c r="A325" s="56" t="s">
        <v>421</v>
      </c>
      <c r="B325" s="82" t="s">
        <v>287</v>
      </c>
      <c r="C325" s="66" t="s">
        <v>1</v>
      </c>
      <c r="D325" s="67">
        <v>7.5</v>
      </c>
      <c r="E325" s="68" t="s">
        <v>18</v>
      </c>
      <c r="F325" s="69">
        <v>3.5</v>
      </c>
      <c r="G325" s="75">
        <f t="shared" si="52"/>
        <v>11</v>
      </c>
      <c r="H325" s="71">
        <f t="shared" si="51"/>
        <v>1585</v>
      </c>
      <c r="I325" s="243"/>
      <c r="J325" s="71">
        <f t="shared" si="50"/>
        <v>581</v>
      </c>
      <c r="K325" s="243"/>
      <c r="L325" s="71">
        <f t="shared" si="53"/>
        <v>1733</v>
      </c>
      <c r="M325" s="72">
        <f t="shared" si="54"/>
        <v>19409</v>
      </c>
      <c r="N325" s="72">
        <f t="shared" si="47"/>
        <v>18993</v>
      </c>
      <c r="O325" s="72">
        <f t="shared" si="47"/>
        <v>18889</v>
      </c>
      <c r="P325" s="72">
        <f t="shared" si="47"/>
        <v>18577</v>
      </c>
      <c r="Q325" s="72">
        <f t="shared" si="47"/>
        <v>18369</v>
      </c>
      <c r="R325" s="72">
        <f t="shared" si="47"/>
        <v>17953</v>
      </c>
      <c r="S325" s="72">
        <f t="shared" si="47"/>
        <v>17641</v>
      </c>
      <c r="T325" s="72">
        <f t="shared" si="47"/>
        <v>17330</v>
      </c>
    </row>
    <row r="326" spans="1:20" ht="18" customHeight="1" x14ac:dyDescent="0.2">
      <c r="A326" s="56" t="s">
        <v>422</v>
      </c>
      <c r="B326" s="82" t="s">
        <v>287</v>
      </c>
      <c r="C326" s="66" t="s">
        <v>1</v>
      </c>
      <c r="D326" s="67">
        <v>7.5</v>
      </c>
      <c r="E326" s="68" t="s">
        <v>18</v>
      </c>
      <c r="F326" s="69">
        <v>4</v>
      </c>
      <c r="G326" s="75">
        <f t="shared" si="52"/>
        <v>11.5</v>
      </c>
      <c r="H326" s="71">
        <f t="shared" si="51"/>
        <v>1585</v>
      </c>
      <c r="I326" s="243"/>
      <c r="J326" s="71">
        <f t="shared" si="50"/>
        <v>664</v>
      </c>
      <c r="K326" s="243"/>
      <c r="L326" s="71">
        <f t="shared" si="53"/>
        <v>1811</v>
      </c>
      <c r="M326" s="72">
        <f t="shared" si="54"/>
        <v>20283</v>
      </c>
      <c r="N326" s="72">
        <f t="shared" si="47"/>
        <v>19848</v>
      </c>
      <c r="O326" s="72">
        <f t="shared" si="47"/>
        <v>19739</v>
      </c>
      <c r="P326" s="72">
        <f t="shared" si="47"/>
        <v>19413</v>
      </c>
      <c r="Q326" s="72">
        <f t="shared" si="47"/>
        <v>19196</v>
      </c>
      <c r="R326" s="72">
        <f t="shared" si="47"/>
        <v>18761</v>
      </c>
      <c r="S326" s="72">
        <f t="shared" si="47"/>
        <v>18435</v>
      </c>
      <c r="T326" s="72">
        <f t="shared" si="47"/>
        <v>18110</v>
      </c>
    </row>
    <row r="327" spans="1:20" ht="18" customHeight="1" x14ac:dyDescent="0.2">
      <c r="A327" s="56" t="s">
        <v>423</v>
      </c>
      <c r="B327" s="82" t="s">
        <v>287</v>
      </c>
      <c r="C327" s="66" t="s">
        <v>1</v>
      </c>
      <c r="D327" s="67">
        <v>7.5</v>
      </c>
      <c r="E327" s="68" t="s">
        <v>18</v>
      </c>
      <c r="F327" s="69">
        <v>4.5</v>
      </c>
      <c r="G327" s="75">
        <f t="shared" si="52"/>
        <v>12</v>
      </c>
      <c r="H327" s="71">
        <f t="shared" si="51"/>
        <v>1585</v>
      </c>
      <c r="I327" s="243"/>
      <c r="J327" s="71">
        <f t="shared" si="50"/>
        <v>747</v>
      </c>
      <c r="K327" s="243"/>
      <c r="L327" s="71">
        <f t="shared" si="53"/>
        <v>1889</v>
      </c>
      <c r="M327" s="72">
        <f t="shared" si="54"/>
        <v>21156</v>
      </c>
      <c r="N327" s="72">
        <f t="shared" si="47"/>
        <v>20703</v>
      </c>
      <c r="O327" s="72">
        <f t="shared" si="47"/>
        <v>20590</v>
      </c>
      <c r="P327" s="72">
        <f t="shared" si="47"/>
        <v>20250</v>
      </c>
      <c r="Q327" s="72">
        <f t="shared" si="47"/>
        <v>20023</v>
      </c>
      <c r="R327" s="72">
        <f t="shared" si="47"/>
        <v>19570</v>
      </c>
      <c r="S327" s="72">
        <f t="shared" si="47"/>
        <v>19230</v>
      </c>
      <c r="T327" s="72">
        <f t="shared" si="47"/>
        <v>18890</v>
      </c>
    </row>
    <row r="328" spans="1:20" ht="18" customHeight="1" x14ac:dyDescent="0.2">
      <c r="A328" s="56" t="s">
        <v>424</v>
      </c>
      <c r="B328" s="82" t="s">
        <v>287</v>
      </c>
      <c r="C328" s="66" t="s">
        <v>1</v>
      </c>
      <c r="D328" s="67">
        <v>8</v>
      </c>
      <c r="E328" s="68" t="s">
        <v>18</v>
      </c>
      <c r="F328" s="69">
        <v>0.5</v>
      </c>
      <c r="G328" s="75">
        <f t="shared" si="52"/>
        <v>8.5</v>
      </c>
      <c r="H328" s="71">
        <f>基本・単一!L19</f>
        <v>1668</v>
      </c>
      <c r="I328" s="243"/>
      <c r="J328" s="71">
        <f t="shared" si="50"/>
        <v>83</v>
      </c>
      <c r="K328" s="243"/>
      <c r="L328" s="71">
        <f t="shared" si="53"/>
        <v>1329</v>
      </c>
      <c r="M328" s="72">
        <f t="shared" si="54"/>
        <v>14884</v>
      </c>
      <c r="N328" s="72">
        <f t="shared" si="47"/>
        <v>14565</v>
      </c>
      <c r="O328" s="72">
        <f t="shared" si="47"/>
        <v>14486</v>
      </c>
      <c r="P328" s="72">
        <f t="shared" si="47"/>
        <v>14246</v>
      </c>
      <c r="Q328" s="72">
        <f t="shared" si="47"/>
        <v>14087</v>
      </c>
      <c r="R328" s="72">
        <f t="shared" si="47"/>
        <v>13768</v>
      </c>
      <c r="S328" s="72">
        <f t="shared" si="47"/>
        <v>13529</v>
      </c>
      <c r="T328" s="72">
        <f t="shared" si="47"/>
        <v>13290</v>
      </c>
    </row>
    <row r="329" spans="1:20" ht="18" customHeight="1" x14ac:dyDescent="0.2">
      <c r="A329" s="56" t="s">
        <v>425</v>
      </c>
      <c r="B329" s="82" t="s">
        <v>287</v>
      </c>
      <c r="C329" s="66" t="s">
        <v>1</v>
      </c>
      <c r="D329" s="67">
        <v>8</v>
      </c>
      <c r="E329" s="68" t="s">
        <v>18</v>
      </c>
      <c r="F329" s="69">
        <v>1</v>
      </c>
      <c r="G329" s="75">
        <f t="shared" si="52"/>
        <v>9</v>
      </c>
      <c r="H329" s="71">
        <f t="shared" ref="H329:H336" si="55">$H$139</f>
        <v>1668</v>
      </c>
      <c r="I329" s="243"/>
      <c r="J329" s="71">
        <f t="shared" si="50"/>
        <v>166</v>
      </c>
      <c r="K329" s="243"/>
      <c r="L329" s="71">
        <f t="shared" si="53"/>
        <v>1407</v>
      </c>
      <c r="M329" s="72">
        <f t="shared" si="54"/>
        <v>15758</v>
      </c>
      <c r="N329" s="72">
        <f t="shared" si="47"/>
        <v>15420</v>
      </c>
      <c r="O329" s="72">
        <f t="shared" si="47"/>
        <v>15336</v>
      </c>
      <c r="P329" s="72">
        <f t="shared" si="47"/>
        <v>15083</v>
      </c>
      <c r="Q329" s="72">
        <f t="shared" si="47"/>
        <v>14914</v>
      </c>
      <c r="R329" s="72">
        <f t="shared" si="47"/>
        <v>14576</v>
      </c>
      <c r="S329" s="72">
        <f t="shared" si="47"/>
        <v>14323</v>
      </c>
      <c r="T329" s="72">
        <f t="shared" si="47"/>
        <v>14070</v>
      </c>
    </row>
    <row r="330" spans="1:20" ht="18" customHeight="1" x14ac:dyDescent="0.2">
      <c r="A330" s="56" t="s">
        <v>426</v>
      </c>
      <c r="B330" s="82" t="s">
        <v>287</v>
      </c>
      <c r="C330" s="66" t="s">
        <v>1</v>
      </c>
      <c r="D330" s="67">
        <v>8</v>
      </c>
      <c r="E330" s="68" t="s">
        <v>18</v>
      </c>
      <c r="F330" s="69">
        <v>1.5</v>
      </c>
      <c r="G330" s="75">
        <f t="shared" si="52"/>
        <v>9.5</v>
      </c>
      <c r="H330" s="71">
        <f t="shared" si="55"/>
        <v>1668</v>
      </c>
      <c r="I330" s="243"/>
      <c r="J330" s="71">
        <f t="shared" si="50"/>
        <v>249</v>
      </c>
      <c r="K330" s="243"/>
      <c r="L330" s="71">
        <f t="shared" si="53"/>
        <v>1484</v>
      </c>
      <c r="M330" s="72">
        <f t="shared" si="54"/>
        <v>16620</v>
      </c>
      <c r="N330" s="72">
        <f t="shared" si="47"/>
        <v>16264</v>
      </c>
      <c r="O330" s="72">
        <f t="shared" si="47"/>
        <v>16175</v>
      </c>
      <c r="P330" s="72">
        <f t="shared" si="47"/>
        <v>15908</v>
      </c>
      <c r="Q330" s="72">
        <f t="shared" si="47"/>
        <v>15730</v>
      </c>
      <c r="R330" s="72">
        <f t="shared" si="47"/>
        <v>15374</v>
      </c>
      <c r="S330" s="72">
        <f t="shared" ref="N330:T367" si="56">ROUNDDOWN(($L330*S$3),0)</f>
        <v>15107</v>
      </c>
      <c r="T330" s="72">
        <f t="shared" si="56"/>
        <v>14840</v>
      </c>
    </row>
    <row r="331" spans="1:20" ht="18" customHeight="1" x14ac:dyDescent="0.2">
      <c r="A331" s="56" t="s">
        <v>427</v>
      </c>
      <c r="B331" s="82" t="s">
        <v>287</v>
      </c>
      <c r="C331" s="66" t="s">
        <v>1</v>
      </c>
      <c r="D331" s="67">
        <v>8</v>
      </c>
      <c r="E331" s="68" t="s">
        <v>18</v>
      </c>
      <c r="F331" s="69">
        <v>2</v>
      </c>
      <c r="G331" s="75">
        <f t="shared" si="52"/>
        <v>10</v>
      </c>
      <c r="H331" s="71">
        <f t="shared" si="55"/>
        <v>1668</v>
      </c>
      <c r="I331" s="243"/>
      <c r="J331" s="71">
        <f t="shared" si="50"/>
        <v>332</v>
      </c>
      <c r="K331" s="243"/>
      <c r="L331" s="71">
        <f t="shared" si="53"/>
        <v>1562</v>
      </c>
      <c r="M331" s="72">
        <f t="shared" si="54"/>
        <v>17494</v>
      </c>
      <c r="N331" s="72">
        <f t="shared" si="56"/>
        <v>17119</v>
      </c>
      <c r="O331" s="72">
        <f t="shared" si="56"/>
        <v>17025</v>
      </c>
      <c r="P331" s="72">
        <f t="shared" si="56"/>
        <v>16744</v>
      </c>
      <c r="Q331" s="72">
        <f t="shared" si="56"/>
        <v>16557</v>
      </c>
      <c r="R331" s="72">
        <f t="shared" si="56"/>
        <v>16182</v>
      </c>
      <c r="S331" s="72">
        <f t="shared" si="56"/>
        <v>15901</v>
      </c>
      <c r="T331" s="72">
        <f t="shared" si="56"/>
        <v>15620</v>
      </c>
    </row>
    <row r="332" spans="1:20" ht="18" customHeight="1" x14ac:dyDescent="0.2">
      <c r="A332" s="56" t="s">
        <v>428</v>
      </c>
      <c r="B332" s="82" t="s">
        <v>287</v>
      </c>
      <c r="C332" s="66" t="s">
        <v>1</v>
      </c>
      <c r="D332" s="67">
        <v>8</v>
      </c>
      <c r="E332" s="68" t="s">
        <v>18</v>
      </c>
      <c r="F332" s="69">
        <v>2.5</v>
      </c>
      <c r="G332" s="75">
        <f t="shared" si="52"/>
        <v>10.5</v>
      </c>
      <c r="H332" s="71">
        <f t="shared" si="55"/>
        <v>1668</v>
      </c>
      <c r="I332" s="243"/>
      <c r="J332" s="71">
        <f t="shared" si="50"/>
        <v>415</v>
      </c>
      <c r="K332" s="243"/>
      <c r="L332" s="71">
        <f t="shared" si="53"/>
        <v>1640</v>
      </c>
      <c r="M332" s="72">
        <f t="shared" si="54"/>
        <v>18368</v>
      </c>
      <c r="N332" s="72">
        <f t="shared" si="56"/>
        <v>17974</v>
      </c>
      <c r="O332" s="72">
        <f t="shared" si="56"/>
        <v>17876</v>
      </c>
      <c r="P332" s="72">
        <f t="shared" si="56"/>
        <v>17580</v>
      </c>
      <c r="Q332" s="72">
        <f t="shared" si="56"/>
        <v>17384</v>
      </c>
      <c r="R332" s="72">
        <f t="shared" si="56"/>
        <v>16990</v>
      </c>
      <c r="S332" s="72">
        <f t="shared" si="56"/>
        <v>16695</v>
      </c>
      <c r="T332" s="72">
        <f t="shared" si="56"/>
        <v>16400</v>
      </c>
    </row>
    <row r="333" spans="1:20" ht="18" customHeight="1" x14ac:dyDescent="0.2">
      <c r="A333" s="56" t="s">
        <v>429</v>
      </c>
      <c r="B333" s="82" t="s">
        <v>287</v>
      </c>
      <c r="C333" s="66" t="s">
        <v>1</v>
      </c>
      <c r="D333" s="67">
        <v>8</v>
      </c>
      <c r="E333" s="68" t="s">
        <v>18</v>
      </c>
      <c r="F333" s="69">
        <v>3</v>
      </c>
      <c r="G333" s="75">
        <f t="shared" si="52"/>
        <v>11</v>
      </c>
      <c r="H333" s="71">
        <f t="shared" si="55"/>
        <v>1668</v>
      </c>
      <c r="I333" s="243"/>
      <c r="J333" s="71">
        <f t="shared" si="50"/>
        <v>498</v>
      </c>
      <c r="K333" s="243"/>
      <c r="L333" s="71">
        <f t="shared" si="53"/>
        <v>1718</v>
      </c>
      <c r="M333" s="72">
        <f t="shared" si="54"/>
        <v>19241</v>
      </c>
      <c r="N333" s="72">
        <f t="shared" si="56"/>
        <v>18829</v>
      </c>
      <c r="O333" s="72">
        <f t="shared" si="56"/>
        <v>18726</v>
      </c>
      <c r="P333" s="72">
        <f t="shared" si="56"/>
        <v>18416</v>
      </c>
      <c r="Q333" s="72">
        <f t="shared" si="56"/>
        <v>18210</v>
      </c>
      <c r="R333" s="72">
        <f t="shared" si="56"/>
        <v>17798</v>
      </c>
      <c r="S333" s="72">
        <f t="shared" si="56"/>
        <v>17489</v>
      </c>
      <c r="T333" s="72">
        <f t="shared" si="56"/>
        <v>17180</v>
      </c>
    </row>
    <row r="334" spans="1:20" ht="18" customHeight="1" x14ac:dyDescent="0.2">
      <c r="A334" s="56" t="s">
        <v>430</v>
      </c>
      <c r="B334" s="82" t="s">
        <v>287</v>
      </c>
      <c r="C334" s="66" t="s">
        <v>1</v>
      </c>
      <c r="D334" s="67">
        <v>8</v>
      </c>
      <c r="E334" s="68" t="s">
        <v>18</v>
      </c>
      <c r="F334" s="69">
        <v>3.5</v>
      </c>
      <c r="G334" s="75">
        <f t="shared" si="52"/>
        <v>11.5</v>
      </c>
      <c r="H334" s="71">
        <f t="shared" si="55"/>
        <v>1668</v>
      </c>
      <c r="I334" s="243"/>
      <c r="J334" s="71">
        <f t="shared" si="50"/>
        <v>581</v>
      </c>
      <c r="K334" s="243"/>
      <c r="L334" s="71">
        <f t="shared" si="53"/>
        <v>1796</v>
      </c>
      <c r="M334" s="72">
        <f t="shared" si="54"/>
        <v>20115</v>
      </c>
      <c r="N334" s="72">
        <f t="shared" si="56"/>
        <v>19684</v>
      </c>
      <c r="O334" s="72">
        <f t="shared" si="56"/>
        <v>19576</v>
      </c>
      <c r="P334" s="72">
        <f t="shared" si="56"/>
        <v>19253</v>
      </c>
      <c r="Q334" s="72">
        <f t="shared" si="56"/>
        <v>19037</v>
      </c>
      <c r="R334" s="72">
        <f t="shared" si="56"/>
        <v>18606</v>
      </c>
      <c r="S334" s="72">
        <f t="shared" si="56"/>
        <v>18283</v>
      </c>
      <c r="T334" s="72">
        <f t="shared" si="56"/>
        <v>17960</v>
      </c>
    </row>
    <row r="335" spans="1:20" ht="18" customHeight="1" x14ac:dyDescent="0.2">
      <c r="A335" s="56" t="s">
        <v>431</v>
      </c>
      <c r="B335" s="82" t="s">
        <v>287</v>
      </c>
      <c r="C335" s="66" t="s">
        <v>1</v>
      </c>
      <c r="D335" s="67">
        <v>8</v>
      </c>
      <c r="E335" s="68" t="s">
        <v>18</v>
      </c>
      <c r="F335" s="69">
        <v>4</v>
      </c>
      <c r="G335" s="75">
        <f t="shared" si="52"/>
        <v>12</v>
      </c>
      <c r="H335" s="71">
        <f t="shared" si="55"/>
        <v>1668</v>
      </c>
      <c r="I335" s="243"/>
      <c r="J335" s="71">
        <f t="shared" si="50"/>
        <v>664</v>
      </c>
      <c r="K335" s="243"/>
      <c r="L335" s="71">
        <f t="shared" si="53"/>
        <v>1874</v>
      </c>
      <c r="M335" s="72">
        <f t="shared" si="54"/>
        <v>20988</v>
      </c>
      <c r="N335" s="72">
        <f t="shared" si="56"/>
        <v>20539</v>
      </c>
      <c r="O335" s="72">
        <f t="shared" si="56"/>
        <v>20426</v>
      </c>
      <c r="P335" s="72">
        <f t="shared" si="56"/>
        <v>20089</v>
      </c>
      <c r="Q335" s="72">
        <f t="shared" si="56"/>
        <v>19864</v>
      </c>
      <c r="R335" s="72">
        <f t="shared" si="56"/>
        <v>19414</v>
      </c>
      <c r="S335" s="72">
        <f t="shared" si="56"/>
        <v>19077</v>
      </c>
      <c r="T335" s="72">
        <f t="shared" si="56"/>
        <v>18740</v>
      </c>
    </row>
    <row r="336" spans="1:20" ht="18" customHeight="1" x14ac:dyDescent="0.2">
      <c r="A336" s="56" t="s">
        <v>432</v>
      </c>
      <c r="B336" s="82" t="s">
        <v>287</v>
      </c>
      <c r="C336" s="66" t="s">
        <v>1</v>
      </c>
      <c r="D336" s="67">
        <v>8</v>
      </c>
      <c r="E336" s="68" t="s">
        <v>18</v>
      </c>
      <c r="F336" s="69">
        <v>4.5</v>
      </c>
      <c r="G336" s="75">
        <f t="shared" si="52"/>
        <v>12.5</v>
      </c>
      <c r="H336" s="71">
        <f t="shared" si="55"/>
        <v>1668</v>
      </c>
      <c r="I336" s="243"/>
      <c r="J336" s="71">
        <f t="shared" si="50"/>
        <v>747</v>
      </c>
      <c r="K336" s="243"/>
      <c r="L336" s="71">
        <f t="shared" si="53"/>
        <v>1952</v>
      </c>
      <c r="M336" s="72">
        <f t="shared" si="54"/>
        <v>21862</v>
      </c>
      <c r="N336" s="72">
        <f t="shared" si="56"/>
        <v>21393</v>
      </c>
      <c r="O336" s="72">
        <f t="shared" si="56"/>
        <v>21276</v>
      </c>
      <c r="P336" s="72">
        <f t="shared" si="56"/>
        <v>20925</v>
      </c>
      <c r="Q336" s="72">
        <f t="shared" si="56"/>
        <v>20691</v>
      </c>
      <c r="R336" s="72">
        <f t="shared" si="56"/>
        <v>20222</v>
      </c>
      <c r="S336" s="72">
        <f t="shared" si="56"/>
        <v>19871</v>
      </c>
      <c r="T336" s="72">
        <f t="shared" si="56"/>
        <v>19520</v>
      </c>
    </row>
    <row r="337" spans="1:20" ht="18" customHeight="1" x14ac:dyDescent="0.2">
      <c r="A337" s="56" t="s">
        <v>433</v>
      </c>
      <c r="B337" s="82" t="s">
        <v>287</v>
      </c>
      <c r="C337" s="66" t="s">
        <v>1</v>
      </c>
      <c r="D337" s="67">
        <v>8.5</v>
      </c>
      <c r="E337" s="68" t="s">
        <v>18</v>
      </c>
      <c r="F337" s="69">
        <v>0.5</v>
      </c>
      <c r="G337" s="75">
        <f t="shared" si="52"/>
        <v>9</v>
      </c>
      <c r="H337" s="71">
        <f>基本・単一!L20</f>
        <v>1751</v>
      </c>
      <c r="I337" s="243"/>
      <c r="J337" s="71">
        <f t="shared" si="50"/>
        <v>83</v>
      </c>
      <c r="K337" s="243"/>
      <c r="L337" s="71">
        <f t="shared" si="53"/>
        <v>1391</v>
      </c>
      <c r="M337" s="72">
        <f t="shared" si="54"/>
        <v>15579</v>
      </c>
      <c r="N337" s="72">
        <f t="shared" si="56"/>
        <v>15245</v>
      </c>
      <c r="O337" s="72">
        <f t="shared" si="56"/>
        <v>15161</v>
      </c>
      <c r="P337" s="72">
        <f t="shared" si="56"/>
        <v>14911</v>
      </c>
      <c r="Q337" s="72">
        <f t="shared" si="56"/>
        <v>14744</v>
      </c>
      <c r="R337" s="72">
        <f t="shared" si="56"/>
        <v>14410</v>
      </c>
      <c r="S337" s="72">
        <f t="shared" si="56"/>
        <v>14160</v>
      </c>
      <c r="T337" s="72">
        <f t="shared" si="56"/>
        <v>13910</v>
      </c>
    </row>
    <row r="338" spans="1:20" ht="18" customHeight="1" x14ac:dyDescent="0.2">
      <c r="A338" s="56" t="s">
        <v>434</v>
      </c>
      <c r="B338" s="82" t="s">
        <v>287</v>
      </c>
      <c r="C338" s="66" t="s">
        <v>1</v>
      </c>
      <c r="D338" s="67">
        <v>8.5</v>
      </c>
      <c r="E338" s="68" t="s">
        <v>18</v>
      </c>
      <c r="F338" s="69">
        <v>1</v>
      </c>
      <c r="G338" s="75">
        <f t="shared" si="52"/>
        <v>9.5</v>
      </c>
      <c r="H338" s="71">
        <f t="shared" ref="H338:H345" si="57">$H$148</f>
        <v>1751</v>
      </c>
      <c r="I338" s="243"/>
      <c r="J338" s="71">
        <f t="shared" si="50"/>
        <v>166</v>
      </c>
      <c r="K338" s="243"/>
      <c r="L338" s="71">
        <f t="shared" si="53"/>
        <v>1469</v>
      </c>
      <c r="M338" s="72">
        <f t="shared" si="54"/>
        <v>16452</v>
      </c>
      <c r="N338" s="72">
        <f t="shared" si="56"/>
        <v>16100</v>
      </c>
      <c r="O338" s="72">
        <f t="shared" si="56"/>
        <v>16012</v>
      </c>
      <c r="P338" s="72">
        <f t="shared" si="56"/>
        <v>15747</v>
      </c>
      <c r="Q338" s="72">
        <f t="shared" si="56"/>
        <v>15571</v>
      </c>
      <c r="R338" s="72">
        <f t="shared" si="56"/>
        <v>15218</v>
      </c>
      <c r="S338" s="72">
        <f t="shared" si="56"/>
        <v>14954</v>
      </c>
      <c r="T338" s="72">
        <f t="shared" si="56"/>
        <v>14690</v>
      </c>
    </row>
    <row r="339" spans="1:20" ht="18" customHeight="1" x14ac:dyDescent="0.2">
      <c r="A339" s="56" t="s">
        <v>435</v>
      </c>
      <c r="B339" s="82" t="s">
        <v>287</v>
      </c>
      <c r="C339" s="66" t="s">
        <v>1</v>
      </c>
      <c r="D339" s="67">
        <v>8.5</v>
      </c>
      <c r="E339" s="68" t="s">
        <v>18</v>
      </c>
      <c r="F339" s="69">
        <v>1.5</v>
      </c>
      <c r="G339" s="75">
        <f t="shared" si="52"/>
        <v>10</v>
      </c>
      <c r="H339" s="71">
        <f t="shared" si="57"/>
        <v>1751</v>
      </c>
      <c r="I339" s="243"/>
      <c r="J339" s="71">
        <f t="shared" si="50"/>
        <v>249</v>
      </c>
      <c r="K339" s="243"/>
      <c r="L339" s="71">
        <f t="shared" si="53"/>
        <v>1547</v>
      </c>
      <c r="M339" s="72">
        <f t="shared" si="54"/>
        <v>17326</v>
      </c>
      <c r="N339" s="72">
        <f t="shared" si="56"/>
        <v>16955</v>
      </c>
      <c r="O339" s="72">
        <f t="shared" si="56"/>
        <v>16862</v>
      </c>
      <c r="P339" s="72">
        <f t="shared" si="56"/>
        <v>16583</v>
      </c>
      <c r="Q339" s="72">
        <f t="shared" si="56"/>
        <v>16398</v>
      </c>
      <c r="R339" s="72">
        <f t="shared" si="56"/>
        <v>16026</v>
      </c>
      <c r="S339" s="72">
        <f t="shared" si="56"/>
        <v>15748</v>
      </c>
      <c r="T339" s="72">
        <f t="shared" si="56"/>
        <v>15470</v>
      </c>
    </row>
    <row r="340" spans="1:20" ht="18" customHeight="1" x14ac:dyDescent="0.2">
      <c r="A340" s="56" t="s">
        <v>436</v>
      </c>
      <c r="B340" s="82" t="s">
        <v>287</v>
      </c>
      <c r="C340" s="66" t="s">
        <v>1</v>
      </c>
      <c r="D340" s="67">
        <v>8.5</v>
      </c>
      <c r="E340" s="68" t="s">
        <v>18</v>
      </c>
      <c r="F340" s="69">
        <v>2</v>
      </c>
      <c r="G340" s="75">
        <f t="shared" si="52"/>
        <v>10.5</v>
      </c>
      <c r="H340" s="71">
        <f t="shared" si="57"/>
        <v>1751</v>
      </c>
      <c r="I340" s="243"/>
      <c r="J340" s="71">
        <f t="shared" si="50"/>
        <v>332</v>
      </c>
      <c r="K340" s="243"/>
      <c r="L340" s="71">
        <f t="shared" si="53"/>
        <v>1625</v>
      </c>
      <c r="M340" s="72">
        <f t="shared" si="54"/>
        <v>18200</v>
      </c>
      <c r="N340" s="72">
        <f t="shared" si="56"/>
        <v>17810</v>
      </c>
      <c r="O340" s="72">
        <f t="shared" si="56"/>
        <v>17712</v>
      </c>
      <c r="P340" s="72">
        <f t="shared" si="56"/>
        <v>17420</v>
      </c>
      <c r="Q340" s="72">
        <f t="shared" si="56"/>
        <v>17225</v>
      </c>
      <c r="R340" s="72">
        <f t="shared" si="56"/>
        <v>16835</v>
      </c>
      <c r="S340" s="72">
        <f t="shared" si="56"/>
        <v>16542</v>
      </c>
      <c r="T340" s="72">
        <f t="shared" si="56"/>
        <v>16250</v>
      </c>
    </row>
    <row r="341" spans="1:20" ht="18" customHeight="1" x14ac:dyDescent="0.2">
      <c r="A341" s="56" t="s">
        <v>437</v>
      </c>
      <c r="B341" s="82" t="s">
        <v>287</v>
      </c>
      <c r="C341" s="66" t="s">
        <v>1</v>
      </c>
      <c r="D341" s="67">
        <v>8.5</v>
      </c>
      <c r="E341" s="68" t="s">
        <v>18</v>
      </c>
      <c r="F341" s="69">
        <v>2.5</v>
      </c>
      <c r="G341" s="75">
        <f t="shared" si="52"/>
        <v>11</v>
      </c>
      <c r="H341" s="71">
        <f t="shared" si="57"/>
        <v>1751</v>
      </c>
      <c r="I341" s="243"/>
      <c r="J341" s="71">
        <f t="shared" si="50"/>
        <v>415</v>
      </c>
      <c r="K341" s="243"/>
      <c r="L341" s="71">
        <f t="shared" si="53"/>
        <v>1703</v>
      </c>
      <c r="M341" s="72">
        <f t="shared" si="54"/>
        <v>19073</v>
      </c>
      <c r="N341" s="72">
        <f t="shared" si="56"/>
        <v>18664</v>
      </c>
      <c r="O341" s="72">
        <f t="shared" si="56"/>
        <v>18562</v>
      </c>
      <c r="P341" s="72">
        <f t="shared" si="56"/>
        <v>18256</v>
      </c>
      <c r="Q341" s="72">
        <f t="shared" si="56"/>
        <v>18051</v>
      </c>
      <c r="R341" s="72">
        <f t="shared" si="56"/>
        <v>17643</v>
      </c>
      <c r="S341" s="72">
        <f t="shared" si="56"/>
        <v>17336</v>
      </c>
      <c r="T341" s="72">
        <f t="shared" si="56"/>
        <v>17030</v>
      </c>
    </row>
    <row r="342" spans="1:20" ht="18" customHeight="1" x14ac:dyDescent="0.2">
      <c r="A342" s="56" t="s">
        <v>438</v>
      </c>
      <c r="B342" s="82" t="s">
        <v>287</v>
      </c>
      <c r="C342" s="66" t="s">
        <v>1</v>
      </c>
      <c r="D342" s="67">
        <v>8.5</v>
      </c>
      <c r="E342" s="68" t="s">
        <v>18</v>
      </c>
      <c r="F342" s="69">
        <v>3</v>
      </c>
      <c r="G342" s="75">
        <f t="shared" si="52"/>
        <v>11.5</v>
      </c>
      <c r="H342" s="71">
        <f t="shared" si="57"/>
        <v>1751</v>
      </c>
      <c r="I342" s="243"/>
      <c r="J342" s="71">
        <f t="shared" si="50"/>
        <v>498</v>
      </c>
      <c r="K342" s="243"/>
      <c r="L342" s="71">
        <f t="shared" si="53"/>
        <v>1781</v>
      </c>
      <c r="M342" s="72">
        <f t="shared" si="54"/>
        <v>19947</v>
      </c>
      <c r="N342" s="72">
        <f t="shared" si="56"/>
        <v>19519</v>
      </c>
      <c r="O342" s="72">
        <f t="shared" si="56"/>
        <v>19412</v>
      </c>
      <c r="P342" s="72">
        <f t="shared" si="56"/>
        <v>19092</v>
      </c>
      <c r="Q342" s="72">
        <f t="shared" si="56"/>
        <v>18878</v>
      </c>
      <c r="R342" s="72">
        <f t="shared" si="56"/>
        <v>18451</v>
      </c>
      <c r="S342" s="72">
        <f t="shared" si="56"/>
        <v>18130</v>
      </c>
      <c r="T342" s="72">
        <f t="shared" si="56"/>
        <v>17810</v>
      </c>
    </row>
    <row r="343" spans="1:20" ht="18" customHeight="1" x14ac:dyDescent="0.2">
      <c r="A343" s="56" t="s">
        <v>439</v>
      </c>
      <c r="B343" s="82" t="s">
        <v>287</v>
      </c>
      <c r="C343" s="66" t="s">
        <v>1</v>
      </c>
      <c r="D343" s="67">
        <v>8.5</v>
      </c>
      <c r="E343" s="68" t="s">
        <v>18</v>
      </c>
      <c r="F343" s="69">
        <v>3.5</v>
      </c>
      <c r="G343" s="75">
        <f t="shared" si="52"/>
        <v>12</v>
      </c>
      <c r="H343" s="71">
        <f t="shared" si="57"/>
        <v>1751</v>
      </c>
      <c r="I343" s="243"/>
      <c r="J343" s="71">
        <f t="shared" si="50"/>
        <v>581</v>
      </c>
      <c r="K343" s="243"/>
      <c r="L343" s="71">
        <f t="shared" si="53"/>
        <v>1858</v>
      </c>
      <c r="M343" s="72">
        <f t="shared" si="54"/>
        <v>20809</v>
      </c>
      <c r="N343" s="72">
        <f t="shared" si="56"/>
        <v>20363</v>
      </c>
      <c r="O343" s="72">
        <f t="shared" si="56"/>
        <v>20252</v>
      </c>
      <c r="P343" s="72">
        <f t="shared" si="56"/>
        <v>19917</v>
      </c>
      <c r="Q343" s="72">
        <f t="shared" si="56"/>
        <v>19694</v>
      </c>
      <c r="R343" s="72">
        <f t="shared" si="56"/>
        <v>19248</v>
      </c>
      <c r="S343" s="72">
        <f t="shared" si="56"/>
        <v>18914</v>
      </c>
      <c r="T343" s="72">
        <f t="shared" si="56"/>
        <v>18580</v>
      </c>
    </row>
    <row r="344" spans="1:20" ht="18" customHeight="1" x14ac:dyDescent="0.2">
      <c r="A344" s="56" t="s">
        <v>440</v>
      </c>
      <c r="B344" s="82" t="s">
        <v>287</v>
      </c>
      <c r="C344" s="66" t="s">
        <v>1</v>
      </c>
      <c r="D344" s="67">
        <v>8.5</v>
      </c>
      <c r="E344" s="68" t="s">
        <v>18</v>
      </c>
      <c r="F344" s="69">
        <v>4</v>
      </c>
      <c r="G344" s="75">
        <f t="shared" si="52"/>
        <v>12.5</v>
      </c>
      <c r="H344" s="71">
        <f t="shared" si="57"/>
        <v>1751</v>
      </c>
      <c r="I344" s="243"/>
      <c r="J344" s="71">
        <f t="shared" si="50"/>
        <v>664</v>
      </c>
      <c r="K344" s="243"/>
      <c r="L344" s="71">
        <f t="shared" si="53"/>
        <v>1936</v>
      </c>
      <c r="M344" s="72">
        <f t="shared" si="54"/>
        <v>21683</v>
      </c>
      <c r="N344" s="72">
        <f t="shared" si="56"/>
        <v>21218</v>
      </c>
      <c r="O344" s="72">
        <f t="shared" si="56"/>
        <v>21102</v>
      </c>
      <c r="P344" s="72">
        <f t="shared" si="56"/>
        <v>20753</v>
      </c>
      <c r="Q344" s="72">
        <f t="shared" si="56"/>
        <v>20521</v>
      </c>
      <c r="R344" s="72">
        <f t="shared" si="56"/>
        <v>20056</v>
      </c>
      <c r="S344" s="72">
        <f t="shared" si="56"/>
        <v>19708</v>
      </c>
      <c r="T344" s="72">
        <f t="shared" si="56"/>
        <v>19360</v>
      </c>
    </row>
    <row r="345" spans="1:20" ht="18" customHeight="1" x14ac:dyDescent="0.2">
      <c r="A345" s="56" t="s">
        <v>441</v>
      </c>
      <c r="B345" s="82" t="s">
        <v>287</v>
      </c>
      <c r="C345" s="66" t="s">
        <v>1</v>
      </c>
      <c r="D345" s="67">
        <v>8.5</v>
      </c>
      <c r="E345" s="68" t="s">
        <v>18</v>
      </c>
      <c r="F345" s="69">
        <v>4.5</v>
      </c>
      <c r="G345" s="75">
        <f t="shared" si="52"/>
        <v>13</v>
      </c>
      <c r="H345" s="71">
        <f t="shared" si="57"/>
        <v>1751</v>
      </c>
      <c r="I345" s="243"/>
      <c r="J345" s="71">
        <f t="shared" si="50"/>
        <v>747</v>
      </c>
      <c r="K345" s="243"/>
      <c r="L345" s="71">
        <f t="shared" si="53"/>
        <v>2014</v>
      </c>
      <c r="M345" s="72">
        <f t="shared" si="54"/>
        <v>22556</v>
      </c>
      <c r="N345" s="72">
        <f t="shared" si="56"/>
        <v>22073</v>
      </c>
      <c r="O345" s="72">
        <f t="shared" si="56"/>
        <v>21952</v>
      </c>
      <c r="P345" s="72">
        <f t="shared" si="56"/>
        <v>21590</v>
      </c>
      <c r="Q345" s="72">
        <f t="shared" si="56"/>
        <v>21348</v>
      </c>
      <c r="R345" s="72">
        <f t="shared" si="56"/>
        <v>20865</v>
      </c>
      <c r="S345" s="72">
        <f t="shared" si="56"/>
        <v>20502</v>
      </c>
      <c r="T345" s="72">
        <f t="shared" si="56"/>
        <v>20140</v>
      </c>
    </row>
    <row r="346" spans="1:20" ht="18" customHeight="1" x14ac:dyDescent="0.2">
      <c r="A346" s="56" t="s">
        <v>442</v>
      </c>
      <c r="B346" s="82" t="s">
        <v>287</v>
      </c>
      <c r="C346" s="66" t="s">
        <v>1</v>
      </c>
      <c r="D346" s="67">
        <v>9</v>
      </c>
      <c r="E346" s="68" t="s">
        <v>18</v>
      </c>
      <c r="F346" s="69">
        <v>0.5</v>
      </c>
      <c r="G346" s="75">
        <f t="shared" si="52"/>
        <v>9.5</v>
      </c>
      <c r="H346" s="71">
        <f>基本・単一!L21</f>
        <v>1834</v>
      </c>
      <c r="I346" s="243"/>
      <c r="J346" s="71">
        <f t="shared" si="50"/>
        <v>83</v>
      </c>
      <c r="K346" s="243"/>
      <c r="L346" s="71">
        <f t="shared" si="53"/>
        <v>1454</v>
      </c>
      <c r="M346" s="72">
        <f t="shared" si="54"/>
        <v>16284</v>
      </c>
      <c r="N346" s="72">
        <f t="shared" si="56"/>
        <v>15935</v>
      </c>
      <c r="O346" s="72">
        <f t="shared" si="56"/>
        <v>15848</v>
      </c>
      <c r="P346" s="72">
        <f t="shared" si="56"/>
        <v>15586</v>
      </c>
      <c r="Q346" s="72">
        <f t="shared" si="56"/>
        <v>15412</v>
      </c>
      <c r="R346" s="72">
        <f t="shared" si="56"/>
        <v>15063</v>
      </c>
      <c r="S346" s="72">
        <f t="shared" si="56"/>
        <v>14801</v>
      </c>
      <c r="T346" s="72">
        <f t="shared" si="56"/>
        <v>14540</v>
      </c>
    </row>
    <row r="347" spans="1:20" ht="18" customHeight="1" x14ac:dyDescent="0.2">
      <c r="A347" s="56" t="s">
        <v>443</v>
      </c>
      <c r="B347" s="82" t="s">
        <v>287</v>
      </c>
      <c r="C347" s="66" t="s">
        <v>1</v>
      </c>
      <c r="D347" s="67">
        <v>9</v>
      </c>
      <c r="E347" s="68" t="s">
        <v>18</v>
      </c>
      <c r="F347" s="69">
        <v>1</v>
      </c>
      <c r="G347" s="75">
        <f t="shared" si="52"/>
        <v>10</v>
      </c>
      <c r="H347" s="71">
        <f t="shared" ref="H347:H354" si="58">$H$157</f>
        <v>1834</v>
      </c>
      <c r="I347" s="243"/>
      <c r="J347" s="71">
        <f t="shared" si="50"/>
        <v>166</v>
      </c>
      <c r="K347" s="243"/>
      <c r="L347" s="71">
        <f t="shared" si="53"/>
        <v>1532</v>
      </c>
      <c r="M347" s="72">
        <f t="shared" si="54"/>
        <v>17158</v>
      </c>
      <c r="N347" s="72">
        <f t="shared" si="56"/>
        <v>16790</v>
      </c>
      <c r="O347" s="72">
        <f t="shared" si="56"/>
        <v>16698</v>
      </c>
      <c r="P347" s="72">
        <f t="shared" si="56"/>
        <v>16423</v>
      </c>
      <c r="Q347" s="72">
        <f t="shared" si="56"/>
        <v>16239</v>
      </c>
      <c r="R347" s="72">
        <f t="shared" si="56"/>
        <v>15871</v>
      </c>
      <c r="S347" s="72">
        <f t="shared" si="56"/>
        <v>15595</v>
      </c>
      <c r="T347" s="72">
        <f t="shared" si="56"/>
        <v>15320</v>
      </c>
    </row>
    <row r="348" spans="1:20" ht="18" customHeight="1" x14ac:dyDescent="0.2">
      <c r="A348" s="56" t="s">
        <v>444</v>
      </c>
      <c r="B348" s="82" t="s">
        <v>287</v>
      </c>
      <c r="C348" s="66" t="s">
        <v>1</v>
      </c>
      <c r="D348" s="67">
        <v>9</v>
      </c>
      <c r="E348" s="68" t="s">
        <v>18</v>
      </c>
      <c r="F348" s="69">
        <v>1.5</v>
      </c>
      <c r="G348" s="75">
        <f t="shared" si="52"/>
        <v>10.5</v>
      </c>
      <c r="H348" s="71">
        <f t="shared" si="58"/>
        <v>1834</v>
      </c>
      <c r="I348" s="243"/>
      <c r="J348" s="71">
        <f t="shared" si="50"/>
        <v>249</v>
      </c>
      <c r="K348" s="243"/>
      <c r="L348" s="71">
        <f t="shared" si="53"/>
        <v>1609</v>
      </c>
      <c r="M348" s="72">
        <f t="shared" si="54"/>
        <v>18020</v>
      </c>
      <c r="N348" s="72">
        <f t="shared" si="56"/>
        <v>17634</v>
      </c>
      <c r="O348" s="72">
        <f t="shared" si="56"/>
        <v>17538</v>
      </c>
      <c r="P348" s="72">
        <f t="shared" si="56"/>
        <v>17248</v>
      </c>
      <c r="Q348" s="72">
        <f t="shared" si="56"/>
        <v>17055</v>
      </c>
      <c r="R348" s="72">
        <f t="shared" si="56"/>
        <v>16669</v>
      </c>
      <c r="S348" s="72">
        <f t="shared" si="56"/>
        <v>16379</v>
      </c>
      <c r="T348" s="72">
        <f t="shared" si="56"/>
        <v>16090</v>
      </c>
    </row>
    <row r="349" spans="1:20" ht="18" customHeight="1" x14ac:dyDescent="0.2">
      <c r="A349" s="56" t="s">
        <v>445</v>
      </c>
      <c r="B349" s="82" t="s">
        <v>287</v>
      </c>
      <c r="C349" s="66" t="s">
        <v>1</v>
      </c>
      <c r="D349" s="67">
        <v>9</v>
      </c>
      <c r="E349" s="68" t="s">
        <v>18</v>
      </c>
      <c r="F349" s="69">
        <v>2</v>
      </c>
      <c r="G349" s="75">
        <f t="shared" si="52"/>
        <v>11</v>
      </c>
      <c r="H349" s="71">
        <f t="shared" si="58"/>
        <v>1834</v>
      </c>
      <c r="I349" s="243"/>
      <c r="J349" s="71">
        <f t="shared" si="50"/>
        <v>332</v>
      </c>
      <c r="K349" s="243"/>
      <c r="L349" s="71">
        <f t="shared" si="53"/>
        <v>1687</v>
      </c>
      <c r="M349" s="72">
        <f t="shared" si="54"/>
        <v>18894</v>
      </c>
      <c r="N349" s="72">
        <f t="shared" si="56"/>
        <v>18489</v>
      </c>
      <c r="O349" s="72">
        <f t="shared" si="56"/>
        <v>18388</v>
      </c>
      <c r="P349" s="72">
        <f t="shared" si="56"/>
        <v>18084</v>
      </c>
      <c r="Q349" s="72">
        <f t="shared" si="56"/>
        <v>17882</v>
      </c>
      <c r="R349" s="72">
        <f t="shared" si="56"/>
        <v>17477</v>
      </c>
      <c r="S349" s="72">
        <f t="shared" si="56"/>
        <v>17173</v>
      </c>
      <c r="T349" s="72">
        <f t="shared" si="56"/>
        <v>16870</v>
      </c>
    </row>
    <row r="350" spans="1:20" ht="18" customHeight="1" x14ac:dyDescent="0.2">
      <c r="A350" s="56" t="s">
        <v>446</v>
      </c>
      <c r="B350" s="82" t="s">
        <v>287</v>
      </c>
      <c r="C350" s="66" t="s">
        <v>1</v>
      </c>
      <c r="D350" s="67">
        <v>9</v>
      </c>
      <c r="E350" s="68" t="s">
        <v>18</v>
      </c>
      <c r="F350" s="69">
        <v>2.5</v>
      </c>
      <c r="G350" s="75">
        <f t="shared" si="52"/>
        <v>11.5</v>
      </c>
      <c r="H350" s="71">
        <f t="shared" si="58"/>
        <v>1834</v>
      </c>
      <c r="I350" s="243"/>
      <c r="J350" s="71">
        <f t="shared" si="50"/>
        <v>415</v>
      </c>
      <c r="K350" s="243"/>
      <c r="L350" s="71">
        <f t="shared" si="53"/>
        <v>1765</v>
      </c>
      <c r="M350" s="72">
        <f t="shared" si="54"/>
        <v>19768</v>
      </c>
      <c r="N350" s="72">
        <f t="shared" si="56"/>
        <v>19344</v>
      </c>
      <c r="O350" s="72">
        <f t="shared" si="56"/>
        <v>19238</v>
      </c>
      <c r="P350" s="72">
        <f t="shared" si="56"/>
        <v>18920</v>
      </c>
      <c r="Q350" s="72">
        <f t="shared" si="56"/>
        <v>18709</v>
      </c>
      <c r="R350" s="72">
        <f t="shared" si="56"/>
        <v>18285</v>
      </c>
      <c r="S350" s="72">
        <f t="shared" si="56"/>
        <v>17967</v>
      </c>
      <c r="T350" s="72">
        <f t="shared" si="56"/>
        <v>17650</v>
      </c>
    </row>
    <row r="351" spans="1:20" ht="18" customHeight="1" x14ac:dyDescent="0.2">
      <c r="A351" s="56" t="s">
        <v>447</v>
      </c>
      <c r="B351" s="82" t="s">
        <v>287</v>
      </c>
      <c r="C351" s="66" t="s">
        <v>1</v>
      </c>
      <c r="D351" s="67">
        <v>9</v>
      </c>
      <c r="E351" s="68" t="s">
        <v>18</v>
      </c>
      <c r="F351" s="69">
        <v>3</v>
      </c>
      <c r="G351" s="75">
        <f t="shared" si="52"/>
        <v>12</v>
      </c>
      <c r="H351" s="71">
        <f t="shared" si="58"/>
        <v>1834</v>
      </c>
      <c r="I351" s="243"/>
      <c r="J351" s="71">
        <f t="shared" si="50"/>
        <v>498</v>
      </c>
      <c r="K351" s="243"/>
      <c r="L351" s="71">
        <f t="shared" si="53"/>
        <v>1843</v>
      </c>
      <c r="M351" s="72">
        <f t="shared" si="54"/>
        <v>20641</v>
      </c>
      <c r="N351" s="72">
        <f t="shared" si="56"/>
        <v>20199</v>
      </c>
      <c r="O351" s="72">
        <f t="shared" si="56"/>
        <v>20088</v>
      </c>
      <c r="P351" s="72">
        <f t="shared" si="56"/>
        <v>19756</v>
      </c>
      <c r="Q351" s="72">
        <f t="shared" si="56"/>
        <v>19535</v>
      </c>
      <c r="R351" s="72">
        <f t="shared" si="56"/>
        <v>19093</v>
      </c>
      <c r="S351" s="72">
        <f t="shared" si="56"/>
        <v>18761</v>
      </c>
      <c r="T351" s="72">
        <f t="shared" si="56"/>
        <v>18430</v>
      </c>
    </row>
    <row r="352" spans="1:20" ht="18" customHeight="1" x14ac:dyDescent="0.2">
      <c r="A352" s="56" t="s">
        <v>448</v>
      </c>
      <c r="B352" s="82" t="s">
        <v>287</v>
      </c>
      <c r="C352" s="66" t="s">
        <v>1</v>
      </c>
      <c r="D352" s="67">
        <v>9</v>
      </c>
      <c r="E352" s="68" t="s">
        <v>18</v>
      </c>
      <c r="F352" s="69">
        <v>3.5</v>
      </c>
      <c r="G352" s="75">
        <f t="shared" si="52"/>
        <v>12.5</v>
      </c>
      <c r="H352" s="71">
        <f t="shared" si="58"/>
        <v>1834</v>
      </c>
      <c r="I352" s="243"/>
      <c r="J352" s="71">
        <f t="shared" si="50"/>
        <v>581</v>
      </c>
      <c r="K352" s="243"/>
      <c r="L352" s="71">
        <f t="shared" si="53"/>
        <v>1920</v>
      </c>
      <c r="M352" s="72">
        <f t="shared" si="54"/>
        <v>21504</v>
      </c>
      <c r="N352" s="72">
        <f t="shared" si="56"/>
        <v>21043</v>
      </c>
      <c r="O352" s="72">
        <f t="shared" si="56"/>
        <v>20928</v>
      </c>
      <c r="P352" s="72">
        <f t="shared" si="56"/>
        <v>20582</v>
      </c>
      <c r="Q352" s="72">
        <f t="shared" si="56"/>
        <v>20352</v>
      </c>
      <c r="R352" s="72">
        <f t="shared" si="56"/>
        <v>19891</v>
      </c>
      <c r="S352" s="72">
        <f t="shared" si="56"/>
        <v>19545</v>
      </c>
      <c r="T352" s="72">
        <f t="shared" si="56"/>
        <v>19200</v>
      </c>
    </row>
    <row r="353" spans="1:20" ht="18" customHeight="1" x14ac:dyDescent="0.2">
      <c r="A353" s="56" t="s">
        <v>449</v>
      </c>
      <c r="B353" s="82" t="s">
        <v>287</v>
      </c>
      <c r="C353" s="66" t="s">
        <v>1</v>
      </c>
      <c r="D353" s="67">
        <v>9</v>
      </c>
      <c r="E353" s="68" t="s">
        <v>18</v>
      </c>
      <c r="F353" s="69">
        <v>4</v>
      </c>
      <c r="G353" s="75">
        <f t="shared" si="52"/>
        <v>13</v>
      </c>
      <c r="H353" s="71">
        <f t="shared" si="58"/>
        <v>1834</v>
      </c>
      <c r="I353" s="243"/>
      <c r="J353" s="71">
        <f t="shared" si="50"/>
        <v>664</v>
      </c>
      <c r="K353" s="243"/>
      <c r="L353" s="71">
        <f t="shared" si="53"/>
        <v>1998</v>
      </c>
      <c r="M353" s="72">
        <f t="shared" si="54"/>
        <v>22377</v>
      </c>
      <c r="N353" s="72">
        <f t="shared" si="56"/>
        <v>21898</v>
      </c>
      <c r="O353" s="72">
        <f t="shared" si="56"/>
        <v>21778</v>
      </c>
      <c r="P353" s="72">
        <f t="shared" si="56"/>
        <v>21418</v>
      </c>
      <c r="Q353" s="72">
        <f t="shared" si="56"/>
        <v>21178</v>
      </c>
      <c r="R353" s="72">
        <f t="shared" si="56"/>
        <v>20699</v>
      </c>
      <c r="S353" s="72">
        <f t="shared" si="56"/>
        <v>20339</v>
      </c>
      <c r="T353" s="72">
        <f t="shared" si="56"/>
        <v>19980</v>
      </c>
    </row>
    <row r="354" spans="1:20" ht="18" customHeight="1" x14ac:dyDescent="0.2">
      <c r="A354" s="56" t="s">
        <v>450</v>
      </c>
      <c r="B354" s="82" t="s">
        <v>287</v>
      </c>
      <c r="C354" s="66" t="s">
        <v>1</v>
      </c>
      <c r="D354" s="67">
        <v>9</v>
      </c>
      <c r="E354" s="68" t="s">
        <v>18</v>
      </c>
      <c r="F354" s="69">
        <v>4.5</v>
      </c>
      <c r="G354" s="75">
        <f t="shared" si="52"/>
        <v>13.5</v>
      </c>
      <c r="H354" s="71">
        <f t="shared" si="58"/>
        <v>1834</v>
      </c>
      <c r="I354" s="243"/>
      <c r="J354" s="71">
        <f t="shared" si="50"/>
        <v>747</v>
      </c>
      <c r="K354" s="243"/>
      <c r="L354" s="71">
        <f t="shared" si="53"/>
        <v>2076</v>
      </c>
      <c r="M354" s="72">
        <f t="shared" si="54"/>
        <v>23251</v>
      </c>
      <c r="N354" s="72">
        <f t="shared" si="56"/>
        <v>22752</v>
      </c>
      <c r="O354" s="72">
        <f t="shared" si="56"/>
        <v>22628</v>
      </c>
      <c r="P354" s="72">
        <f t="shared" si="56"/>
        <v>22254</v>
      </c>
      <c r="Q354" s="72">
        <f t="shared" si="56"/>
        <v>22005</v>
      </c>
      <c r="R354" s="72">
        <f t="shared" si="56"/>
        <v>21507</v>
      </c>
      <c r="S354" s="72">
        <f t="shared" si="56"/>
        <v>21133</v>
      </c>
      <c r="T354" s="72">
        <f t="shared" si="56"/>
        <v>20760</v>
      </c>
    </row>
    <row r="355" spans="1:20" ht="18" customHeight="1" x14ac:dyDescent="0.2">
      <c r="A355" s="56" t="s">
        <v>451</v>
      </c>
      <c r="B355" s="82" t="s">
        <v>287</v>
      </c>
      <c r="C355" s="66" t="s">
        <v>1</v>
      </c>
      <c r="D355" s="67">
        <v>9.5</v>
      </c>
      <c r="E355" s="68" t="s">
        <v>18</v>
      </c>
      <c r="F355" s="69">
        <v>0.5</v>
      </c>
      <c r="G355" s="75">
        <f t="shared" si="52"/>
        <v>10</v>
      </c>
      <c r="H355" s="71">
        <f>基本・単一!L22</f>
        <v>1917</v>
      </c>
      <c r="I355" s="243"/>
      <c r="J355" s="71">
        <f t="shared" si="50"/>
        <v>83</v>
      </c>
      <c r="K355" s="243"/>
      <c r="L355" s="71">
        <f t="shared" si="53"/>
        <v>1516</v>
      </c>
      <c r="M355" s="72">
        <f t="shared" si="54"/>
        <v>16979</v>
      </c>
      <c r="N355" s="72">
        <f t="shared" si="56"/>
        <v>16615</v>
      </c>
      <c r="O355" s="72">
        <f t="shared" si="56"/>
        <v>16524</v>
      </c>
      <c r="P355" s="72">
        <f t="shared" si="56"/>
        <v>16251</v>
      </c>
      <c r="Q355" s="72">
        <f t="shared" si="56"/>
        <v>16069</v>
      </c>
      <c r="R355" s="72">
        <f t="shared" si="56"/>
        <v>15705</v>
      </c>
      <c r="S355" s="72">
        <f t="shared" si="56"/>
        <v>15432</v>
      </c>
      <c r="T355" s="72">
        <f t="shared" si="56"/>
        <v>15160</v>
      </c>
    </row>
    <row r="356" spans="1:20" ht="18" customHeight="1" x14ac:dyDescent="0.2">
      <c r="A356" s="56" t="s">
        <v>452</v>
      </c>
      <c r="B356" s="82" t="s">
        <v>287</v>
      </c>
      <c r="C356" s="66" t="s">
        <v>1</v>
      </c>
      <c r="D356" s="67">
        <v>9.5</v>
      </c>
      <c r="E356" s="68" t="s">
        <v>18</v>
      </c>
      <c r="F356" s="69">
        <v>1</v>
      </c>
      <c r="G356" s="75">
        <f t="shared" si="52"/>
        <v>10.5</v>
      </c>
      <c r="H356" s="71">
        <f t="shared" ref="H356:H363" si="59">$H$166</f>
        <v>1917</v>
      </c>
      <c r="I356" s="243"/>
      <c r="J356" s="71">
        <f t="shared" si="50"/>
        <v>166</v>
      </c>
      <c r="K356" s="243"/>
      <c r="L356" s="71">
        <f t="shared" si="53"/>
        <v>1594</v>
      </c>
      <c r="M356" s="72">
        <f t="shared" si="54"/>
        <v>17852</v>
      </c>
      <c r="N356" s="72">
        <f t="shared" si="56"/>
        <v>17470</v>
      </c>
      <c r="O356" s="72">
        <f t="shared" si="56"/>
        <v>17374</v>
      </c>
      <c r="P356" s="72">
        <f t="shared" si="56"/>
        <v>17087</v>
      </c>
      <c r="Q356" s="72">
        <f t="shared" si="56"/>
        <v>16896</v>
      </c>
      <c r="R356" s="72">
        <f t="shared" si="56"/>
        <v>16513</v>
      </c>
      <c r="S356" s="72">
        <f t="shared" si="56"/>
        <v>16226</v>
      </c>
      <c r="T356" s="72">
        <f t="shared" si="56"/>
        <v>15940</v>
      </c>
    </row>
    <row r="357" spans="1:20" ht="18" customHeight="1" x14ac:dyDescent="0.2">
      <c r="A357" s="56" t="s">
        <v>453</v>
      </c>
      <c r="B357" s="82" t="s">
        <v>287</v>
      </c>
      <c r="C357" s="66" t="s">
        <v>1</v>
      </c>
      <c r="D357" s="67">
        <v>9.5</v>
      </c>
      <c r="E357" s="68" t="s">
        <v>18</v>
      </c>
      <c r="F357" s="69">
        <v>1.5</v>
      </c>
      <c r="G357" s="75">
        <f t="shared" si="52"/>
        <v>11</v>
      </c>
      <c r="H357" s="71">
        <f t="shared" si="59"/>
        <v>1917</v>
      </c>
      <c r="I357" s="243"/>
      <c r="J357" s="71">
        <f t="shared" si="50"/>
        <v>249</v>
      </c>
      <c r="K357" s="243"/>
      <c r="L357" s="71">
        <f t="shared" si="53"/>
        <v>1671</v>
      </c>
      <c r="M357" s="72">
        <f t="shared" si="54"/>
        <v>18715</v>
      </c>
      <c r="N357" s="72">
        <f t="shared" si="56"/>
        <v>18314</v>
      </c>
      <c r="O357" s="72">
        <f t="shared" si="56"/>
        <v>18213</v>
      </c>
      <c r="P357" s="72">
        <f t="shared" si="56"/>
        <v>17913</v>
      </c>
      <c r="Q357" s="72">
        <f t="shared" si="56"/>
        <v>17712</v>
      </c>
      <c r="R357" s="72">
        <f t="shared" si="56"/>
        <v>17311</v>
      </c>
      <c r="S357" s="72">
        <f t="shared" si="56"/>
        <v>17010</v>
      </c>
      <c r="T357" s="72">
        <f t="shared" si="56"/>
        <v>16710</v>
      </c>
    </row>
    <row r="358" spans="1:20" ht="18" customHeight="1" x14ac:dyDescent="0.2">
      <c r="A358" s="56" t="s">
        <v>454</v>
      </c>
      <c r="B358" s="82" t="s">
        <v>287</v>
      </c>
      <c r="C358" s="66" t="s">
        <v>1</v>
      </c>
      <c r="D358" s="67">
        <v>9.5</v>
      </c>
      <c r="E358" s="68" t="s">
        <v>18</v>
      </c>
      <c r="F358" s="69">
        <v>2</v>
      </c>
      <c r="G358" s="75">
        <f t="shared" si="52"/>
        <v>11.5</v>
      </c>
      <c r="H358" s="71">
        <f t="shared" si="59"/>
        <v>1917</v>
      </c>
      <c r="I358" s="243"/>
      <c r="J358" s="71">
        <f t="shared" si="50"/>
        <v>332</v>
      </c>
      <c r="K358" s="243"/>
      <c r="L358" s="71">
        <f t="shared" si="53"/>
        <v>1749</v>
      </c>
      <c r="M358" s="72">
        <f t="shared" si="54"/>
        <v>19588</v>
      </c>
      <c r="N358" s="72">
        <f t="shared" si="56"/>
        <v>19169</v>
      </c>
      <c r="O358" s="72">
        <f t="shared" si="56"/>
        <v>19064</v>
      </c>
      <c r="P358" s="72">
        <f t="shared" si="56"/>
        <v>18749</v>
      </c>
      <c r="Q358" s="72">
        <f t="shared" si="56"/>
        <v>18539</v>
      </c>
      <c r="R358" s="72">
        <f t="shared" si="56"/>
        <v>18119</v>
      </c>
      <c r="S358" s="72">
        <f t="shared" si="56"/>
        <v>17804</v>
      </c>
      <c r="T358" s="72">
        <f t="shared" si="56"/>
        <v>17490</v>
      </c>
    </row>
    <row r="359" spans="1:20" ht="18" customHeight="1" x14ac:dyDescent="0.2">
      <c r="A359" s="56" t="s">
        <v>455</v>
      </c>
      <c r="B359" s="82" t="s">
        <v>287</v>
      </c>
      <c r="C359" s="66" t="s">
        <v>1</v>
      </c>
      <c r="D359" s="67">
        <v>9.5</v>
      </c>
      <c r="E359" s="68" t="s">
        <v>18</v>
      </c>
      <c r="F359" s="69">
        <v>2.5</v>
      </c>
      <c r="G359" s="75">
        <f t="shared" si="52"/>
        <v>12</v>
      </c>
      <c r="H359" s="71">
        <f t="shared" si="59"/>
        <v>1917</v>
      </c>
      <c r="I359" s="243"/>
      <c r="J359" s="71">
        <f t="shared" si="50"/>
        <v>415</v>
      </c>
      <c r="K359" s="243"/>
      <c r="L359" s="71">
        <f t="shared" si="53"/>
        <v>1827</v>
      </c>
      <c r="M359" s="72">
        <f t="shared" si="54"/>
        <v>20462</v>
      </c>
      <c r="N359" s="72">
        <f t="shared" si="56"/>
        <v>20023</v>
      </c>
      <c r="O359" s="72">
        <f t="shared" si="56"/>
        <v>19914</v>
      </c>
      <c r="P359" s="72">
        <f t="shared" si="56"/>
        <v>19585</v>
      </c>
      <c r="Q359" s="72">
        <f t="shared" si="56"/>
        <v>19366</v>
      </c>
      <c r="R359" s="72">
        <f t="shared" si="56"/>
        <v>18927</v>
      </c>
      <c r="S359" s="72">
        <f t="shared" si="56"/>
        <v>18598</v>
      </c>
      <c r="T359" s="72">
        <f t="shared" si="56"/>
        <v>18270</v>
      </c>
    </row>
    <row r="360" spans="1:20" ht="18" customHeight="1" x14ac:dyDescent="0.2">
      <c r="A360" s="56" t="s">
        <v>456</v>
      </c>
      <c r="B360" s="82" t="s">
        <v>287</v>
      </c>
      <c r="C360" s="66" t="s">
        <v>1</v>
      </c>
      <c r="D360" s="67">
        <v>9.5</v>
      </c>
      <c r="E360" s="68" t="s">
        <v>18</v>
      </c>
      <c r="F360" s="69">
        <v>3</v>
      </c>
      <c r="G360" s="75">
        <f t="shared" si="52"/>
        <v>12.5</v>
      </c>
      <c r="H360" s="71">
        <f t="shared" si="59"/>
        <v>1917</v>
      </c>
      <c r="I360" s="243"/>
      <c r="J360" s="71">
        <f t="shared" si="50"/>
        <v>498</v>
      </c>
      <c r="K360" s="243"/>
      <c r="L360" s="71">
        <f t="shared" si="53"/>
        <v>1905</v>
      </c>
      <c r="M360" s="72">
        <f t="shared" si="54"/>
        <v>21336</v>
      </c>
      <c r="N360" s="72">
        <f t="shared" si="56"/>
        <v>20878</v>
      </c>
      <c r="O360" s="72">
        <f t="shared" si="56"/>
        <v>20764</v>
      </c>
      <c r="P360" s="72">
        <f t="shared" si="56"/>
        <v>20421</v>
      </c>
      <c r="Q360" s="72">
        <f t="shared" si="56"/>
        <v>20193</v>
      </c>
      <c r="R360" s="72">
        <f t="shared" si="56"/>
        <v>19735</v>
      </c>
      <c r="S360" s="72">
        <f t="shared" si="56"/>
        <v>19392</v>
      </c>
      <c r="T360" s="72">
        <f t="shared" si="56"/>
        <v>19050</v>
      </c>
    </row>
    <row r="361" spans="1:20" ht="18" customHeight="1" x14ac:dyDescent="0.2">
      <c r="A361" s="56" t="s">
        <v>457</v>
      </c>
      <c r="B361" s="82" t="s">
        <v>287</v>
      </c>
      <c r="C361" s="66" t="s">
        <v>1</v>
      </c>
      <c r="D361" s="67">
        <v>9.5</v>
      </c>
      <c r="E361" s="68" t="s">
        <v>18</v>
      </c>
      <c r="F361" s="69">
        <v>3.5</v>
      </c>
      <c r="G361" s="75">
        <f t="shared" si="52"/>
        <v>13</v>
      </c>
      <c r="H361" s="71">
        <f t="shared" si="59"/>
        <v>1917</v>
      </c>
      <c r="I361" s="243"/>
      <c r="J361" s="71">
        <f t="shared" si="50"/>
        <v>581</v>
      </c>
      <c r="K361" s="243"/>
      <c r="L361" s="71">
        <f t="shared" si="53"/>
        <v>1982</v>
      </c>
      <c r="M361" s="72">
        <f t="shared" si="54"/>
        <v>22198</v>
      </c>
      <c r="N361" s="72">
        <f t="shared" si="56"/>
        <v>21722</v>
      </c>
      <c r="O361" s="72">
        <f t="shared" si="56"/>
        <v>21603</v>
      </c>
      <c r="P361" s="72">
        <f t="shared" si="56"/>
        <v>21247</v>
      </c>
      <c r="Q361" s="72">
        <f t="shared" si="56"/>
        <v>21009</v>
      </c>
      <c r="R361" s="72">
        <f t="shared" si="56"/>
        <v>20533</v>
      </c>
      <c r="S361" s="72">
        <f t="shared" si="56"/>
        <v>20176</v>
      </c>
      <c r="T361" s="72">
        <f t="shared" si="56"/>
        <v>19820</v>
      </c>
    </row>
    <row r="362" spans="1:20" ht="18" customHeight="1" x14ac:dyDescent="0.2">
      <c r="A362" s="56" t="s">
        <v>458</v>
      </c>
      <c r="B362" s="82" t="s">
        <v>287</v>
      </c>
      <c r="C362" s="66" t="s">
        <v>1</v>
      </c>
      <c r="D362" s="67">
        <v>9.5</v>
      </c>
      <c r="E362" s="68" t="s">
        <v>18</v>
      </c>
      <c r="F362" s="69">
        <v>4</v>
      </c>
      <c r="G362" s="75">
        <f t="shared" si="52"/>
        <v>13.5</v>
      </c>
      <c r="H362" s="71">
        <f t="shared" si="59"/>
        <v>1917</v>
      </c>
      <c r="I362" s="243"/>
      <c r="J362" s="71">
        <f t="shared" si="50"/>
        <v>664</v>
      </c>
      <c r="K362" s="243"/>
      <c r="L362" s="71">
        <f t="shared" si="53"/>
        <v>2060</v>
      </c>
      <c r="M362" s="72">
        <f t="shared" si="54"/>
        <v>23072</v>
      </c>
      <c r="N362" s="72">
        <f t="shared" si="56"/>
        <v>22577</v>
      </c>
      <c r="O362" s="72">
        <f t="shared" si="56"/>
        <v>22454</v>
      </c>
      <c r="P362" s="72">
        <f t="shared" si="56"/>
        <v>22083</v>
      </c>
      <c r="Q362" s="72">
        <f t="shared" si="56"/>
        <v>21836</v>
      </c>
      <c r="R362" s="72">
        <f t="shared" si="56"/>
        <v>21341</v>
      </c>
      <c r="S362" s="72">
        <f t="shared" si="56"/>
        <v>20970</v>
      </c>
      <c r="T362" s="72">
        <f t="shared" si="56"/>
        <v>20600</v>
      </c>
    </row>
    <row r="363" spans="1:20" ht="18" customHeight="1" x14ac:dyDescent="0.2">
      <c r="A363" s="56" t="s">
        <v>459</v>
      </c>
      <c r="B363" s="82" t="s">
        <v>287</v>
      </c>
      <c r="C363" s="66" t="s">
        <v>1</v>
      </c>
      <c r="D363" s="67">
        <v>9.5</v>
      </c>
      <c r="E363" s="68" t="s">
        <v>18</v>
      </c>
      <c r="F363" s="69">
        <v>4.5</v>
      </c>
      <c r="G363" s="75">
        <f t="shared" si="52"/>
        <v>14</v>
      </c>
      <c r="H363" s="71">
        <f t="shared" si="59"/>
        <v>1917</v>
      </c>
      <c r="I363" s="243"/>
      <c r="J363" s="71">
        <f t="shared" si="50"/>
        <v>747</v>
      </c>
      <c r="K363" s="243"/>
      <c r="L363" s="71">
        <f t="shared" si="53"/>
        <v>2138</v>
      </c>
      <c r="M363" s="72">
        <f t="shared" si="54"/>
        <v>23945</v>
      </c>
      <c r="N363" s="72">
        <f t="shared" si="56"/>
        <v>23432</v>
      </c>
      <c r="O363" s="72">
        <f t="shared" si="56"/>
        <v>23304</v>
      </c>
      <c r="P363" s="72">
        <f t="shared" si="56"/>
        <v>22919</v>
      </c>
      <c r="Q363" s="72">
        <f t="shared" si="56"/>
        <v>22662</v>
      </c>
      <c r="R363" s="72">
        <f t="shared" si="56"/>
        <v>22149</v>
      </c>
      <c r="S363" s="72">
        <f t="shared" si="56"/>
        <v>21764</v>
      </c>
      <c r="T363" s="72">
        <f t="shared" si="56"/>
        <v>21380</v>
      </c>
    </row>
    <row r="364" spans="1:20" ht="18" customHeight="1" x14ac:dyDescent="0.2">
      <c r="A364" s="56" t="s">
        <v>460</v>
      </c>
      <c r="B364" s="82" t="s">
        <v>287</v>
      </c>
      <c r="C364" s="66" t="s">
        <v>1</v>
      </c>
      <c r="D364" s="67">
        <v>10</v>
      </c>
      <c r="E364" s="68" t="s">
        <v>18</v>
      </c>
      <c r="F364" s="69">
        <v>0.5</v>
      </c>
      <c r="G364" s="75">
        <f t="shared" si="52"/>
        <v>10.5</v>
      </c>
      <c r="H364" s="71">
        <f>基本・単一!L23</f>
        <v>2000</v>
      </c>
      <c r="I364" s="243"/>
      <c r="J364" s="71">
        <f t="shared" si="50"/>
        <v>83</v>
      </c>
      <c r="K364" s="243"/>
      <c r="L364" s="71">
        <f t="shared" si="53"/>
        <v>1578</v>
      </c>
      <c r="M364" s="72">
        <f t="shared" si="54"/>
        <v>17673</v>
      </c>
      <c r="N364" s="72">
        <f t="shared" si="56"/>
        <v>17294</v>
      </c>
      <c r="O364" s="72">
        <f t="shared" si="56"/>
        <v>17200</v>
      </c>
      <c r="P364" s="72">
        <f t="shared" si="56"/>
        <v>16916</v>
      </c>
      <c r="Q364" s="72">
        <f t="shared" si="56"/>
        <v>16726</v>
      </c>
      <c r="R364" s="72">
        <f t="shared" si="56"/>
        <v>16348</v>
      </c>
      <c r="S364" s="72">
        <f t="shared" si="56"/>
        <v>16064</v>
      </c>
      <c r="T364" s="72">
        <f t="shared" si="56"/>
        <v>15780</v>
      </c>
    </row>
    <row r="365" spans="1:20" ht="18" customHeight="1" x14ac:dyDescent="0.2">
      <c r="A365" s="56" t="s">
        <v>461</v>
      </c>
      <c r="B365" s="82" t="s">
        <v>287</v>
      </c>
      <c r="C365" s="66" t="s">
        <v>1</v>
      </c>
      <c r="D365" s="67">
        <v>10</v>
      </c>
      <c r="E365" s="68" t="s">
        <v>18</v>
      </c>
      <c r="F365" s="69">
        <v>1</v>
      </c>
      <c r="G365" s="75">
        <f t="shared" si="52"/>
        <v>11</v>
      </c>
      <c r="H365" s="71">
        <f t="shared" ref="H365:H372" si="60">$H$175</f>
        <v>2000</v>
      </c>
      <c r="I365" s="243"/>
      <c r="J365" s="71">
        <f t="shared" si="50"/>
        <v>166</v>
      </c>
      <c r="K365" s="243"/>
      <c r="L365" s="71">
        <f t="shared" si="53"/>
        <v>1656</v>
      </c>
      <c r="M365" s="72">
        <f t="shared" si="54"/>
        <v>18547</v>
      </c>
      <c r="N365" s="72">
        <f t="shared" si="56"/>
        <v>18149</v>
      </c>
      <c r="O365" s="72">
        <f t="shared" si="56"/>
        <v>18050</v>
      </c>
      <c r="P365" s="72">
        <f t="shared" si="56"/>
        <v>17752</v>
      </c>
      <c r="Q365" s="72">
        <f t="shared" si="56"/>
        <v>17553</v>
      </c>
      <c r="R365" s="72">
        <f t="shared" si="56"/>
        <v>17156</v>
      </c>
      <c r="S365" s="72">
        <f t="shared" si="56"/>
        <v>16858</v>
      </c>
      <c r="T365" s="72">
        <f t="shared" si="56"/>
        <v>16560</v>
      </c>
    </row>
    <row r="366" spans="1:20" ht="18" customHeight="1" x14ac:dyDescent="0.2">
      <c r="A366" s="56" t="s">
        <v>462</v>
      </c>
      <c r="B366" s="82" t="s">
        <v>287</v>
      </c>
      <c r="C366" s="66" t="s">
        <v>1</v>
      </c>
      <c r="D366" s="67">
        <v>10</v>
      </c>
      <c r="E366" s="68" t="s">
        <v>18</v>
      </c>
      <c r="F366" s="69">
        <v>1.5</v>
      </c>
      <c r="G366" s="75">
        <f t="shared" si="52"/>
        <v>11.5</v>
      </c>
      <c r="H366" s="71">
        <f t="shared" si="60"/>
        <v>2000</v>
      </c>
      <c r="I366" s="243"/>
      <c r="J366" s="71">
        <f t="shared" si="50"/>
        <v>249</v>
      </c>
      <c r="K366" s="243"/>
      <c r="L366" s="71">
        <f t="shared" si="53"/>
        <v>1733</v>
      </c>
      <c r="M366" s="72">
        <f t="shared" si="54"/>
        <v>19409</v>
      </c>
      <c r="N366" s="72">
        <f t="shared" si="56"/>
        <v>18993</v>
      </c>
      <c r="O366" s="72">
        <f t="shared" si="56"/>
        <v>18889</v>
      </c>
      <c r="P366" s="72">
        <f t="shared" si="56"/>
        <v>18577</v>
      </c>
      <c r="Q366" s="72">
        <f t="shared" si="56"/>
        <v>18369</v>
      </c>
      <c r="R366" s="72">
        <f t="shared" si="56"/>
        <v>17953</v>
      </c>
      <c r="S366" s="72">
        <f t="shared" si="56"/>
        <v>17641</v>
      </c>
      <c r="T366" s="72">
        <f t="shared" si="56"/>
        <v>17330</v>
      </c>
    </row>
    <row r="367" spans="1:20" ht="18" customHeight="1" x14ac:dyDescent="0.2">
      <c r="A367" s="56" t="s">
        <v>463</v>
      </c>
      <c r="B367" s="82" t="s">
        <v>287</v>
      </c>
      <c r="C367" s="66" t="s">
        <v>1</v>
      </c>
      <c r="D367" s="67">
        <v>10</v>
      </c>
      <c r="E367" s="68" t="s">
        <v>18</v>
      </c>
      <c r="F367" s="69">
        <v>2</v>
      </c>
      <c r="G367" s="75">
        <f t="shared" si="52"/>
        <v>12</v>
      </c>
      <c r="H367" s="71">
        <f t="shared" si="60"/>
        <v>2000</v>
      </c>
      <c r="I367" s="243"/>
      <c r="J367" s="71">
        <f t="shared" si="50"/>
        <v>332</v>
      </c>
      <c r="K367" s="243"/>
      <c r="L367" s="71">
        <f t="shared" si="53"/>
        <v>1811</v>
      </c>
      <c r="M367" s="72">
        <f t="shared" si="54"/>
        <v>20283</v>
      </c>
      <c r="N367" s="72">
        <f t="shared" si="56"/>
        <v>19848</v>
      </c>
      <c r="O367" s="72">
        <f t="shared" ref="N367:T381" si="61">ROUNDDOWN(($L367*O$3),0)</f>
        <v>19739</v>
      </c>
      <c r="P367" s="72">
        <f t="shared" si="61"/>
        <v>19413</v>
      </c>
      <c r="Q367" s="72">
        <f t="shared" si="61"/>
        <v>19196</v>
      </c>
      <c r="R367" s="72">
        <f t="shared" si="61"/>
        <v>18761</v>
      </c>
      <c r="S367" s="72">
        <f t="shared" si="61"/>
        <v>18435</v>
      </c>
      <c r="T367" s="72">
        <f t="shared" si="61"/>
        <v>18110</v>
      </c>
    </row>
    <row r="368" spans="1:20" ht="18" customHeight="1" x14ac:dyDescent="0.2">
      <c r="A368" s="56" t="s">
        <v>464</v>
      </c>
      <c r="B368" s="82" t="s">
        <v>287</v>
      </c>
      <c r="C368" s="66" t="s">
        <v>1</v>
      </c>
      <c r="D368" s="67">
        <v>10</v>
      </c>
      <c r="E368" s="68" t="s">
        <v>18</v>
      </c>
      <c r="F368" s="69">
        <v>2.5</v>
      </c>
      <c r="G368" s="75">
        <f t="shared" si="52"/>
        <v>12.5</v>
      </c>
      <c r="H368" s="71">
        <f t="shared" si="60"/>
        <v>2000</v>
      </c>
      <c r="I368" s="243"/>
      <c r="J368" s="71">
        <f t="shared" si="50"/>
        <v>415</v>
      </c>
      <c r="K368" s="243"/>
      <c r="L368" s="71">
        <f t="shared" si="53"/>
        <v>1889</v>
      </c>
      <c r="M368" s="72">
        <f t="shared" si="54"/>
        <v>21156</v>
      </c>
      <c r="N368" s="72">
        <f t="shared" si="61"/>
        <v>20703</v>
      </c>
      <c r="O368" s="72">
        <f t="shared" si="61"/>
        <v>20590</v>
      </c>
      <c r="P368" s="72">
        <f t="shared" si="61"/>
        <v>20250</v>
      </c>
      <c r="Q368" s="72">
        <f t="shared" si="61"/>
        <v>20023</v>
      </c>
      <c r="R368" s="72">
        <f t="shared" si="61"/>
        <v>19570</v>
      </c>
      <c r="S368" s="72">
        <f t="shared" si="61"/>
        <v>19230</v>
      </c>
      <c r="T368" s="72">
        <f t="shared" si="61"/>
        <v>18890</v>
      </c>
    </row>
    <row r="369" spans="1:20" ht="18" customHeight="1" x14ac:dyDescent="0.2">
      <c r="A369" s="56" t="s">
        <v>465</v>
      </c>
      <c r="B369" s="82" t="s">
        <v>287</v>
      </c>
      <c r="C369" s="66" t="s">
        <v>1</v>
      </c>
      <c r="D369" s="67">
        <v>10</v>
      </c>
      <c r="E369" s="68" t="s">
        <v>18</v>
      </c>
      <c r="F369" s="69">
        <v>3</v>
      </c>
      <c r="G369" s="75">
        <f t="shared" si="52"/>
        <v>13</v>
      </c>
      <c r="H369" s="71">
        <f t="shared" si="60"/>
        <v>2000</v>
      </c>
      <c r="I369" s="243"/>
      <c r="J369" s="71">
        <f t="shared" si="50"/>
        <v>498</v>
      </c>
      <c r="K369" s="243"/>
      <c r="L369" s="71">
        <f t="shared" si="53"/>
        <v>1967</v>
      </c>
      <c r="M369" s="72">
        <f t="shared" si="54"/>
        <v>22030</v>
      </c>
      <c r="N369" s="72">
        <f t="shared" si="61"/>
        <v>21558</v>
      </c>
      <c r="O369" s="72">
        <f t="shared" si="61"/>
        <v>21440</v>
      </c>
      <c r="P369" s="72">
        <f t="shared" si="61"/>
        <v>21086</v>
      </c>
      <c r="Q369" s="72">
        <f t="shared" si="61"/>
        <v>20850</v>
      </c>
      <c r="R369" s="72">
        <f t="shared" si="61"/>
        <v>20378</v>
      </c>
      <c r="S369" s="72">
        <f t="shared" si="61"/>
        <v>20024</v>
      </c>
      <c r="T369" s="72">
        <f t="shared" si="61"/>
        <v>19670</v>
      </c>
    </row>
    <row r="370" spans="1:20" ht="18" customHeight="1" x14ac:dyDescent="0.2">
      <c r="A370" s="56" t="s">
        <v>466</v>
      </c>
      <c r="B370" s="82" t="s">
        <v>287</v>
      </c>
      <c r="C370" s="66" t="s">
        <v>1</v>
      </c>
      <c r="D370" s="67">
        <v>10</v>
      </c>
      <c r="E370" s="68" t="s">
        <v>18</v>
      </c>
      <c r="F370" s="69">
        <v>3.5</v>
      </c>
      <c r="G370" s="75">
        <f t="shared" si="52"/>
        <v>13.5</v>
      </c>
      <c r="H370" s="71">
        <f t="shared" si="60"/>
        <v>2000</v>
      </c>
      <c r="I370" s="243"/>
      <c r="J370" s="71">
        <f t="shared" si="50"/>
        <v>581</v>
      </c>
      <c r="K370" s="243"/>
      <c r="L370" s="71">
        <f t="shared" si="53"/>
        <v>2045</v>
      </c>
      <c r="M370" s="72">
        <f t="shared" si="54"/>
        <v>22904</v>
      </c>
      <c r="N370" s="72">
        <f t="shared" si="61"/>
        <v>22413</v>
      </c>
      <c r="O370" s="72">
        <f t="shared" si="61"/>
        <v>22290</v>
      </c>
      <c r="P370" s="72">
        <f t="shared" si="61"/>
        <v>21922</v>
      </c>
      <c r="Q370" s="72">
        <f t="shared" si="61"/>
        <v>21677</v>
      </c>
      <c r="R370" s="72">
        <f t="shared" si="61"/>
        <v>21186</v>
      </c>
      <c r="S370" s="72">
        <f t="shared" si="61"/>
        <v>20818</v>
      </c>
      <c r="T370" s="72">
        <f t="shared" si="61"/>
        <v>20450</v>
      </c>
    </row>
    <row r="371" spans="1:20" ht="18" customHeight="1" x14ac:dyDescent="0.2">
      <c r="A371" s="56" t="s">
        <v>467</v>
      </c>
      <c r="B371" s="82" t="s">
        <v>287</v>
      </c>
      <c r="C371" s="66" t="s">
        <v>1</v>
      </c>
      <c r="D371" s="67">
        <v>10</v>
      </c>
      <c r="E371" s="68" t="s">
        <v>18</v>
      </c>
      <c r="F371" s="69">
        <v>4</v>
      </c>
      <c r="G371" s="75">
        <f t="shared" si="52"/>
        <v>14</v>
      </c>
      <c r="H371" s="71">
        <f t="shared" si="60"/>
        <v>2000</v>
      </c>
      <c r="I371" s="243"/>
      <c r="J371" s="71">
        <f t="shared" si="50"/>
        <v>664</v>
      </c>
      <c r="K371" s="243"/>
      <c r="L371" s="71">
        <f t="shared" si="53"/>
        <v>2123</v>
      </c>
      <c r="M371" s="72">
        <f t="shared" si="54"/>
        <v>23777</v>
      </c>
      <c r="N371" s="72">
        <f t="shared" si="61"/>
        <v>23268</v>
      </c>
      <c r="O371" s="72">
        <f t="shared" si="61"/>
        <v>23140</v>
      </c>
      <c r="P371" s="72">
        <f t="shared" si="61"/>
        <v>22758</v>
      </c>
      <c r="Q371" s="72">
        <f t="shared" si="61"/>
        <v>22503</v>
      </c>
      <c r="R371" s="72">
        <f t="shared" si="61"/>
        <v>21994</v>
      </c>
      <c r="S371" s="72">
        <f t="shared" si="61"/>
        <v>21612</v>
      </c>
      <c r="T371" s="72">
        <f t="shared" si="61"/>
        <v>21230</v>
      </c>
    </row>
    <row r="372" spans="1:20" ht="18" customHeight="1" x14ac:dyDescent="0.2">
      <c r="A372" s="56" t="s">
        <v>468</v>
      </c>
      <c r="B372" s="82" t="s">
        <v>287</v>
      </c>
      <c r="C372" s="66" t="s">
        <v>1</v>
      </c>
      <c r="D372" s="67">
        <v>10</v>
      </c>
      <c r="E372" s="68" t="s">
        <v>18</v>
      </c>
      <c r="F372" s="69">
        <v>4.5</v>
      </c>
      <c r="G372" s="75">
        <f t="shared" si="52"/>
        <v>14.5</v>
      </c>
      <c r="H372" s="71">
        <f t="shared" si="60"/>
        <v>2000</v>
      </c>
      <c r="I372" s="243"/>
      <c r="J372" s="71">
        <f t="shared" si="50"/>
        <v>747</v>
      </c>
      <c r="K372" s="243"/>
      <c r="L372" s="71">
        <f t="shared" si="53"/>
        <v>2201</v>
      </c>
      <c r="M372" s="72">
        <f t="shared" si="54"/>
        <v>24651</v>
      </c>
      <c r="N372" s="72">
        <f t="shared" si="61"/>
        <v>24122</v>
      </c>
      <c r="O372" s="72">
        <f t="shared" si="61"/>
        <v>23990</v>
      </c>
      <c r="P372" s="72">
        <f t="shared" si="61"/>
        <v>23594</v>
      </c>
      <c r="Q372" s="72">
        <f t="shared" si="61"/>
        <v>23330</v>
      </c>
      <c r="R372" s="72">
        <f t="shared" si="61"/>
        <v>22802</v>
      </c>
      <c r="S372" s="72">
        <f t="shared" si="61"/>
        <v>22406</v>
      </c>
      <c r="T372" s="72">
        <f t="shared" si="61"/>
        <v>22010</v>
      </c>
    </row>
    <row r="373" spans="1:20" ht="18" customHeight="1" x14ac:dyDescent="0.2">
      <c r="A373" s="56" t="s">
        <v>469</v>
      </c>
      <c r="B373" s="82" t="s">
        <v>287</v>
      </c>
      <c r="C373" s="66" t="s">
        <v>1</v>
      </c>
      <c r="D373" s="67">
        <v>10.5</v>
      </c>
      <c r="E373" s="68" t="s">
        <v>18</v>
      </c>
      <c r="F373" s="69">
        <v>0.5</v>
      </c>
      <c r="G373" s="75">
        <f t="shared" si="52"/>
        <v>11</v>
      </c>
      <c r="H373" s="71">
        <f>基本・単一!L24</f>
        <v>2083</v>
      </c>
      <c r="I373" s="243"/>
      <c r="J373" s="71">
        <f t="shared" si="50"/>
        <v>83</v>
      </c>
      <c r="K373" s="243"/>
      <c r="L373" s="71">
        <f t="shared" si="53"/>
        <v>1640</v>
      </c>
      <c r="M373" s="72">
        <f t="shared" si="54"/>
        <v>18368</v>
      </c>
      <c r="N373" s="72">
        <f t="shared" si="61"/>
        <v>17974</v>
      </c>
      <c r="O373" s="72">
        <f t="shared" si="61"/>
        <v>17876</v>
      </c>
      <c r="P373" s="72">
        <f t="shared" si="61"/>
        <v>17580</v>
      </c>
      <c r="Q373" s="72">
        <f t="shared" si="61"/>
        <v>17384</v>
      </c>
      <c r="R373" s="72">
        <f t="shared" si="61"/>
        <v>16990</v>
      </c>
      <c r="S373" s="72">
        <f t="shared" si="61"/>
        <v>16695</v>
      </c>
      <c r="T373" s="72">
        <f t="shared" si="61"/>
        <v>16400</v>
      </c>
    </row>
    <row r="374" spans="1:20" ht="18" customHeight="1" x14ac:dyDescent="0.2">
      <c r="A374" s="56" t="s">
        <v>470</v>
      </c>
      <c r="B374" s="82" t="s">
        <v>287</v>
      </c>
      <c r="C374" s="66" t="s">
        <v>1</v>
      </c>
      <c r="D374" s="67">
        <v>10.5</v>
      </c>
      <c r="E374" s="68" t="s">
        <v>18</v>
      </c>
      <c r="F374" s="69">
        <v>1</v>
      </c>
      <c r="G374" s="75">
        <f t="shared" si="52"/>
        <v>11.5</v>
      </c>
      <c r="H374" s="71">
        <f t="shared" ref="H374:H381" si="62">$H$184</f>
        <v>2083</v>
      </c>
      <c r="I374" s="243"/>
      <c r="J374" s="71">
        <f t="shared" si="50"/>
        <v>166</v>
      </c>
      <c r="K374" s="243"/>
      <c r="L374" s="71">
        <f t="shared" si="53"/>
        <v>1718</v>
      </c>
      <c r="M374" s="72">
        <f t="shared" si="54"/>
        <v>19241</v>
      </c>
      <c r="N374" s="72">
        <f t="shared" si="61"/>
        <v>18829</v>
      </c>
      <c r="O374" s="72">
        <f t="shared" si="61"/>
        <v>18726</v>
      </c>
      <c r="P374" s="72">
        <f t="shared" si="61"/>
        <v>18416</v>
      </c>
      <c r="Q374" s="72">
        <f t="shared" si="61"/>
        <v>18210</v>
      </c>
      <c r="R374" s="72">
        <f t="shared" si="61"/>
        <v>17798</v>
      </c>
      <c r="S374" s="72">
        <f t="shared" si="61"/>
        <v>17489</v>
      </c>
      <c r="T374" s="72">
        <f t="shared" si="61"/>
        <v>17180</v>
      </c>
    </row>
    <row r="375" spans="1:20" ht="18" customHeight="1" x14ac:dyDescent="0.2">
      <c r="A375" s="56" t="s">
        <v>471</v>
      </c>
      <c r="B375" s="82" t="s">
        <v>287</v>
      </c>
      <c r="C375" s="66" t="s">
        <v>1</v>
      </c>
      <c r="D375" s="67">
        <v>10.5</v>
      </c>
      <c r="E375" s="68" t="s">
        <v>18</v>
      </c>
      <c r="F375" s="69">
        <v>1.5</v>
      </c>
      <c r="G375" s="75">
        <f t="shared" si="52"/>
        <v>12</v>
      </c>
      <c r="H375" s="71">
        <f t="shared" si="62"/>
        <v>2083</v>
      </c>
      <c r="I375" s="243"/>
      <c r="J375" s="71">
        <f t="shared" ref="J375:J381" si="63">J366</f>
        <v>249</v>
      </c>
      <c r="K375" s="243"/>
      <c r="L375" s="71">
        <f t="shared" si="53"/>
        <v>1796</v>
      </c>
      <c r="M375" s="72">
        <f t="shared" si="54"/>
        <v>20115</v>
      </c>
      <c r="N375" s="72">
        <f t="shared" si="61"/>
        <v>19684</v>
      </c>
      <c r="O375" s="72">
        <f t="shared" si="61"/>
        <v>19576</v>
      </c>
      <c r="P375" s="72">
        <f t="shared" si="61"/>
        <v>19253</v>
      </c>
      <c r="Q375" s="72">
        <f t="shared" si="61"/>
        <v>19037</v>
      </c>
      <c r="R375" s="72">
        <f t="shared" si="61"/>
        <v>18606</v>
      </c>
      <c r="S375" s="72">
        <f t="shared" si="61"/>
        <v>18283</v>
      </c>
      <c r="T375" s="72">
        <f t="shared" si="61"/>
        <v>17960</v>
      </c>
    </row>
    <row r="376" spans="1:20" ht="18" customHeight="1" x14ac:dyDescent="0.2">
      <c r="A376" s="56" t="s">
        <v>472</v>
      </c>
      <c r="B376" s="82" t="s">
        <v>287</v>
      </c>
      <c r="C376" s="66" t="s">
        <v>1</v>
      </c>
      <c r="D376" s="67">
        <v>10.5</v>
      </c>
      <c r="E376" s="68" t="s">
        <v>18</v>
      </c>
      <c r="F376" s="69">
        <v>2</v>
      </c>
      <c r="G376" s="75">
        <f t="shared" si="52"/>
        <v>12.5</v>
      </c>
      <c r="H376" s="71">
        <f t="shared" si="62"/>
        <v>2083</v>
      </c>
      <c r="I376" s="243"/>
      <c r="J376" s="71">
        <f t="shared" si="63"/>
        <v>332</v>
      </c>
      <c r="K376" s="243"/>
      <c r="L376" s="71">
        <f t="shared" si="53"/>
        <v>1874</v>
      </c>
      <c r="M376" s="72">
        <f t="shared" si="54"/>
        <v>20988</v>
      </c>
      <c r="N376" s="72">
        <f t="shared" si="61"/>
        <v>20539</v>
      </c>
      <c r="O376" s="72">
        <f t="shared" si="61"/>
        <v>20426</v>
      </c>
      <c r="P376" s="72">
        <f t="shared" si="61"/>
        <v>20089</v>
      </c>
      <c r="Q376" s="72">
        <f t="shared" si="61"/>
        <v>19864</v>
      </c>
      <c r="R376" s="72">
        <f t="shared" si="61"/>
        <v>19414</v>
      </c>
      <c r="S376" s="72">
        <f t="shared" si="61"/>
        <v>19077</v>
      </c>
      <c r="T376" s="72">
        <f t="shared" si="61"/>
        <v>18740</v>
      </c>
    </row>
    <row r="377" spans="1:20" ht="18" customHeight="1" x14ac:dyDescent="0.2">
      <c r="A377" s="56" t="s">
        <v>473</v>
      </c>
      <c r="B377" s="82" t="s">
        <v>287</v>
      </c>
      <c r="C377" s="66" t="s">
        <v>1</v>
      </c>
      <c r="D377" s="67">
        <v>10.5</v>
      </c>
      <c r="E377" s="68" t="s">
        <v>18</v>
      </c>
      <c r="F377" s="69">
        <v>2.5</v>
      </c>
      <c r="G377" s="75">
        <f t="shared" si="52"/>
        <v>13</v>
      </c>
      <c r="H377" s="71">
        <f t="shared" si="62"/>
        <v>2083</v>
      </c>
      <c r="I377" s="243"/>
      <c r="J377" s="71">
        <f t="shared" si="63"/>
        <v>415</v>
      </c>
      <c r="K377" s="243"/>
      <c r="L377" s="71">
        <f t="shared" si="53"/>
        <v>1952</v>
      </c>
      <c r="M377" s="72">
        <f t="shared" si="54"/>
        <v>21862</v>
      </c>
      <c r="N377" s="72">
        <f t="shared" si="61"/>
        <v>21393</v>
      </c>
      <c r="O377" s="72">
        <f t="shared" si="61"/>
        <v>21276</v>
      </c>
      <c r="P377" s="72">
        <f t="shared" si="61"/>
        <v>20925</v>
      </c>
      <c r="Q377" s="72">
        <f t="shared" si="61"/>
        <v>20691</v>
      </c>
      <c r="R377" s="72">
        <f t="shared" si="61"/>
        <v>20222</v>
      </c>
      <c r="S377" s="72">
        <f t="shared" si="61"/>
        <v>19871</v>
      </c>
      <c r="T377" s="72">
        <f t="shared" si="61"/>
        <v>19520</v>
      </c>
    </row>
    <row r="378" spans="1:20" ht="18" customHeight="1" x14ac:dyDescent="0.2">
      <c r="A378" s="56" t="s">
        <v>474</v>
      </c>
      <c r="B378" s="82" t="s">
        <v>287</v>
      </c>
      <c r="C378" s="66" t="s">
        <v>1</v>
      </c>
      <c r="D378" s="67">
        <v>10.5</v>
      </c>
      <c r="E378" s="68" t="s">
        <v>18</v>
      </c>
      <c r="F378" s="69">
        <v>3</v>
      </c>
      <c r="G378" s="75">
        <f t="shared" si="52"/>
        <v>13.5</v>
      </c>
      <c r="H378" s="71">
        <f t="shared" si="62"/>
        <v>2083</v>
      </c>
      <c r="I378" s="243"/>
      <c r="J378" s="71">
        <f t="shared" si="63"/>
        <v>498</v>
      </c>
      <c r="K378" s="243"/>
      <c r="L378" s="71">
        <f t="shared" si="53"/>
        <v>2030</v>
      </c>
      <c r="M378" s="72">
        <f t="shared" si="54"/>
        <v>22736</v>
      </c>
      <c r="N378" s="72">
        <f t="shared" si="61"/>
        <v>22248</v>
      </c>
      <c r="O378" s="72">
        <f t="shared" si="61"/>
        <v>22127</v>
      </c>
      <c r="P378" s="72">
        <f t="shared" si="61"/>
        <v>21761</v>
      </c>
      <c r="Q378" s="72">
        <f t="shared" si="61"/>
        <v>21518</v>
      </c>
      <c r="R378" s="72">
        <f t="shared" si="61"/>
        <v>21030</v>
      </c>
      <c r="S378" s="72">
        <f t="shared" si="61"/>
        <v>20665</v>
      </c>
      <c r="T378" s="72">
        <f t="shared" si="61"/>
        <v>20300</v>
      </c>
    </row>
    <row r="379" spans="1:20" ht="18" customHeight="1" x14ac:dyDescent="0.2">
      <c r="A379" s="56" t="s">
        <v>475</v>
      </c>
      <c r="B379" s="82" t="s">
        <v>287</v>
      </c>
      <c r="C379" s="66" t="s">
        <v>1</v>
      </c>
      <c r="D379" s="67">
        <v>10.5</v>
      </c>
      <c r="E379" s="68" t="s">
        <v>18</v>
      </c>
      <c r="F379" s="69">
        <v>3.5</v>
      </c>
      <c r="G379" s="75">
        <f t="shared" si="52"/>
        <v>14</v>
      </c>
      <c r="H379" s="71">
        <f t="shared" si="62"/>
        <v>2083</v>
      </c>
      <c r="I379" s="243"/>
      <c r="J379" s="71">
        <f t="shared" si="63"/>
        <v>581</v>
      </c>
      <c r="K379" s="243"/>
      <c r="L379" s="71">
        <f t="shared" si="53"/>
        <v>2107</v>
      </c>
      <c r="M379" s="72">
        <f t="shared" si="54"/>
        <v>23598</v>
      </c>
      <c r="N379" s="72">
        <f t="shared" si="61"/>
        <v>23092</v>
      </c>
      <c r="O379" s="72">
        <f t="shared" si="61"/>
        <v>22966</v>
      </c>
      <c r="P379" s="72">
        <f t="shared" si="61"/>
        <v>22587</v>
      </c>
      <c r="Q379" s="72">
        <f t="shared" si="61"/>
        <v>22334</v>
      </c>
      <c r="R379" s="72">
        <f t="shared" si="61"/>
        <v>21828</v>
      </c>
      <c r="S379" s="72">
        <f t="shared" si="61"/>
        <v>21449</v>
      </c>
      <c r="T379" s="72">
        <f t="shared" si="61"/>
        <v>21070</v>
      </c>
    </row>
    <row r="380" spans="1:20" ht="18" customHeight="1" x14ac:dyDescent="0.2">
      <c r="A380" s="56" t="s">
        <v>476</v>
      </c>
      <c r="B380" s="82" t="s">
        <v>287</v>
      </c>
      <c r="C380" s="66" t="s">
        <v>1</v>
      </c>
      <c r="D380" s="67">
        <v>10.5</v>
      </c>
      <c r="E380" s="68" t="s">
        <v>18</v>
      </c>
      <c r="F380" s="69">
        <v>4</v>
      </c>
      <c r="G380" s="75">
        <f t="shared" si="52"/>
        <v>14.5</v>
      </c>
      <c r="H380" s="71">
        <f t="shared" si="62"/>
        <v>2083</v>
      </c>
      <c r="I380" s="243"/>
      <c r="J380" s="71">
        <f t="shared" si="63"/>
        <v>664</v>
      </c>
      <c r="K380" s="243"/>
      <c r="L380" s="71">
        <f t="shared" si="53"/>
        <v>2185</v>
      </c>
      <c r="M380" s="72">
        <f t="shared" si="54"/>
        <v>24472</v>
      </c>
      <c r="N380" s="72">
        <f t="shared" si="61"/>
        <v>23947</v>
      </c>
      <c r="O380" s="72">
        <f t="shared" si="61"/>
        <v>23816</v>
      </c>
      <c r="P380" s="72">
        <f t="shared" si="61"/>
        <v>23423</v>
      </c>
      <c r="Q380" s="72">
        <f t="shared" si="61"/>
        <v>23161</v>
      </c>
      <c r="R380" s="72">
        <f t="shared" si="61"/>
        <v>22636</v>
      </c>
      <c r="S380" s="72">
        <f t="shared" si="61"/>
        <v>22243</v>
      </c>
      <c r="T380" s="72">
        <f t="shared" si="61"/>
        <v>21850</v>
      </c>
    </row>
    <row r="381" spans="1:20" ht="18" customHeight="1" x14ac:dyDescent="0.2">
      <c r="A381" s="56" t="s">
        <v>477</v>
      </c>
      <c r="B381" s="82" t="s">
        <v>287</v>
      </c>
      <c r="C381" s="66" t="s">
        <v>1</v>
      </c>
      <c r="D381" s="67">
        <v>10.5</v>
      </c>
      <c r="E381" s="68" t="s">
        <v>18</v>
      </c>
      <c r="F381" s="69">
        <v>4.5</v>
      </c>
      <c r="G381" s="75">
        <f t="shared" si="52"/>
        <v>15</v>
      </c>
      <c r="H381" s="71">
        <f t="shared" si="62"/>
        <v>2083</v>
      </c>
      <c r="I381" s="244"/>
      <c r="J381" s="71">
        <f t="shared" si="63"/>
        <v>747</v>
      </c>
      <c r="K381" s="244"/>
      <c r="L381" s="71">
        <f t="shared" si="53"/>
        <v>2263</v>
      </c>
      <c r="M381" s="72">
        <f t="shared" si="54"/>
        <v>25345</v>
      </c>
      <c r="N381" s="72">
        <f t="shared" si="61"/>
        <v>24802</v>
      </c>
      <c r="O381" s="72">
        <f t="shared" si="61"/>
        <v>24666</v>
      </c>
      <c r="P381" s="72">
        <f t="shared" si="61"/>
        <v>24259</v>
      </c>
      <c r="Q381" s="72">
        <f t="shared" si="61"/>
        <v>23987</v>
      </c>
      <c r="R381" s="72">
        <f t="shared" si="61"/>
        <v>23444</v>
      </c>
      <c r="S381" s="72">
        <f t="shared" si="61"/>
        <v>23037</v>
      </c>
      <c r="T381" s="72">
        <f t="shared" si="61"/>
        <v>22630</v>
      </c>
    </row>
  </sheetData>
  <sheetProtection algorithmName="SHA-512" hashValue="Eb01MJqmTfRjZVEjLGB7jVJhv+OUl6yl5AfZZacggfzzwoMG2caQlGuQnGaeaB8+fkIiKKZC8WKtL/z+hjYOAQ==" saltValue="AA4htC5Rd+G18HYaWWnQNw==" spinCount="100000" sheet="1" objects="1" scenarios="1"/>
  <mergeCells count="10">
    <mergeCell ref="B1:F3"/>
    <mergeCell ref="I4:I381"/>
    <mergeCell ref="K4:K381"/>
    <mergeCell ref="L1:L3"/>
    <mergeCell ref="M1:T1"/>
    <mergeCell ref="G1:G3"/>
    <mergeCell ref="H1:H3"/>
    <mergeCell ref="I1:I3"/>
    <mergeCell ref="J1:J3"/>
    <mergeCell ref="K1:K3"/>
  </mergeCells>
  <phoneticPr fontId="3"/>
  <printOptions horizontalCentered="1"/>
  <pageMargins left="0.19685039370078741" right="0.19685039370078741" top="0.59055118110236227" bottom="0.59055118110236227" header="0.39370078740157483" footer="0.19685039370078741"/>
  <pageSetup paperSize="9" scale="68" firstPageNumber="0" orientation="portrait" useFirstPageNumber="1" horizontalDpi="300" verticalDpi="300" r:id="rId1"/>
  <headerFooter alignWithMargins="0">
    <oddHeader>&amp;L別表&amp;C&amp;A</oddHeader>
  </headerFooter>
  <rowBreaks count="1" manualBreakCount="1">
    <brk id="127" min="1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V93"/>
  <sheetViews>
    <sheetView view="pageBreakPreview" topLeftCell="B1" zoomScaleNormal="115" zoomScaleSheetLayoutView="100" workbookViewId="0">
      <selection activeCell="E15" sqref="E15"/>
    </sheetView>
  </sheetViews>
  <sheetFormatPr defaultColWidth="2.6640625" defaultRowHeight="18" customHeight="1" outlineLevelCol="1" x14ac:dyDescent="0.2"/>
  <cols>
    <col min="1" max="1" width="20" style="43" hidden="1" customWidth="1" outlineLevel="1"/>
    <col min="2" max="2" width="15.77734375" style="43" customWidth="1" collapsed="1"/>
    <col min="3" max="3" width="4.77734375" style="43" bestFit="1" customWidth="1"/>
    <col min="4" max="4" width="5" style="43" bestFit="1" customWidth="1"/>
    <col min="5" max="5" width="4.77734375" style="43" bestFit="1" customWidth="1"/>
    <col min="6" max="6" width="5" style="43" bestFit="1" customWidth="1"/>
    <col min="7" max="7" width="6.33203125" style="43" hidden="1" customWidth="1" outlineLevel="1"/>
    <col min="8" max="8" width="8.21875" style="43" hidden="1" customWidth="1" outlineLevel="1"/>
    <col min="9" max="9" width="6.33203125" style="43" hidden="1" customWidth="1" outlineLevel="1"/>
    <col min="10" max="10" width="7.88671875" style="43" hidden="1" customWidth="1" outlineLevel="1"/>
    <col min="11" max="11" width="6.33203125" style="43" hidden="1" customWidth="1" outlineLevel="1"/>
    <col min="12" max="12" width="8.109375" style="43" bestFit="1" customWidth="1" collapsed="1"/>
    <col min="13" max="20" width="8.6640625" style="43" customWidth="1"/>
    <col min="21" max="16384" width="2.6640625" style="43"/>
  </cols>
  <sheetData>
    <row r="1" spans="1:22" ht="18" customHeight="1" x14ac:dyDescent="0.2">
      <c r="A1" s="56"/>
      <c r="B1" s="241" t="s">
        <v>2</v>
      </c>
      <c r="C1" s="241"/>
      <c r="D1" s="241"/>
      <c r="E1" s="241"/>
      <c r="F1" s="241"/>
      <c r="G1" s="252" t="s">
        <v>61</v>
      </c>
      <c r="H1" s="249" t="s">
        <v>56</v>
      </c>
      <c r="I1" s="252" t="s">
        <v>8</v>
      </c>
      <c r="J1" s="249" t="s">
        <v>56</v>
      </c>
      <c r="K1" s="252" t="s">
        <v>8</v>
      </c>
      <c r="L1" s="245" t="s">
        <v>21</v>
      </c>
      <c r="M1" s="241" t="s">
        <v>9</v>
      </c>
      <c r="N1" s="241"/>
      <c r="O1" s="241"/>
      <c r="P1" s="241"/>
      <c r="Q1" s="241"/>
      <c r="R1" s="241"/>
      <c r="S1" s="241"/>
      <c r="T1" s="241"/>
      <c r="U1" s="44"/>
      <c r="V1" s="44"/>
    </row>
    <row r="2" spans="1:22" ht="18" customHeight="1" x14ac:dyDescent="0.2">
      <c r="A2" s="56"/>
      <c r="B2" s="241"/>
      <c r="C2" s="241"/>
      <c r="D2" s="241"/>
      <c r="E2" s="241"/>
      <c r="F2" s="241"/>
      <c r="G2" s="253"/>
      <c r="H2" s="250"/>
      <c r="I2" s="253"/>
      <c r="J2" s="250"/>
      <c r="K2" s="253"/>
      <c r="L2" s="245"/>
      <c r="M2" s="57" t="s">
        <v>10</v>
      </c>
      <c r="N2" s="57" t="s">
        <v>11</v>
      </c>
      <c r="O2" s="57" t="s">
        <v>12</v>
      </c>
      <c r="P2" s="57" t="s">
        <v>13</v>
      </c>
      <c r="Q2" s="57" t="s">
        <v>14</v>
      </c>
      <c r="R2" s="57" t="s">
        <v>15</v>
      </c>
      <c r="S2" s="57" t="s">
        <v>16</v>
      </c>
      <c r="T2" s="57" t="s">
        <v>17</v>
      </c>
      <c r="U2" s="44"/>
      <c r="V2" s="44"/>
    </row>
    <row r="3" spans="1:22" ht="18" customHeight="1" x14ac:dyDescent="0.2">
      <c r="A3" s="56"/>
      <c r="B3" s="241"/>
      <c r="C3" s="241"/>
      <c r="D3" s="241"/>
      <c r="E3" s="241"/>
      <c r="F3" s="241"/>
      <c r="G3" s="254"/>
      <c r="H3" s="251"/>
      <c r="I3" s="254"/>
      <c r="J3" s="251"/>
      <c r="K3" s="254"/>
      <c r="L3" s="245"/>
      <c r="M3" s="58">
        <v>11.2</v>
      </c>
      <c r="N3" s="58">
        <v>10.96</v>
      </c>
      <c r="O3" s="58">
        <v>10.9</v>
      </c>
      <c r="P3" s="58">
        <v>10.72</v>
      </c>
      <c r="Q3" s="58">
        <v>10.6</v>
      </c>
      <c r="R3" s="58">
        <v>10.36</v>
      </c>
      <c r="S3" s="58">
        <v>10.18</v>
      </c>
      <c r="T3" s="58">
        <v>10</v>
      </c>
      <c r="U3" s="44"/>
      <c r="V3" s="44"/>
    </row>
    <row r="4" spans="1:22" ht="18" customHeight="1" x14ac:dyDescent="0.2">
      <c r="A4" s="56" t="s">
        <v>1052</v>
      </c>
      <c r="B4" s="82" t="s">
        <v>649</v>
      </c>
      <c r="C4" s="66" t="s">
        <v>18</v>
      </c>
      <c r="D4" s="67">
        <v>0.5</v>
      </c>
      <c r="E4" s="68" t="s">
        <v>0</v>
      </c>
      <c r="F4" s="69">
        <v>0.5</v>
      </c>
      <c r="G4" s="75">
        <f>D4+F4</f>
        <v>1</v>
      </c>
      <c r="H4" s="71">
        <f>IF(D4=基本・単一!$F$4,基本・単一!$L$4,IF(D4=基本・単一!$F$5,基本・単一!$L$5,IF(D4=基本・単一!$F$6,基本・単一!$L$6,IF(D4=基本・単一!$F$7,基本・単一!$L$7,IF(D4=基本・単一!$F$8,基本・単一!$L$8,IF(D4=基本・単一!$F$9,基本・単一!$L$9,IF(D4=基本・単一!$F$10,基本・単一!$L$10)))))))</f>
        <v>256</v>
      </c>
      <c r="I4" s="242">
        <v>0.25</v>
      </c>
      <c r="J4" s="71">
        <f>基本・複合!M4</f>
        <v>148</v>
      </c>
      <c r="K4" s="242">
        <v>0.5</v>
      </c>
      <c r="L4" s="71">
        <f>ROUND(H4*(1+$I$4),0)+ROUND(J4*(1+$K$4),0)</f>
        <v>542</v>
      </c>
      <c r="M4" s="72">
        <f t="shared" ref="M4:M48" si="0">ROUNDDOWN($L4*M$3,0)</f>
        <v>6070</v>
      </c>
      <c r="N4" s="72">
        <f t="shared" ref="N4:N67" si="1">ROUNDDOWN($L4*N$3,0)</f>
        <v>5940</v>
      </c>
      <c r="O4" s="72">
        <f t="shared" ref="O4:O67" si="2">ROUNDDOWN($L4*O$3,0)</f>
        <v>5907</v>
      </c>
      <c r="P4" s="72">
        <f t="shared" ref="P4:P67" si="3">ROUNDDOWN($L4*P$3,0)</f>
        <v>5810</v>
      </c>
      <c r="Q4" s="72">
        <f t="shared" ref="Q4:Q67" si="4">ROUNDDOWN($L4*Q$3,0)</f>
        <v>5745</v>
      </c>
      <c r="R4" s="72">
        <f t="shared" ref="R4:R67" si="5">ROUNDDOWN($L4*R$3,0)</f>
        <v>5615</v>
      </c>
      <c r="S4" s="72">
        <f t="shared" ref="S4:S67" si="6">ROUNDDOWN($L4*S$3,0)</f>
        <v>5517</v>
      </c>
      <c r="T4" s="72">
        <f t="shared" ref="T4:T67" si="7">ROUNDDOWN($L4*T$3,0)</f>
        <v>5420</v>
      </c>
      <c r="U4" s="44"/>
      <c r="V4" s="44"/>
    </row>
    <row r="5" spans="1:22" ht="18" customHeight="1" x14ac:dyDescent="0.2">
      <c r="A5" s="56" t="s">
        <v>1053</v>
      </c>
      <c r="B5" s="82" t="s">
        <v>649</v>
      </c>
      <c r="C5" s="66" t="s">
        <v>18</v>
      </c>
      <c r="D5" s="67">
        <v>0.5</v>
      </c>
      <c r="E5" s="68" t="s">
        <v>0</v>
      </c>
      <c r="F5" s="69">
        <v>1</v>
      </c>
      <c r="G5" s="75">
        <f t="shared" ref="G5:G48" si="8">D5+F5</f>
        <v>1.5</v>
      </c>
      <c r="H5" s="71">
        <f>IF(D5=基本・単一!$F$4,基本・単一!$L$4,IF(D5=基本・単一!$F$5,基本・単一!$L$5,IF(D5=基本・単一!$F$6,基本・単一!$L$6,IF(D5=基本・単一!$F$7,基本・単一!$L$7,IF(D5=基本・単一!$F$8,基本・単一!$L$8,IF(D5=基本・単一!$F$9,基本・単一!$L$9,IF(D5=基本・単一!$F$10,基本・単一!$L$10)))))))</f>
        <v>256</v>
      </c>
      <c r="I5" s="243"/>
      <c r="J5" s="71">
        <f>基本・複合!M5</f>
        <v>331</v>
      </c>
      <c r="K5" s="243"/>
      <c r="L5" s="71">
        <f t="shared" ref="L5:L48" si="9">ROUND(H5*(1+$I$4),0)+ROUND(J5*(1+$K$4),0)</f>
        <v>817</v>
      </c>
      <c r="M5" s="72">
        <f t="shared" si="0"/>
        <v>9150</v>
      </c>
      <c r="N5" s="72">
        <f t="shared" si="1"/>
        <v>8954</v>
      </c>
      <c r="O5" s="72">
        <f t="shared" si="2"/>
        <v>8905</v>
      </c>
      <c r="P5" s="72">
        <f t="shared" si="3"/>
        <v>8758</v>
      </c>
      <c r="Q5" s="72">
        <f t="shared" si="4"/>
        <v>8660</v>
      </c>
      <c r="R5" s="72">
        <f t="shared" si="5"/>
        <v>8464</v>
      </c>
      <c r="S5" s="72">
        <f t="shared" si="6"/>
        <v>8317</v>
      </c>
      <c r="T5" s="72">
        <f t="shared" si="7"/>
        <v>8170</v>
      </c>
      <c r="U5" s="44"/>
      <c r="V5" s="44"/>
    </row>
    <row r="6" spans="1:22" ht="18" customHeight="1" x14ac:dyDescent="0.2">
      <c r="A6" s="56" t="s">
        <v>1054</v>
      </c>
      <c r="B6" s="82" t="s">
        <v>649</v>
      </c>
      <c r="C6" s="66" t="s">
        <v>18</v>
      </c>
      <c r="D6" s="67">
        <v>0.5</v>
      </c>
      <c r="E6" s="68" t="s">
        <v>0</v>
      </c>
      <c r="F6" s="69">
        <v>1.5</v>
      </c>
      <c r="G6" s="75">
        <f t="shared" si="8"/>
        <v>2</v>
      </c>
      <c r="H6" s="71">
        <f>IF(D6=基本・単一!$F$4,基本・単一!$L$4,IF(D6=基本・単一!$F$5,基本・単一!$L$5,IF(D6=基本・単一!$F$6,基本・単一!$L$6,IF(D6=基本・単一!$F$7,基本・単一!$L$7,IF(D6=基本・単一!$F$8,基本・単一!$L$8,IF(D6=基本・単一!$F$9,基本・単一!$L$9,IF(D6=基本・単一!$F$10,基本・単一!$L$10)))))))</f>
        <v>256</v>
      </c>
      <c r="I6" s="243"/>
      <c r="J6" s="71">
        <f>基本・複合!M6</f>
        <v>413</v>
      </c>
      <c r="K6" s="243"/>
      <c r="L6" s="71">
        <f t="shared" si="9"/>
        <v>940</v>
      </c>
      <c r="M6" s="72">
        <f t="shared" si="0"/>
        <v>10528</v>
      </c>
      <c r="N6" s="72">
        <f t="shared" si="1"/>
        <v>10302</v>
      </c>
      <c r="O6" s="72">
        <f t="shared" si="2"/>
        <v>10246</v>
      </c>
      <c r="P6" s="72">
        <f t="shared" si="3"/>
        <v>10076</v>
      </c>
      <c r="Q6" s="72">
        <f t="shared" si="4"/>
        <v>9964</v>
      </c>
      <c r="R6" s="72">
        <f t="shared" si="5"/>
        <v>9738</v>
      </c>
      <c r="S6" s="72">
        <f t="shared" si="6"/>
        <v>9569</v>
      </c>
      <c r="T6" s="72">
        <f t="shared" si="7"/>
        <v>9400</v>
      </c>
      <c r="U6" s="44"/>
      <c r="V6" s="44"/>
    </row>
    <row r="7" spans="1:22" ht="18" customHeight="1" x14ac:dyDescent="0.2">
      <c r="A7" s="56" t="s">
        <v>1055</v>
      </c>
      <c r="B7" s="82" t="s">
        <v>649</v>
      </c>
      <c r="C7" s="66" t="s">
        <v>18</v>
      </c>
      <c r="D7" s="67">
        <v>0.5</v>
      </c>
      <c r="E7" s="68" t="s">
        <v>0</v>
      </c>
      <c r="F7" s="69">
        <v>2</v>
      </c>
      <c r="G7" s="75">
        <f t="shared" si="8"/>
        <v>2.5</v>
      </c>
      <c r="H7" s="71">
        <f>IF(D7=基本・単一!$F$4,基本・単一!$L$4,IF(D7=基本・単一!$F$5,基本・単一!$L$5,IF(D7=基本・単一!$F$6,基本・単一!$L$6,IF(D7=基本・単一!$F$7,基本・単一!$L$7,IF(D7=基本・単一!$F$8,基本・単一!$L$8,IF(D7=基本・単一!$F$9,基本・単一!$L$9,IF(D7=基本・単一!$F$10,基本・単一!$L$10)))))))</f>
        <v>256</v>
      </c>
      <c r="I7" s="243"/>
      <c r="J7" s="71">
        <f>基本・複合!M7</f>
        <v>498</v>
      </c>
      <c r="K7" s="243"/>
      <c r="L7" s="71">
        <f t="shared" si="9"/>
        <v>1067</v>
      </c>
      <c r="M7" s="72">
        <f t="shared" si="0"/>
        <v>11950</v>
      </c>
      <c r="N7" s="72">
        <f t="shared" si="1"/>
        <v>11694</v>
      </c>
      <c r="O7" s="72">
        <f t="shared" si="2"/>
        <v>11630</v>
      </c>
      <c r="P7" s="72">
        <f t="shared" si="3"/>
        <v>11438</v>
      </c>
      <c r="Q7" s="72">
        <f t="shared" si="4"/>
        <v>11310</v>
      </c>
      <c r="R7" s="72">
        <f t="shared" si="5"/>
        <v>11054</v>
      </c>
      <c r="S7" s="72">
        <f t="shared" si="6"/>
        <v>10862</v>
      </c>
      <c r="T7" s="72">
        <f t="shared" si="7"/>
        <v>10670</v>
      </c>
      <c r="U7" s="44"/>
      <c r="V7" s="44"/>
    </row>
    <row r="8" spans="1:22" ht="18" customHeight="1" x14ac:dyDescent="0.2">
      <c r="A8" s="56" t="s">
        <v>1056</v>
      </c>
      <c r="B8" s="82" t="s">
        <v>649</v>
      </c>
      <c r="C8" s="66" t="s">
        <v>18</v>
      </c>
      <c r="D8" s="67">
        <v>0.5</v>
      </c>
      <c r="E8" s="68" t="s">
        <v>0</v>
      </c>
      <c r="F8" s="69">
        <v>2.5</v>
      </c>
      <c r="G8" s="75">
        <f t="shared" si="8"/>
        <v>3</v>
      </c>
      <c r="H8" s="71">
        <f>IF(D8=基本・単一!$F$4,基本・単一!$L$4,IF(D8=基本・単一!$F$5,基本・単一!$L$5,IF(D8=基本・単一!$F$6,基本・単一!$L$6,IF(D8=基本・単一!$F$7,基本・単一!$L$7,IF(D8=基本・単一!$F$8,基本・単一!$L$8,IF(D8=基本・単一!$F$9,基本・単一!$L$9,IF(D8=基本・単一!$F$10,基本・単一!$L$10)))))))</f>
        <v>256</v>
      </c>
      <c r="I8" s="243"/>
      <c r="J8" s="71">
        <f>基本・複合!M8</f>
        <v>581</v>
      </c>
      <c r="K8" s="243"/>
      <c r="L8" s="71">
        <f t="shared" si="9"/>
        <v>1192</v>
      </c>
      <c r="M8" s="72">
        <f t="shared" si="0"/>
        <v>13350</v>
      </c>
      <c r="N8" s="72">
        <f t="shared" si="1"/>
        <v>13064</v>
      </c>
      <c r="O8" s="72">
        <f t="shared" si="2"/>
        <v>12992</v>
      </c>
      <c r="P8" s="72">
        <f t="shared" si="3"/>
        <v>12778</v>
      </c>
      <c r="Q8" s="72">
        <f t="shared" si="4"/>
        <v>12635</v>
      </c>
      <c r="R8" s="72">
        <f t="shared" si="5"/>
        <v>12349</v>
      </c>
      <c r="S8" s="72">
        <f t="shared" si="6"/>
        <v>12134</v>
      </c>
      <c r="T8" s="72">
        <f t="shared" si="7"/>
        <v>11920</v>
      </c>
      <c r="U8" s="44"/>
      <c r="V8" s="44"/>
    </row>
    <row r="9" spans="1:22" ht="18" customHeight="1" x14ac:dyDescent="0.2">
      <c r="A9" s="56" t="s">
        <v>1057</v>
      </c>
      <c r="B9" s="82" t="s">
        <v>649</v>
      </c>
      <c r="C9" s="66" t="s">
        <v>18</v>
      </c>
      <c r="D9" s="67">
        <v>1</v>
      </c>
      <c r="E9" s="68" t="s">
        <v>0</v>
      </c>
      <c r="F9" s="69">
        <v>0.5</v>
      </c>
      <c r="G9" s="75">
        <f t="shared" si="8"/>
        <v>1.5</v>
      </c>
      <c r="H9" s="71">
        <f>IF(D9=基本・単一!$F$4,基本・単一!$L$4,IF(D9=基本・単一!$F$5,基本・単一!$L$5,IF(D9=基本・単一!$F$6,基本・単一!$L$6,IF(D9=基本・単一!$F$7,基本・単一!$L$7,IF(D9=基本・単一!$F$8,基本・単一!$L$8,IF(D9=基本・単一!$F$9,基本・単一!$L$9,IF(D9=基本・単一!$F$10,基本・単一!$L$10)))))))</f>
        <v>404</v>
      </c>
      <c r="I9" s="243"/>
      <c r="J9" s="71">
        <f>基本・複合!M10</f>
        <v>183</v>
      </c>
      <c r="K9" s="243"/>
      <c r="L9" s="71">
        <f t="shared" si="9"/>
        <v>780</v>
      </c>
      <c r="M9" s="72">
        <f t="shared" si="0"/>
        <v>8736</v>
      </c>
      <c r="N9" s="72">
        <f t="shared" si="1"/>
        <v>8548</v>
      </c>
      <c r="O9" s="72">
        <f t="shared" si="2"/>
        <v>8502</v>
      </c>
      <c r="P9" s="72">
        <f t="shared" si="3"/>
        <v>8361</v>
      </c>
      <c r="Q9" s="72">
        <f t="shared" si="4"/>
        <v>8268</v>
      </c>
      <c r="R9" s="72">
        <f t="shared" si="5"/>
        <v>8080</v>
      </c>
      <c r="S9" s="72">
        <f t="shared" si="6"/>
        <v>7940</v>
      </c>
      <c r="T9" s="72">
        <f t="shared" si="7"/>
        <v>7800</v>
      </c>
      <c r="U9" s="44"/>
      <c r="V9" s="44"/>
    </row>
    <row r="10" spans="1:22" ht="18" customHeight="1" x14ac:dyDescent="0.2">
      <c r="A10" s="56" t="s">
        <v>1058</v>
      </c>
      <c r="B10" s="82" t="s">
        <v>649</v>
      </c>
      <c r="C10" s="66" t="s">
        <v>18</v>
      </c>
      <c r="D10" s="67">
        <v>1</v>
      </c>
      <c r="E10" s="68" t="s">
        <v>0</v>
      </c>
      <c r="F10" s="69">
        <v>1</v>
      </c>
      <c r="G10" s="75">
        <f t="shared" si="8"/>
        <v>2</v>
      </c>
      <c r="H10" s="71">
        <f>IF(D10=基本・単一!$F$4,基本・単一!$L$4,IF(D10=基本・単一!$F$5,基本・単一!$L$5,IF(D10=基本・単一!$F$6,基本・単一!$L$6,IF(D10=基本・単一!$F$7,基本・単一!$L$7,IF(D10=基本・単一!$F$8,基本・単一!$L$8,IF(D10=基本・単一!$F$9,基本・単一!$L$9,IF(D10=基本・単一!$F$10,基本・単一!$L$10)))))))</f>
        <v>404</v>
      </c>
      <c r="I10" s="243"/>
      <c r="J10" s="71">
        <f>基本・複合!M11</f>
        <v>265</v>
      </c>
      <c r="K10" s="243"/>
      <c r="L10" s="71">
        <f t="shared" si="9"/>
        <v>903</v>
      </c>
      <c r="M10" s="72">
        <f t="shared" si="0"/>
        <v>10113</v>
      </c>
      <c r="N10" s="72">
        <f t="shared" si="1"/>
        <v>9896</v>
      </c>
      <c r="O10" s="72">
        <f t="shared" si="2"/>
        <v>9842</v>
      </c>
      <c r="P10" s="72">
        <f t="shared" si="3"/>
        <v>9680</v>
      </c>
      <c r="Q10" s="72">
        <f t="shared" si="4"/>
        <v>9571</v>
      </c>
      <c r="R10" s="72">
        <f t="shared" si="5"/>
        <v>9355</v>
      </c>
      <c r="S10" s="72">
        <f t="shared" si="6"/>
        <v>9192</v>
      </c>
      <c r="T10" s="72">
        <f t="shared" si="7"/>
        <v>9030</v>
      </c>
      <c r="U10" s="44"/>
      <c r="V10" s="44"/>
    </row>
    <row r="11" spans="1:22" ht="18" customHeight="1" x14ac:dyDescent="0.2">
      <c r="A11" s="56" t="s">
        <v>1059</v>
      </c>
      <c r="B11" s="82" t="s">
        <v>649</v>
      </c>
      <c r="C11" s="66" t="s">
        <v>18</v>
      </c>
      <c r="D11" s="67">
        <v>1</v>
      </c>
      <c r="E11" s="68" t="s">
        <v>0</v>
      </c>
      <c r="F11" s="69">
        <v>1.5</v>
      </c>
      <c r="G11" s="75">
        <f t="shared" si="8"/>
        <v>2.5</v>
      </c>
      <c r="H11" s="71">
        <f>IF(D11=基本・単一!$F$4,基本・単一!$L$4,IF(D11=基本・単一!$F$5,基本・単一!$L$5,IF(D11=基本・単一!$F$6,基本・単一!$L$6,IF(D11=基本・単一!$F$7,基本・単一!$L$7,IF(D11=基本・単一!$F$8,基本・単一!$L$8,IF(D11=基本・単一!$F$9,基本・単一!$L$9,IF(D11=基本・単一!$F$10,基本・単一!$L$10)))))))</f>
        <v>404</v>
      </c>
      <c r="I11" s="243"/>
      <c r="J11" s="71">
        <f>基本・複合!M12</f>
        <v>350</v>
      </c>
      <c r="K11" s="243"/>
      <c r="L11" s="71">
        <f t="shared" si="9"/>
        <v>1030</v>
      </c>
      <c r="M11" s="72">
        <f t="shared" si="0"/>
        <v>11536</v>
      </c>
      <c r="N11" s="72">
        <f t="shared" si="1"/>
        <v>11288</v>
      </c>
      <c r="O11" s="72">
        <f t="shared" si="2"/>
        <v>11227</v>
      </c>
      <c r="P11" s="72">
        <f t="shared" si="3"/>
        <v>11041</v>
      </c>
      <c r="Q11" s="72">
        <f t="shared" si="4"/>
        <v>10918</v>
      </c>
      <c r="R11" s="72">
        <f t="shared" si="5"/>
        <v>10670</v>
      </c>
      <c r="S11" s="72">
        <f t="shared" si="6"/>
        <v>10485</v>
      </c>
      <c r="T11" s="72">
        <f t="shared" si="7"/>
        <v>10300</v>
      </c>
      <c r="U11" s="44"/>
      <c r="V11" s="44"/>
    </row>
    <row r="12" spans="1:22" ht="18" customHeight="1" x14ac:dyDescent="0.2">
      <c r="A12" s="56" t="s">
        <v>1060</v>
      </c>
      <c r="B12" s="82" t="s">
        <v>649</v>
      </c>
      <c r="C12" s="66" t="s">
        <v>18</v>
      </c>
      <c r="D12" s="67">
        <v>1</v>
      </c>
      <c r="E12" s="68" t="s">
        <v>0</v>
      </c>
      <c r="F12" s="69">
        <v>2</v>
      </c>
      <c r="G12" s="75">
        <f t="shared" si="8"/>
        <v>3</v>
      </c>
      <c r="H12" s="71">
        <f>IF(D12=基本・単一!$F$4,基本・単一!$L$4,IF(D12=基本・単一!$F$5,基本・単一!$L$5,IF(D12=基本・単一!$F$6,基本・単一!$L$6,IF(D12=基本・単一!$F$7,基本・単一!$L$7,IF(D12=基本・単一!$F$8,基本・単一!$L$8,IF(D12=基本・単一!$F$9,基本・単一!$L$9,IF(D12=基本・単一!$F$10,基本・単一!$L$10)))))))</f>
        <v>404</v>
      </c>
      <c r="I12" s="243"/>
      <c r="J12" s="71">
        <f>基本・複合!M13</f>
        <v>433</v>
      </c>
      <c r="K12" s="243"/>
      <c r="L12" s="71">
        <f t="shared" si="9"/>
        <v>1155</v>
      </c>
      <c r="M12" s="72">
        <f t="shared" si="0"/>
        <v>12936</v>
      </c>
      <c r="N12" s="72">
        <f t="shared" si="1"/>
        <v>12658</v>
      </c>
      <c r="O12" s="72">
        <f t="shared" si="2"/>
        <v>12589</v>
      </c>
      <c r="P12" s="72">
        <f t="shared" si="3"/>
        <v>12381</v>
      </c>
      <c r="Q12" s="72">
        <f t="shared" si="4"/>
        <v>12243</v>
      </c>
      <c r="R12" s="72">
        <f t="shared" si="5"/>
        <v>11965</v>
      </c>
      <c r="S12" s="72">
        <f t="shared" si="6"/>
        <v>11757</v>
      </c>
      <c r="T12" s="72">
        <f t="shared" si="7"/>
        <v>11550</v>
      </c>
      <c r="U12" s="44"/>
      <c r="V12" s="44"/>
    </row>
    <row r="13" spans="1:22" ht="18" customHeight="1" x14ac:dyDescent="0.2">
      <c r="A13" s="56" t="s">
        <v>1061</v>
      </c>
      <c r="B13" s="82" t="s">
        <v>649</v>
      </c>
      <c r="C13" s="66" t="s">
        <v>18</v>
      </c>
      <c r="D13" s="67">
        <v>1</v>
      </c>
      <c r="E13" s="68" t="s">
        <v>0</v>
      </c>
      <c r="F13" s="69">
        <v>2.5</v>
      </c>
      <c r="G13" s="75">
        <f t="shared" si="8"/>
        <v>3.5</v>
      </c>
      <c r="H13" s="71">
        <f>IF(D13=基本・単一!$F$4,基本・単一!$L$4,IF(D13=基本・単一!$F$5,基本・単一!$L$5,IF(D13=基本・単一!$F$6,基本・単一!$L$6,IF(D13=基本・単一!$F$7,基本・単一!$L$7,IF(D13=基本・単一!$F$8,基本・単一!$L$8,IF(D13=基本・単一!$F$9,基本・単一!$L$9,IF(D13=基本・単一!$F$10,基本・単一!$L$10)))))))</f>
        <v>404</v>
      </c>
      <c r="I13" s="243"/>
      <c r="J13" s="71">
        <f>基本・複合!M14</f>
        <v>516</v>
      </c>
      <c r="K13" s="243"/>
      <c r="L13" s="71">
        <f t="shared" si="9"/>
        <v>1279</v>
      </c>
      <c r="M13" s="72">
        <f t="shared" si="0"/>
        <v>14324</v>
      </c>
      <c r="N13" s="72">
        <f t="shared" si="1"/>
        <v>14017</v>
      </c>
      <c r="O13" s="72">
        <f t="shared" si="2"/>
        <v>13941</v>
      </c>
      <c r="P13" s="72">
        <f t="shared" si="3"/>
        <v>13710</v>
      </c>
      <c r="Q13" s="72">
        <f t="shared" si="4"/>
        <v>13557</v>
      </c>
      <c r="R13" s="72">
        <f t="shared" si="5"/>
        <v>13250</v>
      </c>
      <c r="S13" s="72">
        <f t="shared" si="6"/>
        <v>13020</v>
      </c>
      <c r="T13" s="72">
        <f t="shared" si="7"/>
        <v>12790</v>
      </c>
      <c r="U13" s="44"/>
      <c r="V13" s="44"/>
    </row>
    <row r="14" spans="1:22" ht="18" customHeight="1" x14ac:dyDescent="0.2">
      <c r="A14" s="56" t="s">
        <v>1062</v>
      </c>
      <c r="B14" s="82" t="s">
        <v>649</v>
      </c>
      <c r="C14" s="66" t="s">
        <v>18</v>
      </c>
      <c r="D14" s="67">
        <v>1.5</v>
      </c>
      <c r="E14" s="68" t="s">
        <v>0</v>
      </c>
      <c r="F14" s="69">
        <v>0.5</v>
      </c>
      <c r="G14" s="75">
        <f t="shared" si="8"/>
        <v>2</v>
      </c>
      <c r="H14" s="71">
        <f>IF(D14=基本・単一!$F$4,基本・単一!$L$4,IF(D14=基本・単一!$F$5,基本・単一!$L$5,IF(D14=基本・単一!$F$6,基本・単一!$L$6,IF(D14=基本・単一!$F$7,基本・単一!$L$7,IF(D14=基本・単一!$F$8,基本・単一!$L$8,IF(D14=基本・単一!$F$9,基本・単一!$L$9,IF(D14=基本・単一!$F$10,基本・単一!$L$10)))))))</f>
        <v>587</v>
      </c>
      <c r="I14" s="243"/>
      <c r="J14" s="71">
        <f>基本・複合!M15</f>
        <v>82</v>
      </c>
      <c r="K14" s="243"/>
      <c r="L14" s="71">
        <f t="shared" si="9"/>
        <v>857</v>
      </c>
      <c r="M14" s="72">
        <f t="shared" si="0"/>
        <v>9598</v>
      </c>
      <c r="N14" s="72">
        <f t="shared" si="1"/>
        <v>9392</v>
      </c>
      <c r="O14" s="72">
        <f t="shared" si="2"/>
        <v>9341</v>
      </c>
      <c r="P14" s="72">
        <f t="shared" si="3"/>
        <v>9187</v>
      </c>
      <c r="Q14" s="72">
        <f t="shared" si="4"/>
        <v>9084</v>
      </c>
      <c r="R14" s="72">
        <f t="shared" si="5"/>
        <v>8878</v>
      </c>
      <c r="S14" s="72">
        <f t="shared" si="6"/>
        <v>8724</v>
      </c>
      <c r="T14" s="72">
        <f t="shared" si="7"/>
        <v>8570</v>
      </c>
      <c r="U14" s="44"/>
      <c r="V14" s="44"/>
    </row>
    <row r="15" spans="1:22" ht="18" customHeight="1" x14ac:dyDescent="0.2">
      <c r="A15" s="56" t="s">
        <v>1063</v>
      </c>
      <c r="B15" s="82" t="s">
        <v>649</v>
      </c>
      <c r="C15" s="66" t="s">
        <v>18</v>
      </c>
      <c r="D15" s="67">
        <v>1.5</v>
      </c>
      <c r="E15" s="68" t="s">
        <v>0</v>
      </c>
      <c r="F15" s="69">
        <v>1</v>
      </c>
      <c r="G15" s="75">
        <f t="shared" si="8"/>
        <v>2.5</v>
      </c>
      <c r="H15" s="71">
        <f>IF(D15=基本・単一!$F$4,基本・単一!$L$4,IF(D15=基本・単一!$F$5,基本・単一!$L$5,IF(D15=基本・単一!$F$6,基本・単一!$L$6,IF(D15=基本・単一!$F$7,基本・単一!$L$7,IF(D15=基本・単一!$F$8,基本・単一!$L$8,IF(D15=基本・単一!$F$9,基本・単一!$L$9,IF(D15=基本・単一!$F$10,基本・単一!$L$10)))))))</f>
        <v>587</v>
      </c>
      <c r="I15" s="243"/>
      <c r="J15" s="71">
        <f>基本・複合!M16</f>
        <v>167</v>
      </c>
      <c r="K15" s="243"/>
      <c r="L15" s="71">
        <f t="shared" si="9"/>
        <v>985</v>
      </c>
      <c r="M15" s="72">
        <f t="shared" si="0"/>
        <v>11032</v>
      </c>
      <c r="N15" s="72">
        <f t="shared" si="1"/>
        <v>10795</v>
      </c>
      <c r="O15" s="72">
        <f t="shared" si="2"/>
        <v>10736</v>
      </c>
      <c r="P15" s="72">
        <f t="shared" si="3"/>
        <v>10559</v>
      </c>
      <c r="Q15" s="72">
        <f t="shared" si="4"/>
        <v>10441</v>
      </c>
      <c r="R15" s="72">
        <f t="shared" si="5"/>
        <v>10204</v>
      </c>
      <c r="S15" s="72">
        <f t="shared" si="6"/>
        <v>10027</v>
      </c>
      <c r="T15" s="72">
        <f t="shared" si="7"/>
        <v>9850</v>
      </c>
      <c r="U15" s="44"/>
      <c r="V15" s="44"/>
    </row>
    <row r="16" spans="1:22" ht="18" customHeight="1" x14ac:dyDescent="0.2">
      <c r="A16" s="56" t="s">
        <v>1064</v>
      </c>
      <c r="B16" s="82" t="s">
        <v>649</v>
      </c>
      <c r="C16" s="66" t="s">
        <v>18</v>
      </c>
      <c r="D16" s="67">
        <v>1.5</v>
      </c>
      <c r="E16" s="68" t="s">
        <v>0</v>
      </c>
      <c r="F16" s="69">
        <v>1.5</v>
      </c>
      <c r="G16" s="75">
        <f t="shared" si="8"/>
        <v>3</v>
      </c>
      <c r="H16" s="71">
        <f>IF(D16=基本・単一!$F$4,基本・単一!$L$4,IF(D16=基本・単一!$F$5,基本・単一!$L$5,IF(D16=基本・単一!$F$6,基本・単一!$L$6,IF(D16=基本・単一!$F$7,基本・単一!$L$7,IF(D16=基本・単一!$F$8,基本・単一!$L$8,IF(D16=基本・単一!$F$9,基本・単一!$L$9,IF(D16=基本・単一!$F$10,基本・単一!$L$10)))))))</f>
        <v>587</v>
      </c>
      <c r="I16" s="243"/>
      <c r="J16" s="71">
        <f>基本・複合!M17</f>
        <v>250</v>
      </c>
      <c r="K16" s="243"/>
      <c r="L16" s="71">
        <f t="shared" si="9"/>
        <v>1109</v>
      </c>
      <c r="M16" s="72">
        <f t="shared" si="0"/>
        <v>12420</v>
      </c>
      <c r="N16" s="72">
        <f t="shared" si="1"/>
        <v>12154</v>
      </c>
      <c r="O16" s="72">
        <f t="shared" si="2"/>
        <v>12088</v>
      </c>
      <c r="P16" s="72">
        <f t="shared" si="3"/>
        <v>11888</v>
      </c>
      <c r="Q16" s="72">
        <f t="shared" si="4"/>
        <v>11755</v>
      </c>
      <c r="R16" s="72">
        <f t="shared" si="5"/>
        <v>11489</v>
      </c>
      <c r="S16" s="72">
        <f t="shared" si="6"/>
        <v>11289</v>
      </c>
      <c r="T16" s="72">
        <f t="shared" si="7"/>
        <v>11090</v>
      </c>
      <c r="U16" s="44"/>
      <c r="V16" s="44"/>
    </row>
    <row r="17" spans="1:22" ht="18" customHeight="1" x14ac:dyDescent="0.2">
      <c r="A17" s="56" t="s">
        <v>1065</v>
      </c>
      <c r="B17" s="82" t="s">
        <v>649</v>
      </c>
      <c r="C17" s="66" t="s">
        <v>18</v>
      </c>
      <c r="D17" s="67">
        <v>1.5</v>
      </c>
      <c r="E17" s="68" t="s">
        <v>0</v>
      </c>
      <c r="F17" s="69">
        <v>2</v>
      </c>
      <c r="G17" s="75">
        <f t="shared" si="8"/>
        <v>3.5</v>
      </c>
      <c r="H17" s="71">
        <f>IF(D17=基本・単一!$F$4,基本・単一!$L$4,IF(D17=基本・単一!$F$5,基本・単一!$L$5,IF(D17=基本・単一!$F$6,基本・単一!$L$6,IF(D17=基本・単一!$F$7,基本・単一!$L$7,IF(D17=基本・単一!$F$8,基本・単一!$L$8,IF(D17=基本・単一!$F$9,基本・単一!$L$9,IF(D17=基本・単一!$F$10,基本・単一!$L$10)))))))</f>
        <v>587</v>
      </c>
      <c r="I17" s="243"/>
      <c r="J17" s="71">
        <f>基本・複合!M18</f>
        <v>333</v>
      </c>
      <c r="K17" s="243"/>
      <c r="L17" s="71">
        <f t="shared" si="9"/>
        <v>1234</v>
      </c>
      <c r="M17" s="72">
        <f t="shared" si="0"/>
        <v>13820</v>
      </c>
      <c r="N17" s="72">
        <f t="shared" si="1"/>
        <v>13524</v>
      </c>
      <c r="O17" s="72">
        <f t="shared" si="2"/>
        <v>13450</v>
      </c>
      <c r="P17" s="72">
        <f t="shared" si="3"/>
        <v>13228</v>
      </c>
      <c r="Q17" s="72">
        <f t="shared" si="4"/>
        <v>13080</v>
      </c>
      <c r="R17" s="72">
        <f t="shared" si="5"/>
        <v>12784</v>
      </c>
      <c r="S17" s="72">
        <f t="shared" si="6"/>
        <v>12562</v>
      </c>
      <c r="T17" s="72">
        <f t="shared" si="7"/>
        <v>12340</v>
      </c>
      <c r="U17" s="44"/>
      <c r="V17" s="44"/>
    </row>
    <row r="18" spans="1:22" ht="18" customHeight="1" x14ac:dyDescent="0.2">
      <c r="A18" s="56" t="s">
        <v>1066</v>
      </c>
      <c r="B18" s="82" t="s">
        <v>649</v>
      </c>
      <c r="C18" s="66" t="s">
        <v>18</v>
      </c>
      <c r="D18" s="67">
        <v>1.5</v>
      </c>
      <c r="E18" s="68" t="s">
        <v>0</v>
      </c>
      <c r="F18" s="69">
        <v>2.5</v>
      </c>
      <c r="G18" s="75">
        <f t="shared" si="8"/>
        <v>4</v>
      </c>
      <c r="H18" s="71">
        <f>IF(D18=基本・単一!$F$4,基本・単一!$L$4,IF(D18=基本・単一!$F$5,基本・単一!$L$5,IF(D18=基本・単一!$F$6,基本・単一!$L$6,IF(D18=基本・単一!$F$7,基本・単一!$L$7,IF(D18=基本・単一!$F$8,基本・単一!$L$8,IF(D18=基本・単一!$F$9,基本・単一!$L$9,IF(D18=基本・単一!$F$10,基本・単一!$L$10)))))))</f>
        <v>587</v>
      </c>
      <c r="I18" s="243"/>
      <c r="J18" s="71">
        <f>基本・複合!M19</f>
        <v>416</v>
      </c>
      <c r="K18" s="243"/>
      <c r="L18" s="71">
        <f t="shared" si="9"/>
        <v>1358</v>
      </c>
      <c r="M18" s="72">
        <f t="shared" si="0"/>
        <v>15209</v>
      </c>
      <c r="N18" s="72">
        <f t="shared" si="1"/>
        <v>14883</v>
      </c>
      <c r="O18" s="72">
        <f t="shared" si="2"/>
        <v>14802</v>
      </c>
      <c r="P18" s="72">
        <f t="shared" si="3"/>
        <v>14557</v>
      </c>
      <c r="Q18" s="72">
        <f t="shared" si="4"/>
        <v>14394</v>
      </c>
      <c r="R18" s="72">
        <f t="shared" si="5"/>
        <v>14068</v>
      </c>
      <c r="S18" s="72">
        <f t="shared" si="6"/>
        <v>13824</v>
      </c>
      <c r="T18" s="72">
        <f t="shared" si="7"/>
        <v>13580</v>
      </c>
      <c r="U18" s="44"/>
      <c r="V18" s="44"/>
    </row>
    <row r="19" spans="1:22" ht="18" customHeight="1" x14ac:dyDescent="0.2">
      <c r="A19" s="56" t="s">
        <v>1067</v>
      </c>
      <c r="B19" s="82" t="s">
        <v>649</v>
      </c>
      <c r="C19" s="66" t="s">
        <v>18</v>
      </c>
      <c r="D19" s="67">
        <v>2</v>
      </c>
      <c r="E19" s="68" t="s">
        <v>0</v>
      </c>
      <c r="F19" s="69">
        <v>0.5</v>
      </c>
      <c r="G19" s="75">
        <f t="shared" si="8"/>
        <v>2.5</v>
      </c>
      <c r="H19" s="71">
        <f>IF(D19=基本・単一!$F$4,基本・単一!$L$4,IF(D19=基本・単一!$F$5,基本・単一!$L$5,IF(D19=基本・単一!$F$6,基本・単一!$L$6,IF(D19=基本・単一!$F$7,基本・単一!$L$7,IF(D19=基本・単一!$F$8,基本・単一!$L$8,IF(D19=基本・単一!$F$9,基本・単一!$L$9,IF(D19=基本・単一!$F$10,基本・単一!$L$10)))))))</f>
        <v>669</v>
      </c>
      <c r="I19" s="243"/>
      <c r="J19" s="71">
        <f>基本・複合!M20</f>
        <v>85</v>
      </c>
      <c r="K19" s="243"/>
      <c r="L19" s="71">
        <f t="shared" si="9"/>
        <v>964</v>
      </c>
      <c r="M19" s="72">
        <f t="shared" si="0"/>
        <v>10796</v>
      </c>
      <c r="N19" s="72">
        <f t="shared" si="1"/>
        <v>10565</v>
      </c>
      <c r="O19" s="72">
        <f t="shared" si="2"/>
        <v>10507</v>
      </c>
      <c r="P19" s="72">
        <f t="shared" si="3"/>
        <v>10334</v>
      </c>
      <c r="Q19" s="72">
        <f t="shared" si="4"/>
        <v>10218</v>
      </c>
      <c r="R19" s="72">
        <f t="shared" si="5"/>
        <v>9987</v>
      </c>
      <c r="S19" s="72">
        <f t="shared" si="6"/>
        <v>9813</v>
      </c>
      <c r="T19" s="72">
        <f t="shared" si="7"/>
        <v>9640</v>
      </c>
      <c r="U19" s="44"/>
      <c r="V19" s="44"/>
    </row>
    <row r="20" spans="1:22" ht="18" customHeight="1" x14ac:dyDescent="0.2">
      <c r="A20" s="56" t="s">
        <v>1068</v>
      </c>
      <c r="B20" s="82" t="s">
        <v>649</v>
      </c>
      <c r="C20" s="66" t="s">
        <v>18</v>
      </c>
      <c r="D20" s="67">
        <v>2</v>
      </c>
      <c r="E20" s="68" t="s">
        <v>0</v>
      </c>
      <c r="F20" s="69">
        <v>1</v>
      </c>
      <c r="G20" s="75">
        <f t="shared" si="8"/>
        <v>3</v>
      </c>
      <c r="H20" s="71">
        <f>IF(D20=基本・単一!$F$4,基本・単一!$L$4,IF(D20=基本・単一!$F$5,基本・単一!$L$5,IF(D20=基本・単一!$F$6,基本・単一!$L$6,IF(D20=基本・単一!$F$7,基本・単一!$L$7,IF(D20=基本・単一!$F$8,基本・単一!$L$8,IF(D20=基本・単一!$F$9,基本・単一!$L$9,IF(D20=基本・単一!$F$10,基本・単一!$L$10)))))))</f>
        <v>669</v>
      </c>
      <c r="I20" s="243"/>
      <c r="J20" s="71">
        <f>基本・複合!M21</f>
        <v>168</v>
      </c>
      <c r="K20" s="243"/>
      <c r="L20" s="71">
        <f t="shared" si="9"/>
        <v>1088</v>
      </c>
      <c r="M20" s="72">
        <f t="shared" si="0"/>
        <v>12185</v>
      </c>
      <c r="N20" s="72">
        <f t="shared" si="1"/>
        <v>11924</v>
      </c>
      <c r="O20" s="72">
        <f t="shared" si="2"/>
        <v>11859</v>
      </c>
      <c r="P20" s="72">
        <f t="shared" si="3"/>
        <v>11663</v>
      </c>
      <c r="Q20" s="72">
        <f t="shared" si="4"/>
        <v>11532</v>
      </c>
      <c r="R20" s="72">
        <f t="shared" si="5"/>
        <v>11271</v>
      </c>
      <c r="S20" s="72">
        <f t="shared" si="6"/>
        <v>11075</v>
      </c>
      <c r="T20" s="72">
        <f t="shared" si="7"/>
        <v>10880</v>
      </c>
      <c r="U20" s="44"/>
      <c r="V20" s="44"/>
    </row>
    <row r="21" spans="1:22" ht="18" customHeight="1" x14ac:dyDescent="0.2">
      <c r="A21" s="56" t="s">
        <v>1069</v>
      </c>
      <c r="B21" s="82" t="s">
        <v>649</v>
      </c>
      <c r="C21" s="66" t="s">
        <v>18</v>
      </c>
      <c r="D21" s="67">
        <v>2</v>
      </c>
      <c r="E21" s="68" t="s">
        <v>0</v>
      </c>
      <c r="F21" s="69">
        <v>1.5</v>
      </c>
      <c r="G21" s="75">
        <f t="shared" si="8"/>
        <v>3.5</v>
      </c>
      <c r="H21" s="71">
        <f>IF(D21=基本・単一!$F$4,基本・単一!$L$4,IF(D21=基本・単一!$F$5,基本・単一!$L$5,IF(D21=基本・単一!$F$6,基本・単一!$L$6,IF(D21=基本・単一!$F$7,基本・単一!$L$7,IF(D21=基本・単一!$F$8,基本・単一!$L$8,IF(D21=基本・単一!$F$9,基本・単一!$L$9,IF(D21=基本・単一!$F$10,基本・単一!$L$10)))))))</f>
        <v>669</v>
      </c>
      <c r="I21" s="243"/>
      <c r="J21" s="71">
        <f>基本・複合!M22</f>
        <v>251</v>
      </c>
      <c r="K21" s="243"/>
      <c r="L21" s="71">
        <f t="shared" si="9"/>
        <v>1213</v>
      </c>
      <c r="M21" s="72">
        <f t="shared" si="0"/>
        <v>13585</v>
      </c>
      <c r="N21" s="72">
        <f t="shared" si="1"/>
        <v>13294</v>
      </c>
      <c r="O21" s="72">
        <f t="shared" si="2"/>
        <v>13221</v>
      </c>
      <c r="P21" s="72">
        <f t="shared" si="3"/>
        <v>13003</v>
      </c>
      <c r="Q21" s="72">
        <f t="shared" si="4"/>
        <v>12857</v>
      </c>
      <c r="R21" s="72">
        <f t="shared" si="5"/>
        <v>12566</v>
      </c>
      <c r="S21" s="72">
        <f t="shared" si="6"/>
        <v>12348</v>
      </c>
      <c r="T21" s="72">
        <f t="shared" si="7"/>
        <v>12130</v>
      </c>
      <c r="U21" s="44"/>
      <c r="V21" s="44"/>
    </row>
    <row r="22" spans="1:22" ht="18" customHeight="1" x14ac:dyDescent="0.2">
      <c r="A22" s="56" t="s">
        <v>1070</v>
      </c>
      <c r="B22" s="82" t="s">
        <v>649</v>
      </c>
      <c r="C22" s="66" t="s">
        <v>18</v>
      </c>
      <c r="D22" s="67">
        <v>2</v>
      </c>
      <c r="E22" s="68" t="s">
        <v>0</v>
      </c>
      <c r="F22" s="69">
        <v>2</v>
      </c>
      <c r="G22" s="75">
        <f t="shared" si="8"/>
        <v>4</v>
      </c>
      <c r="H22" s="71">
        <f>IF(D22=基本・単一!$F$4,基本・単一!$L$4,IF(D22=基本・単一!$F$5,基本・単一!$L$5,IF(D22=基本・単一!$F$6,基本・単一!$L$6,IF(D22=基本・単一!$F$7,基本・単一!$L$7,IF(D22=基本・単一!$F$8,基本・単一!$L$8,IF(D22=基本・単一!$F$9,基本・単一!$L$9,IF(D22=基本・単一!$F$10,基本・単一!$L$10)))))))</f>
        <v>669</v>
      </c>
      <c r="I22" s="243"/>
      <c r="J22" s="71">
        <f>基本・複合!M23</f>
        <v>334</v>
      </c>
      <c r="K22" s="243"/>
      <c r="L22" s="71">
        <f t="shared" si="9"/>
        <v>1337</v>
      </c>
      <c r="M22" s="72">
        <f t="shared" si="0"/>
        <v>14974</v>
      </c>
      <c r="N22" s="72">
        <f t="shared" si="1"/>
        <v>14653</v>
      </c>
      <c r="O22" s="72">
        <f t="shared" si="2"/>
        <v>14573</v>
      </c>
      <c r="P22" s="72">
        <f t="shared" si="3"/>
        <v>14332</v>
      </c>
      <c r="Q22" s="72">
        <f t="shared" si="4"/>
        <v>14172</v>
      </c>
      <c r="R22" s="72">
        <f t="shared" si="5"/>
        <v>13851</v>
      </c>
      <c r="S22" s="72">
        <f t="shared" si="6"/>
        <v>13610</v>
      </c>
      <c r="T22" s="72">
        <f t="shared" si="7"/>
        <v>13370</v>
      </c>
      <c r="U22" s="44"/>
      <c r="V22" s="44"/>
    </row>
    <row r="23" spans="1:22" ht="18" customHeight="1" x14ac:dyDescent="0.2">
      <c r="A23" s="56" t="s">
        <v>1071</v>
      </c>
      <c r="B23" s="82" t="s">
        <v>649</v>
      </c>
      <c r="C23" s="66" t="s">
        <v>18</v>
      </c>
      <c r="D23" s="67">
        <v>2</v>
      </c>
      <c r="E23" s="68" t="s">
        <v>0</v>
      </c>
      <c r="F23" s="69">
        <v>2.5</v>
      </c>
      <c r="G23" s="75">
        <f t="shared" si="8"/>
        <v>4.5</v>
      </c>
      <c r="H23" s="71">
        <f>IF(D23=基本・単一!$F$4,基本・単一!$L$4,IF(D23=基本・単一!$F$5,基本・単一!$L$5,IF(D23=基本・単一!$F$6,基本・単一!$L$6,IF(D23=基本・単一!$F$7,基本・単一!$L$7,IF(D23=基本・単一!$F$8,基本・単一!$L$8,IF(D23=基本・単一!$F$9,基本・単一!$L$9,IF(D23=基本・単一!$F$10,基本・単一!$L$10)))))))</f>
        <v>669</v>
      </c>
      <c r="I23" s="243"/>
      <c r="J23" s="71">
        <f>基本・複合!M24</f>
        <v>417</v>
      </c>
      <c r="K23" s="243"/>
      <c r="L23" s="71">
        <f t="shared" si="9"/>
        <v>1462</v>
      </c>
      <c r="M23" s="72">
        <f t="shared" si="0"/>
        <v>16374</v>
      </c>
      <c r="N23" s="72">
        <f t="shared" si="1"/>
        <v>16023</v>
      </c>
      <c r="O23" s="72">
        <f t="shared" si="2"/>
        <v>15935</v>
      </c>
      <c r="P23" s="72">
        <f t="shared" si="3"/>
        <v>15672</v>
      </c>
      <c r="Q23" s="72">
        <f t="shared" si="4"/>
        <v>15497</v>
      </c>
      <c r="R23" s="72">
        <f t="shared" si="5"/>
        <v>15146</v>
      </c>
      <c r="S23" s="72">
        <f t="shared" si="6"/>
        <v>14883</v>
      </c>
      <c r="T23" s="72">
        <f t="shared" si="7"/>
        <v>14620</v>
      </c>
      <c r="U23" s="44"/>
      <c r="V23" s="44"/>
    </row>
    <row r="24" spans="1:22" ht="18" customHeight="1" x14ac:dyDescent="0.2">
      <c r="A24" s="56" t="s">
        <v>1072</v>
      </c>
      <c r="B24" s="82" t="s">
        <v>649</v>
      </c>
      <c r="C24" s="66" t="s">
        <v>18</v>
      </c>
      <c r="D24" s="67">
        <v>2.5</v>
      </c>
      <c r="E24" s="68" t="s">
        <v>0</v>
      </c>
      <c r="F24" s="69">
        <v>0.5</v>
      </c>
      <c r="G24" s="75">
        <f t="shared" si="8"/>
        <v>3</v>
      </c>
      <c r="H24" s="71">
        <f>IF(D24=基本・単一!$F$4,基本・単一!$L$4,IF(D24=基本・単一!$F$5,基本・単一!$L$5,IF(D24=基本・単一!$F$6,基本・単一!$L$6,IF(D24=基本・単一!$F$7,基本・単一!$L$7,IF(D24=基本・単一!$F$8,基本・単一!$L$8,IF(D24=基本・単一!$F$9,基本・単一!$L$9,IF(D24=基本・単一!$F$10,基本・単一!$L$10)))))))</f>
        <v>754</v>
      </c>
      <c r="I24" s="243"/>
      <c r="J24" s="71">
        <f>基本・複合!M25</f>
        <v>83</v>
      </c>
      <c r="K24" s="243"/>
      <c r="L24" s="71">
        <f t="shared" si="9"/>
        <v>1068</v>
      </c>
      <c r="M24" s="72">
        <f t="shared" si="0"/>
        <v>11961</v>
      </c>
      <c r="N24" s="72">
        <f t="shared" si="1"/>
        <v>11705</v>
      </c>
      <c r="O24" s="72">
        <f t="shared" si="2"/>
        <v>11641</v>
      </c>
      <c r="P24" s="72">
        <f t="shared" si="3"/>
        <v>11448</v>
      </c>
      <c r="Q24" s="72">
        <f t="shared" si="4"/>
        <v>11320</v>
      </c>
      <c r="R24" s="72">
        <f t="shared" si="5"/>
        <v>11064</v>
      </c>
      <c r="S24" s="72">
        <f t="shared" si="6"/>
        <v>10872</v>
      </c>
      <c r="T24" s="72">
        <f t="shared" si="7"/>
        <v>10680</v>
      </c>
      <c r="U24" s="44"/>
      <c r="V24" s="44"/>
    </row>
    <row r="25" spans="1:22" ht="18" customHeight="1" x14ac:dyDescent="0.2">
      <c r="A25" s="56" t="s">
        <v>1073</v>
      </c>
      <c r="B25" s="82" t="s">
        <v>649</v>
      </c>
      <c r="C25" s="66" t="s">
        <v>18</v>
      </c>
      <c r="D25" s="67">
        <v>2.5</v>
      </c>
      <c r="E25" s="68" t="s">
        <v>0</v>
      </c>
      <c r="F25" s="69">
        <v>1</v>
      </c>
      <c r="G25" s="75">
        <f t="shared" si="8"/>
        <v>3.5</v>
      </c>
      <c r="H25" s="71">
        <f>IF(D25=基本・単一!$F$4,基本・単一!$L$4,IF(D25=基本・単一!$F$5,基本・単一!$L$5,IF(D25=基本・単一!$F$6,基本・単一!$L$6,IF(D25=基本・単一!$F$7,基本・単一!$L$7,IF(D25=基本・単一!$F$8,基本・単一!$L$8,IF(D25=基本・単一!$F$9,基本・単一!$L$9,IF(D25=基本・単一!$F$10,基本・単一!$L$10)))))))</f>
        <v>754</v>
      </c>
      <c r="I25" s="243"/>
      <c r="J25" s="71">
        <f>J24+基本・複合!$Q$2</f>
        <v>166</v>
      </c>
      <c r="K25" s="243"/>
      <c r="L25" s="71">
        <f t="shared" si="9"/>
        <v>1192</v>
      </c>
      <c r="M25" s="72">
        <f t="shared" si="0"/>
        <v>13350</v>
      </c>
      <c r="N25" s="72">
        <f t="shared" si="1"/>
        <v>13064</v>
      </c>
      <c r="O25" s="72">
        <f t="shared" si="2"/>
        <v>12992</v>
      </c>
      <c r="P25" s="72">
        <f t="shared" si="3"/>
        <v>12778</v>
      </c>
      <c r="Q25" s="72">
        <f t="shared" si="4"/>
        <v>12635</v>
      </c>
      <c r="R25" s="72">
        <f t="shared" si="5"/>
        <v>12349</v>
      </c>
      <c r="S25" s="72">
        <f t="shared" si="6"/>
        <v>12134</v>
      </c>
      <c r="T25" s="72">
        <f t="shared" si="7"/>
        <v>11920</v>
      </c>
      <c r="U25" s="44"/>
      <c r="V25" s="44"/>
    </row>
    <row r="26" spans="1:22" ht="18" customHeight="1" x14ac:dyDescent="0.2">
      <c r="A26" s="56" t="s">
        <v>1074</v>
      </c>
      <c r="B26" s="82" t="s">
        <v>649</v>
      </c>
      <c r="C26" s="66" t="s">
        <v>18</v>
      </c>
      <c r="D26" s="67">
        <v>2.5</v>
      </c>
      <c r="E26" s="68" t="s">
        <v>0</v>
      </c>
      <c r="F26" s="69">
        <v>1.5</v>
      </c>
      <c r="G26" s="75">
        <f t="shared" si="8"/>
        <v>4</v>
      </c>
      <c r="H26" s="71">
        <f>IF(D26=基本・単一!$F$4,基本・単一!$L$4,IF(D26=基本・単一!$F$5,基本・単一!$L$5,IF(D26=基本・単一!$F$6,基本・単一!$L$6,IF(D26=基本・単一!$F$7,基本・単一!$L$7,IF(D26=基本・単一!$F$8,基本・単一!$L$8,IF(D26=基本・単一!$F$9,基本・単一!$L$9,IF(D26=基本・単一!$F$10,基本・単一!$L$10)))))))</f>
        <v>754</v>
      </c>
      <c r="I26" s="243"/>
      <c r="J26" s="71">
        <f>J25+基本・複合!$Q$2</f>
        <v>249</v>
      </c>
      <c r="K26" s="243"/>
      <c r="L26" s="71">
        <f t="shared" si="9"/>
        <v>1317</v>
      </c>
      <c r="M26" s="72">
        <f t="shared" si="0"/>
        <v>14750</v>
      </c>
      <c r="N26" s="72">
        <f t="shared" si="1"/>
        <v>14434</v>
      </c>
      <c r="O26" s="72">
        <f t="shared" si="2"/>
        <v>14355</v>
      </c>
      <c r="P26" s="72">
        <f t="shared" si="3"/>
        <v>14118</v>
      </c>
      <c r="Q26" s="72">
        <f t="shared" si="4"/>
        <v>13960</v>
      </c>
      <c r="R26" s="72">
        <f t="shared" si="5"/>
        <v>13644</v>
      </c>
      <c r="S26" s="72">
        <f t="shared" si="6"/>
        <v>13407</v>
      </c>
      <c r="T26" s="72">
        <f t="shared" si="7"/>
        <v>13170</v>
      </c>
      <c r="U26" s="44"/>
      <c r="V26" s="44"/>
    </row>
    <row r="27" spans="1:22" ht="18" customHeight="1" x14ac:dyDescent="0.2">
      <c r="A27" s="56" t="s">
        <v>1075</v>
      </c>
      <c r="B27" s="82" t="s">
        <v>649</v>
      </c>
      <c r="C27" s="66" t="s">
        <v>18</v>
      </c>
      <c r="D27" s="67">
        <v>2.5</v>
      </c>
      <c r="E27" s="68" t="s">
        <v>0</v>
      </c>
      <c r="F27" s="69">
        <v>2</v>
      </c>
      <c r="G27" s="75">
        <f t="shared" si="8"/>
        <v>4.5</v>
      </c>
      <c r="H27" s="71">
        <f>IF(D27=基本・単一!$F$4,基本・単一!$L$4,IF(D27=基本・単一!$F$5,基本・単一!$L$5,IF(D27=基本・単一!$F$6,基本・単一!$L$6,IF(D27=基本・単一!$F$7,基本・単一!$L$7,IF(D27=基本・単一!$F$8,基本・単一!$L$8,IF(D27=基本・単一!$F$9,基本・単一!$L$9,IF(D27=基本・単一!$F$10,基本・単一!$L$10)))))))</f>
        <v>754</v>
      </c>
      <c r="I27" s="243"/>
      <c r="J27" s="71">
        <f>J26+基本・複合!$Q$2</f>
        <v>332</v>
      </c>
      <c r="K27" s="243"/>
      <c r="L27" s="71">
        <f t="shared" si="9"/>
        <v>1441</v>
      </c>
      <c r="M27" s="72">
        <f t="shared" si="0"/>
        <v>16139</v>
      </c>
      <c r="N27" s="72">
        <f t="shared" si="1"/>
        <v>15793</v>
      </c>
      <c r="O27" s="72">
        <f t="shared" si="2"/>
        <v>15706</v>
      </c>
      <c r="P27" s="72">
        <f t="shared" si="3"/>
        <v>15447</v>
      </c>
      <c r="Q27" s="72">
        <f t="shared" si="4"/>
        <v>15274</v>
      </c>
      <c r="R27" s="72">
        <f t="shared" si="5"/>
        <v>14928</v>
      </c>
      <c r="S27" s="72">
        <f t="shared" si="6"/>
        <v>14669</v>
      </c>
      <c r="T27" s="72">
        <f t="shared" si="7"/>
        <v>14410</v>
      </c>
      <c r="U27" s="44"/>
      <c r="V27" s="44"/>
    </row>
    <row r="28" spans="1:22" ht="18" customHeight="1" x14ac:dyDescent="0.2">
      <c r="A28" s="56" t="s">
        <v>1076</v>
      </c>
      <c r="B28" s="82" t="s">
        <v>649</v>
      </c>
      <c r="C28" s="66" t="s">
        <v>18</v>
      </c>
      <c r="D28" s="67">
        <v>2.5</v>
      </c>
      <c r="E28" s="68" t="s">
        <v>0</v>
      </c>
      <c r="F28" s="69">
        <v>2.5</v>
      </c>
      <c r="G28" s="75">
        <f t="shared" si="8"/>
        <v>5</v>
      </c>
      <c r="H28" s="71">
        <f>IF(D28=基本・単一!$F$4,基本・単一!$L$4,IF(D28=基本・単一!$F$5,基本・単一!$L$5,IF(D28=基本・単一!$F$6,基本・単一!$L$6,IF(D28=基本・単一!$F$7,基本・単一!$L$7,IF(D28=基本・単一!$F$8,基本・単一!$L$8,IF(D28=基本・単一!$F$9,基本・単一!$L$9,IF(D28=基本・単一!$F$10,基本・単一!$L$10)))))))</f>
        <v>754</v>
      </c>
      <c r="I28" s="243"/>
      <c r="J28" s="71">
        <f>J27+基本・複合!$Q$2</f>
        <v>415</v>
      </c>
      <c r="K28" s="243"/>
      <c r="L28" s="71">
        <f t="shared" si="9"/>
        <v>1566</v>
      </c>
      <c r="M28" s="72">
        <f t="shared" si="0"/>
        <v>17539</v>
      </c>
      <c r="N28" s="72">
        <f t="shared" si="1"/>
        <v>17163</v>
      </c>
      <c r="O28" s="72">
        <f t="shared" si="2"/>
        <v>17069</v>
      </c>
      <c r="P28" s="72">
        <f t="shared" si="3"/>
        <v>16787</v>
      </c>
      <c r="Q28" s="72">
        <f t="shared" si="4"/>
        <v>16599</v>
      </c>
      <c r="R28" s="72">
        <f t="shared" si="5"/>
        <v>16223</v>
      </c>
      <c r="S28" s="72">
        <f t="shared" si="6"/>
        <v>15941</v>
      </c>
      <c r="T28" s="72">
        <f t="shared" si="7"/>
        <v>15660</v>
      </c>
      <c r="U28" s="44"/>
      <c r="V28" s="44"/>
    </row>
    <row r="29" spans="1:22" ht="18" customHeight="1" x14ac:dyDescent="0.2">
      <c r="A29" s="56" t="s">
        <v>1077</v>
      </c>
      <c r="B29" s="82" t="s">
        <v>649</v>
      </c>
      <c r="C29" s="66" t="s">
        <v>18</v>
      </c>
      <c r="D29" s="67">
        <v>3</v>
      </c>
      <c r="E29" s="68" t="s">
        <v>0</v>
      </c>
      <c r="F29" s="69">
        <v>0.5</v>
      </c>
      <c r="G29" s="75">
        <f t="shared" si="8"/>
        <v>3.5</v>
      </c>
      <c r="H29" s="71">
        <f>IF(D29=基本・単一!$F$4,基本・単一!$L$4,IF(D29=基本・単一!$F$5,基本・単一!$L$5,IF(D29=基本・単一!$F$6,基本・単一!$L$6,IF(D29=基本・単一!$F$7,基本・単一!$L$7,IF(D29=基本・単一!$F$8,基本・単一!$L$8,IF(D29=基本・単一!$F$9,基本・単一!$L$9,IF(D29=基本・単一!$F$10,基本・単一!$L$10)))))))</f>
        <v>837</v>
      </c>
      <c r="I29" s="243"/>
      <c r="J29" s="71">
        <f>J24</f>
        <v>83</v>
      </c>
      <c r="K29" s="243"/>
      <c r="L29" s="71">
        <f t="shared" si="9"/>
        <v>1171</v>
      </c>
      <c r="M29" s="72">
        <f t="shared" si="0"/>
        <v>13115</v>
      </c>
      <c r="N29" s="72">
        <f t="shared" si="1"/>
        <v>12834</v>
      </c>
      <c r="O29" s="72">
        <f t="shared" si="2"/>
        <v>12763</v>
      </c>
      <c r="P29" s="72">
        <f t="shared" si="3"/>
        <v>12553</v>
      </c>
      <c r="Q29" s="72">
        <f t="shared" si="4"/>
        <v>12412</v>
      </c>
      <c r="R29" s="72">
        <f t="shared" si="5"/>
        <v>12131</v>
      </c>
      <c r="S29" s="72">
        <f t="shared" si="6"/>
        <v>11920</v>
      </c>
      <c r="T29" s="72">
        <f t="shared" si="7"/>
        <v>11710</v>
      </c>
      <c r="U29" s="44"/>
      <c r="V29" s="44"/>
    </row>
    <row r="30" spans="1:22" ht="18" customHeight="1" x14ac:dyDescent="0.2">
      <c r="A30" s="56" t="s">
        <v>1078</v>
      </c>
      <c r="B30" s="82" t="s">
        <v>649</v>
      </c>
      <c r="C30" s="66" t="s">
        <v>18</v>
      </c>
      <c r="D30" s="67">
        <v>3</v>
      </c>
      <c r="E30" s="68" t="s">
        <v>0</v>
      </c>
      <c r="F30" s="69">
        <v>1</v>
      </c>
      <c r="G30" s="75">
        <f t="shared" si="8"/>
        <v>4</v>
      </c>
      <c r="H30" s="71">
        <f>IF(D30=基本・単一!$F$4,基本・単一!$L$4,IF(D30=基本・単一!$F$5,基本・単一!$L$5,IF(D30=基本・単一!$F$6,基本・単一!$L$6,IF(D30=基本・単一!$F$7,基本・単一!$L$7,IF(D30=基本・単一!$F$8,基本・単一!$L$8,IF(D30=基本・単一!$F$9,基本・単一!$L$9,IF(D30=基本・単一!$F$10,基本・単一!$L$10)))))))</f>
        <v>837</v>
      </c>
      <c r="I30" s="243"/>
      <c r="J30" s="71">
        <f t="shared" ref="J30:J48" si="10">J25</f>
        <v>166</v>
      </c>
      <c r="K30" s="243"/>
      <c r="L30" s="71">
        <f t="shared" si="9"/>
        <v>1295</v>
      </c>
      <c r="M30" s="72">
        <f t="shared" si="0"/>
        <v>14504</v>
      </c>
      <c r="N30" s="72">
        <f t="shared" si="1"/>
        <v>14193</v>
      </c>
      <c r="O30" s="72">
        <f t="shared" si="2"/>
        <v>14115</v>
      </c>
      <c r="P30" s="72">
        <f t="shared" si="3"/>
        <v>13882</v>
      </c>
      <c r="Q30" s="72">
        <f t="shared" si="4"/>
        <v>13727</v>
      </c>
      <c r="R30" s="72">
        <f t="shared" si="5"/>
        <v>13416</v>
      </c>
      <c r="S30" s="72">
        <f t="shared" si="6"/>
        <v>13183</v>
      </c>
      <c r="T30" s="72">
        <f t="shared" si="7"/>
        <v>12950</v>
      </c>
      <c r="U30" s="44"/>
      <c r="V30" s="44"/>
    </row>
    <row r="31" spans="1:22" ht="18" customHeight="1" x14ac:dyDescent="0.2">
      <c r="A31" s="56" t="s">
        <v>1079</v>
      </c>
      <c r="B31" s="82" t="s">
        <v>649</v>
      </c>
      <c r="C31" s="66" t="s">
        <v>18</v>
      </c>
      <c r="D31" s="67">
        <v>3</v>
      </c>
      <c r="E31" s="68" t="s">
        <v>0</v>
      </c>
      <c r="F31" s="69">
        <v>1.5</v>
      </c>
      <c r="G31" s="75">
        <f t="shared" si="8"/>
        <v>4.5</v>
      </c>
      <c r="H31" s="71">
        <f>IF(D31=基本・単一!$F$4,基本・単一!$L$4,IF(D31=基本・単一!$F$5,基本・単一!$L$5,IF(D31=基本・単一!$F$6,基本・単一!$L$6,IF(D31=基本・単一!$F$7,基本・単一!$L$7,IF(D31=基本・単一!$F$8,基本・単一!$L$8,IF(D31=基本・単一!$F$9,基本・単一!$L$9,IF(D31=基本・単一!$F$10,基本・単一!$L$10)))))))</f>
        <v>837</v>
      </c>
      <c r="I31" s="243"/>
      <c r="J31" s="71">
        <f t="shared" si="10"/>
        <v>249</v>
      </c>
      <c r="K31" s="243"/>
      <c r="L31" s="71">
        <f t="shared" si="9"/>
        <v>1420</v>
      </c>
      <c r="M31" s="72">
        <f t="shared" si="0"/>
        <v>15904</v>
      </c>
      <c r="N31" s="72">
        <f t="shared" si="1"/>
        <v>15563</v>
      </c>
      <c r="O31" s="72">
        <f t="shared" si="2"/>
        <v>15478</v>
      </c>
      <c r="P31" s="72">
        <f t="shared" si="3"/>
        <v>15222</v>
      </c>
      <c r="Q31" s="72">
        <f t="shared" si="4"/>
        <v>15052</v>
      </c>
      <c r="R31" s="72">
        <f t="shared" si="5"/>
        <v>14711</v>
      </c>
      <c r="S31" s="72">
        <f t="shared" si="6"/>
        <v>14455</v>
      </c>
      <c r="T31" s="72">
        <f t="shared" si="7"/>
        <v>14200</v>
      </c>
      <c r="U31" s="44"/>
      <c r="V31" s="44"/>
    </row>
    <row r="32" spans="1:22" ht="18" customHeight="1" x14ac:dyDescent="0.2">
      <c r="A32" s="56" t="s">
        <v>1080</v>
      </c>
      <c r="B32" s="82" t="s">
        <v>649</v>
      </c>
      <c r="C32" s="66" t="s">
        <v>18</v>
      </c>
      <c r="D32" s="67">
        <v>3</v>
      </c>
      <c r="E32" s="68" t="s">
        <v>0</v>
      </c>
      <c r="F32" s="69">
        <v>2</v>
      </c>
      <c r="G32" s="75">
        <f t="shared" si="8"/>
        <v>5</v>
      </c>
      <c r="H32" s="71">
        <f>IF(D32=基本・単一!$F$4,基本・単一!$L$4,IF(D32=基本・単一!$F$5,基本・単一!$L$5,IF(D32=基本・単一!$F$6,基本・単一!$L$6,IF(D32=基本・単一!$F$7,基本・単一!$L$7,IF(D32=基本・単一!$F$8,基本・単一!$L$8,IF(D32=基本・単一!$F$9,基本・単一!$L$9,IF(D32=基本・単一!$F$10,基本・単一!$L$10)))))))</f>
        <v>837</v>
      </c>
      <c r="I32" s="243"/>
      <c r="J32" s="71">
        <f t="shared" si="10"/>
        <v>332</v>
      </c>
      <c r="K32" s="243"/>
      <c r="L32" s="71">
        <f t="shared" si="9"/>
        <v>1544</v>
      </c>
      <c r="M32" s="72">
        <f t="shared" si="0"/>
        <v>17292</v>
      </c>
      <c r="N32" s="72">
        <f t="shared" si="1"/>
        <v>16922</v>
      </c>
      <c r="O32" s="72">
        <f t="shared" si="2"/>
        <v>16829</v>
      </c>
      <c r="P32" s="72">
        <f t="shared" si="3"/>
        <v>16551</v>
      </c>
      <c r="Q32" s="72">
        <f t="shared" si="4"/>
        <v>16366</v>
      </c>
      <c r="R32" s="72">
        <f t="shared" si="5"/>
        <v>15995</v>
      </c>
      <c r="S32" s="72">
        <f t="shared" si="6"/>
        <v>15717</v>
      </c>
      <c r="T32" s="72">
        <f t="shared" si="7"/>
        <v>15440</v>
      </c>
      <c r="U32" s="44"/>
      <c r="V32" s="44"/>
    </row>
    <row r="33" spans="1:22" ht="18" customHeight="1" x14ac:dyDescent="0.2">
      <c r="A33" s="56" t="s">
        <v>1081</v>
      </c>
      <c r="B33" s="82" t="s">
        <v>649</v>
      </c>
      <c r="C33" s="66" t="s">
        <v>18</v>
      </c>
      <c r="D33" s="67">
        <v>3</v>
      </c>
      <c r="E33" s="68" t="s">
        <v>0</v>
      </c>
      <c r="F33" s="69">
        <v>2.5</v>
      </c>
      <c r="G33" s="75">
        <f t="shared" si="8"/>
        <v>5.5</v>
      </c>
      <c r="H33" s="71">
        <f>IF(D33=基本・単一!$F$4,基本・単一!$L$4,IF(D33=基本・単一!$F$5,基本・単一!$L$5,IF(D33=基本・単一!$F$6,基本・単一!$L$6,IF(D33=基本・単一!$F$7,基本・単一!$L$7,IF(D33=基本・単一!$F$8,基本・単一!$L$8,IF(D33=基本・単一!$F$9,基本・単一!$L$9,IF(D33=基本・単一!$F$10,基本・単一!$L$10)))))))</f>
        <v>837</v>
      </c>
      <c r="I33" s="243"/>
      <c r="J33" s="71">
        <f t="shared" si="10"/>
        <v>415</v>
      </c>
      <c r="K33" s="243"/>
      <c r="L33" s="71">
        <f t="shared" si="9"/>
        <v>1669</v>
      </c>
      <c r="M33" s="72">
        <f t="shared" si="0"/>
        <v>18692</v>
      </c>
      <c r="N33" s="72">
        <f t="shared" si="1"/>
        <v>18292</v>
      </c>
      <c r="O33" s="72">
        <f t="shared" si="2"/>
        <v>18192</v>
      </c>
      <c r="P33" s="72">
        <f t="shared" si="3"/>
        <v>17891</v>
      </c>
      <c r="Q33" s="72">
        <f t="shared" si="4"/>
        <v>17691</v>
      </c>
      <c r="R33" s="72">
        <f t="shared" si="5"/>
        <v>17290</v>
      </c>
      <c r="S33" s="72">
        <f t="shared" si="6"/>
        <v>16990</v>
      </c>
      <c r="T33" s="72">
        <f t="shared" si="7"/>
        <v>16690</v>
      </c>
      <c r="U33" s="44"/>
      <c r="V33" s="44"/>
    </row>
    <row r="34" spans="1:22" ht="18" customHeight="1" x14ac:dyDescent="0.2">
      <c r="A34" s="56" t="s">
        <v>1082</v>
      </c>
      <c r="B34" s="82" t="s">
        <v>649</v>
      </c>
      <c r="C34" s="66" t="s">
        <v>18</v>
      </c>
      <c r="D34" s="67">
        <v>3.5</v>
      </c>
      <c r="E34" s="68" t="s">
        <v>0</v>
      </c>
      <c r="F34" s="69">
        <v>0.5</v>
      </c>
      <c r="G34" s="75">
        <f t="shared" si="8"/>
        <v>4</v>
      </c>
      <c r="H34" s="71">
        <f>IF(D34=基本・単一!$F$4,基本・単一!$L$4,IF(D34=基本・単一!$F$5,基本・単一!$L$5,IF(D34=基本・単一!$F$6,基本・単一!$L$6,IF(D34=基本・単一!$F$7,基本・単一!$L$7,IF(D34=基本・単一!$F$8,基本・単一!$L$8,IF(D34=基本・単一!$F$9,基本・単一!$L$9,IF(D34=基本・単一!$F$10,基本・単一!$L$10)))))))</f>
        <v>921</v>
      </c>
      <c r="I34" s="243"/>
      <c r="J34" s="71">
        <f t="shared" si="10"/>
        <v>83</v>
      </c>
      <c r="K34" s="243"/>
      <c r="L34" s="71">
        <f t="shared" si="9"/>
        <v>1276</v>
      </c>
      <c r="M34" s="72">
        <f t="shared" si="0"/>
        <v>14291</v>
      </c>
      <c r="N34" s="72">
        <f t="shared" si="1"/>
        <v>13984</v>
      </c>
      <c r="O34" s="72">
        <f t="shared" si="2"/>
        <v>13908</v>
      </c>
      <c r="P34" s="72">
        <f t="shared" si="3"/>
        <v>13678</v>
      </c>
      <c r="Q34" s="72">
        <f t="shared" si="4"/>
        <v>13525</v>
      </c>
      <c r="R34" s="72">
        <f t="shared" si="5"/>
        <v>13219</v>
      </c>
      <c r="S34" s="72">
        <f t="shared" si="6"/>
        <v>12989</v>
      </c>
      <c r="T34" s="72">
        <f t="shared" si="7"/>
        <v>12760</v>
      </c>
      <c r="U34" s="44"/>
      <c r="V34" s="44"/>
    </row>
    <row r="35" spans="1:22" ht="18" customHeight="1" x14ac:dyDescent="0.2">
      <c r="A35" s="56" t="s">
        <v>1083</v>
      </c>
      <c r="B35" s="82" t="s">
        <v>649</v>
      </c>
      <c r="C35" s="66" t="s">
        <v>18</v>
      </c>
      <c r="D35" s="67">
        <v>3.5</v>
      </c>
      <c r="E35" s="68" t="s">
        <v>0</v>
      </c>
      <c r="F35" s="69">
        <v>1</v>
      </c>
      <c r="G35" s="75">
        <f t="shared" si="8"/>
        <v>4.5</v>
      </c>
      <c r="H35" s="71">
        <f>IF(D35=基本・単一!$F$4,基本・単一!$L$4,IF(D35=基本・単一!$F$5,基本・単一!$L$5,IF(D35=基本・単一!$F$6,基本・単一!$L$6,IF(D35=基本・単一!$F$7,基本・単一!$L$7,IF(D35=基本・単一!$F$8,基本・単一!$L$8,IF(D35=基本・単一!$F$9,基本・単一!$L$9,IF(D35=基本・単一!$F$10,基本・単一!$L$10)))))))</f>
        <v>921</v>
      </c>
      <c r="I35" s="243"/>
      <c r="J35" s="71">
        <f t="shared" si="10"/>
        <v>166</v>
      </c>
      <c r="K35" s="243"/>
      <c r="L35" s="71">
        <f t="shared" si="9"/>
        <v>1400</v>
      </c>
      <c r="M35" s="72">
        <f t="shared" si="0"/>
        <v>15680</v>
      </c>
      <c r="N35" s="72">
        <f t="shared" si="1"/>
        <v>15344</v>
      </c>
      <c r="O35" s="72">
        <f t="shared" si="2"/>
        <v>15260</v>
      </c>
      <c r="P35" s="72">
        <f t="shared" si="3"/>
        <v>15008</v>
      </c>
      <c r="Q35" s="72">
        <f t="shared" si="4"/>
        <v>14840</v>
      </c>
      <c r="R35" s="72">
        <f t="shared" si="5"/>
        <v>14504</v>
      </c>
      <c r="S35" s="72">
        <f t="shared" si="6"/>
        <v>14252</v>
      </c>
      <c r="T35" s="72">
        <f t="shared" si="7"/>
        <v>14000</v>
      </c>
      <c r="U35" s="44"/>
      <c r="V35" s="44"/>
    </row>
    <row r="36" spans="1:22" ht="18" customHeight="1" x14ac:dyDescent="0.2">
      <c r="A36" s="56" t="s">
        <v>1084</v>
      </c>
      <c r="B36" s="82" t="s">
        <v>649</v>
      </c>
      <c r="C36" s="66" t="s">
        <v>18</v>
      </c>
      <c r="D36" s="67">
        <v>3.5</v>
      </c>
      <c r="E36" s="68" t="s">
        <v>0</v>
      </c>
      <c r="F36" s="69">
        <v>1.5</v>
      </c>
      <c r="G36" s="75">
        <f t="shared" si="8"/>
        <v>5</v>
      </c>
      <c r="H36" s="71">
        <f>IF(D36=基本・単一!$F$4,基本・単一!$L$4,IF(D36=基本・単一!$F$5,基本・単一!$L$5,IF(D36=基本・単一!$F$6,基本・単一!$L$6,IF(D36=基本・単一!$F$7,基本・単一!$L$7,IF(D36=基本・単一!$F$8,基本・単一!$L$8,IF(D36=基本・単一!$F$9,基本・単一!$L$9,IF(D36=基本・単一!$F$10,基本・単一!$L$10)))))))</f>
        <v>921</v>
      </c>
      <c r="I36" s="243"/>
      <c r="J36" s="71">
        <f t="shared" si="10"/>
        <v>249</v>
      </c>
      <c r="K36" s="243"/>
      <c r="L36" s="71">
        <f t="shared" si="9"/>
        <v>1525</v>
      </c>
      <c r="M36" s="72">
        <f t="shared" si="0"/>
        <v>17080</v>
      </c>
      <c r="N36" s="72">
        <f t="shared" si="1"/>
        <v>16714</v>
      </c>
      <c r="O36" s="72">
        <f t="shared" si="2"/>
        <v>16622</v>
      </c>
      <c r="P36" s="72">
        <f t="shared" si="3"/>
        <v>16348</v>
      </c>
      <c r="Q36" s="72">
        <f t="shared" si="4"/>
        <v>16165</v>
      </c>
      <c r="R36" s="72">
        <f t="shared" si="5"/>
        <v>15799</v>
      </c>
      <c r="S36" s="72">
        <f t="shared" si="6"/>
        <v>15524</v>
      </c>
      <c r="T36" s="72">
        <f t="shared" si="7"/>
        <v>15250</v>
      </c>
      <c r="U36" s="44"/>
      <c r="V36" s="44"/>
    </row>
    <row r="37" spans="1:22" ht="18" customHeight="1" x14ac:dyDescent="0.2">
      <c r="A37" s="56" t="s">
        <v>1085</v>
      </c>
      <c r="B37" s="82" t="s">
        <v>649</v>
      </c>
      <c r="C37" s="66" t="s">
        <v>18</v>
      </c>
      <c r="D37" s="67">
        <v>3.5</v>
      </c>
      <c r="E37" s="68" t="s">
        <v>0</v>
      </c>
      <c r="F37" s="69">
        <v>2</v>
      </c>
      <c r="G37" s="75">
        <f t="shared" si="8"/>
        <v>5.5</v>
      </c>
      <c r="H37" s="71">
        <f>IF(D37=基本・単一!$F$4,基本・単一!$L$4,IF(D37=基本・単一!$F$5,基本・単一!$L$5,IF(D37=基本・単一!$F$6,基本・単一!$L$6,IF(D37=基本・単一!$F$7,基本・単一!$L$7,IF(D37=基本・単一!$F$8,基本・単一!$L$8,IF(D37=基本・単一!$F$9,基本・単一!$L$9,IF(D37=基本・単一!$F$10,基本・単一!$L$10)))))))</f>
        <v>921</v>
      </c>
      <c r="I37" s="243"/>
      <c r="J37" s="71">
        <f t="shared" si="10"/>
        <v>332</v>
      </c>
      <c r="K37" s="243"/>
      <c r="L37" s="71">
        <f t="shared" si="9"/>
        <v>1649</v>
      </c>
      <c r="M37" s="72">
        <f t="shared" si="0"/>
        <v>18468</v>
      </c>
      <c r="N37" s="72">
        <f t="shared" si="1"/>
        <v>18073</v>
      </c>
      <c r="O37" s="72">
        <f t="shared" si="2"/>
        <v>17974</v>
      </c>
      <c r="P37" s="72">
        <f t="shared" si="3"/>
        <v>17677</v>
      </c>
      <c r="Q37" s="72">
        <f t="shared" si="4"/>
        <v>17479</v>
      </c>
      <c r="R37" s="72">
        <f t="shared" si="5"/>
        <v>17083</v>
      </c>
      <c r="S37" s="72">
        <f t="shared" si="6"/>
        <v>16786</v>
      </c>
      <c r="T37" s="72">
        <f t="shared" si="7"/>
        <v>16490</v>
      </c>
      <c r="U37" s="44"/>
      <c r="V37" s="44"/>
    </row>
    <row r="38" spans="1:22" ht="18" customHeight="1" x14ac:dyDescent="0.2">
      <c r="A38" s="56" t="s">
        <v>1086</v>
      </c>
      <c r="B38" s="82" t="s">
        <v>649</v>
      </c>
      <c r="C38" s="66" t="s">
        <v>18</v>
      </c>
      <c r="D38" s="67">
        <v>3.5</v>
      </c>
      <c r="E38" s="68" t="s">
        <v>0</v>
      </c>
      <c r="F38" s="69">
        <v>2.5</v>
      </c>
      <c r="G38" s="75">
        <f t="shared" si="8"/>
        <v>6</v>
      </c>
      <c r="H38" s="71">
        <f>IF(D38=基本・単一!$F$4,基本・単一!$L$4,IF(D38=基本・単一!$F$5,基本・単一!$L$5,IF(D38=基本・単一!$F$6,基本・単一!$L$6,IF(D38=基本・単一!$F$7,基本・単一!$L$7,IF(D38=基本・単一!$F$8,基本・単一!$L$8,IF(D38=基本・単一!$F$9,基本・単一!$L$9,IF(D38=基本・単一!$F$10,基本・単一!$L$10)))))))</f>
        <v>921</v>
      </c>
      <c r="I38" s="243"/>
      <c r="J38" s="71">
        <f t="shared" si="10"/>
        <v>415</v>
      </c>
      <c r="K38" s="243"/>
      <c r="L38" s="71">
        <f t="shared" si="9"/>
        <v>1774</v>
      </c>
      <c r="M38" s="72">
        <f t="shared" si="0"/>
        <v>19868</v>
      </c>
      <c r="N38" s="72">
        <f t="shared" si="1"/>
        <v>19443</v>
      </c>
      <c r="O38" s="72">
        <f t="shared" si="2"/>
        <v>19336</v>
      </c>
      <c r="P38" s="72">
        <f t="shared" si="3"/>
        <v>19017</v>
      </c>
      <c r="Q38" s="72">
        <f t="shared" si="4"/>
        <v>18804</v>
      </c>
      <c r="R38" s="72">
        <f t="shared" si="5"/>
        <v>18378</v>
      </c>
      <c r="S38" s="72">
        <f t="shared" si="6"/>
        <v>18059</v>
      </c>
      <c r="T38" s="72">
        <f t="shared" si="7"/>
        <v>17740</v>
      </c>
      <c r="U38" s="44"/>
      <c r="V38" s="44"/>
    </row>
    <row r="39" spans="1:22" ht="18" customHeight="1" x14ac:dyDescent="0.2">
      <c r="A39" s="56" t="s">
        <v>1087</v>
      </c>
      <c r="B39" s="82" t="s">
        <v>649</v>
      </c>
      <c r="C39" s="66" t="s">
        <v>18</v>
      </c>
      <c r="D39" s="67">
        <v>4</v>
      </c>
      <c r="E39" s="68" t="s">
        <v>0</v>
      </c>
      <c r="F39" s="69">
        <v>0.5</v>
      </c>
      <c r="G39" s="75">
        <f t="shared" si="8"/>
        <v>4.5</v>
      </c>
      <c r="H39" s="71">
        <f>基本・単一!L11</f>
        <v>1004</v>
      </c>
      <c r="I39" s="243"/>
      <c r="J39" s="71">
        <f t="shared" si="10"/>
        <v>83</v>
      </c>
      <c r="K39" s="243"/>
      <c r="L39" s="71">
        <f t="shared" si="9"/>
        <v>1380</v>
      </c>
      <c r="M39" s="72">
        <f t="shared" si="0"/>
        <v>15456</v>
      </c>
      <c r="N39" s="72">
        <f t="shared" si="1"/>
        <v>15124</v>
      </c>
      <c r="O39" s="72">
        <f t="shared" si="2"/>
        <v>15042</v>
      </c>
      <c r="P39" s="72">
        <f t="shared" si="3"/>
        <v>14793</v>
      </c>
      <c r="Q39" s="72">
        <f t="shared" si="4"/>
        <v>14628</v>
      </c>
      <c r="R39" s="72">
        <f t="shared" si="5"/>
        <v>14296</v>
      </c>
      <c r="S39" s="72">
        <f t="shared" si="6"/>
        <v>14048</v>
      </c>
      <c r="T39" s="72">
        <f t="shared" si="7"/>
        <v>13800</v>
      </c>
      <c r="U39" s="44"/>
      <c r="V39" s="44"/>
    </row>
    <row r="40" spans="1:22" ht="18" customHeight="1" x14ac:dyDescent="0.2">
      <c r="A40" s="56" t="s">
        <v>1088</v>
      </c>
      <c r="B40" s="82" t="s">
        <v>649</v>
      </c>
      <c r="C40" s="66" t="s">
        <v>18</v>
      </c>
      <c r="D40" s="67">
        <v>4</v>
      </c>
      <c r="E40" s="68" t="s">
        <v>0</v>
      </c>
      <c r="F40" s="69">
        <v>1</v>
      </c>
      <c r="G40" s="75">
        <f t="shared" si="8"/>
        <v>5</v>
      </c>
      <c r="H40" s="71">
        <f>$H$39</f>
        <v>1004</v>
      </c>
      <c r="I40" s="243"/>
      <c r="J40" s="71">
        <f t="shared" si="10"/>
        <v>166</v>
      </c>
      <c r="K40" s="243"/>
      <c r="L40" s="71">
        <f t="shared" si="9"/>
        <v>1504</v>
      </c>
      <c r="M40" s="72">
        <f t="shared" si="0"/>
        <v>16844</v>
      </c>
      <c r="N40" s="72">
        <f t="shared" si="1"/>
        <v>16483</v>
      </c>
      <c r="O40" s="72">
        <f t="shared" si="2"/>
        <v>16393</v>
      </c>
      <c r="P40" s="72">
        <f t="shared" si="3"/>
        <v>16122</v>
      </c>
      <c r="Q40" s="72">
        <f t="shared" si="4"/>
        <v>15942</v>
      </c>
      <c r="R40" s="72">
        <f t="shared" si="5"/>
        <v>15581</v>
      </c>
      <c r="S40" s="72">
        <f t="shared" si="6"/>
        <v>15310</v>
      </c>
      <c r="T40" s="72">
        <f t="shared" si="7"/>
        <v>15040</v>
      </c>
      <c r="U40" s="44"/>
      <c r="V40" s="44"/>
    </row>
    <row r="41" spans="1:22" ht="18" customHeight="1" x14ac:dyDescent="0.2">
      <c r="A41" s="56" t="s">
        <v>1089</v>
      </c>
      <c r="B41" s="82" t="s">
        <v>649</v>
      </c>
      <c r="C41" s="66" t="s">
        <v>18</v>
      </c>
      <c r="D41" s="67">
        <v>4</v>
      </c>
      <c r="E41" s="68" t="s">
        <v>0</v>
      </c>
      <c r="F41" s="69">
        <v>1.5</v>
      </c>
      <c r="G41" s="75">
        <f t="shared" si="8"/>
        <v>5.5</v>
      </c>
      <c r="H41" s="71">
        <f>$H$39</f>
        <v>1004</v>
      </c>
      <c r="I41" s="243"/>
      <c r="J41" s="71">
        <f t="shared" si="10"/>
        <v>249</v>
      </c>
      <c r="K41" s="243"/>
      <c r="L41" s="71">
        <f t="shared" si="9"/>
        <v>1629</v>
      </c>
      <c r="M41" s="72">
        <f t="shared" si="0"/>
        <v>18244</v>
      </c>
      <c r="N41" s="72">
        <f t="shared" si="1"/>
        <v>17853</v>
      </c>
      <c r="O41" s="72">
        <f t="shared" si="2"/>
        <v>17756</v>
      </c>
      <c r="P41" s="72">
        <f t="shared" si="3"/>
        <v>17462</v>
      </c>
      <c r="Q41" s="72">
        <f t="shared" si="4"/>
        <v>17267</v>
      </c>
      <c r="R41" s="72">
        <f t="shared" si="5"/>
        <v>16876</v>
      </c>
      <c r="S41" s="72">
        <f t="shared" si="6"/>
        <v>16583</v>
      </c>
      <c r="T41" s="72">
        <f t="shared" si="7"/>
        <v>16290</v>
      </c>
      <c r="U41" s="44"/>
      <c r="V41" s="44"/>
    </row>
    <row r="42" spans="1:22" ht="18" customHeight="1" x14ac:dyDescent="0.2">
      <c r="A42" s="56" t="s">
        <v>1090</v>
      </c>
      <c r="B42" s="82" t="s">
        <v>649</v>
      </c>
      <c r="C42" s="66" t="s">
        <v>18</v>
      </c>
      <c r="D42" s="67">
        <v>4</v>
      </c>
      <c r="E42" s="68" t="s">
        <v>0</v>
      </c>
      <c r="F42" s="69">
        <v>2</v>
      </c>
      <c r="G42" s="75">
        <f t="shared" si="8"/>
        <v>6</v>
      </c>
      <c r="H42" s="71">
        <f>$H$39</f>
        <v>1004</v>
      </c>
      <c r="I42" s="243"/>
      <c r="J42" s="71">
        <f t="shared" si="10"/>
        <v>332</v>
      </c>
      <c r="K42" s="243"/>
      <c r="L42" s="71">
        <f t="shared" si="9"/>
        <v>1753</v>
      </c>
      <c r="M42" s="72">
        <f t="shared" si="0"/>
        <v>19633</v>
      </c>
      <c r="N42" s="72">
        <f t="shared" si="1"/>
        <v>19212</v>
      </c>
      <c r="O42" s="72">
        <f t="shared" si="2"/>
        <v>19107</v>
      </c>
      <c r="P42" s="72">
        <f t="shared" si="3"/>
        <v>18792</v>
      </c>
      <c r="Q42" s="72">
        <f t="shared" si="4"/>
        <v>18581</v>
      </c>
      <c r="R42" s="72">
        <f t="shared" si="5"/>
        <v>18161</v>
      </c>
      <c r="S42" s="72">
        <f t="shared" si="6"/>
        <v>17845</v>
      </c>
      <c r="T42" s="72">
        <f t="shared" si="7"/>
        <v>17530</v>
      </c>
      <c r="U42" s="44"/>
      <c r="V42" s="44"/>
    </row>
    <row r="43" spans="1:22" ht="18" customHeight="1" x14ac:dyDescent="0.2">
      <c r="A43" s="56" t="s">
        <v>1091</v>
      </c>
      <c r="B43" s="82" t="s">
        <v>649</v>
      </c>
      <c r="C43" s="66" t="s">
        <v>18</v>
      </c>
      <c r="D43" s="67">
        <v>4</v>
      </c>
      <c r="E43" s="68" t="s">
        <v>0</v>
      </c>
      <c r="F43" s="69">
        <v>2.5</v>
      </c>
      <c r="G43" s="75">
        <f t="shared" si="8"/>
        <v>6.5</v>
      </c>
      <c r="H43" s="71">
        <f>$H$39</f>
        <v>1004</v>
      </c>
      <c r="I43" s="243"/>
      <c r="J43" s="71">
        <f t="shared" si="10"/>
        <v>415</v>
      </c>
      <c r="K43" s="243"/>
      <c r="L43" s="71">
        <f t="shared" si="9"/>
        <v>1878</v>
      </c>
      <c r="M43" s="72">
        <f t="shared" si="0"/>
        <v>21033</v>
      </c>
      <c r="N43" s="72">
        <f t="shared" si="1"/>
        <v>20582</v>
      </c>
      <c r="O43" s="72">
        <f t="shared" si="2"/>
        <v>20470</v>
      </c>
      <c r="P43" s="72">
        <f t="shared" si="3"/>
        <v>20132</v>
      </c>
      <c r="Q43" s="72">
        <f t="shared" si="4"/>
        <v>19906</v>
      </c>
      <c r="R43" s="72">
        <f t="shared" si="5"/>
        <v>19456</v>
      </c>
      <c r="S43" s="72">
        <f t="shared" si="6"/>
        <v>19118</v>
      </c>
      <c r="T43" s="72">
        <f t="shared" si="7"/>
        <v>18780</v>
      </c>
      <c r="U43" s="44"/>
      <c r="V43" s="44"/>
    </row>
    <row r="44" spans="1:22" ht="18" customHeight="1" x14ac:dyDescent="0.2">
      <c r="A44" s="56" t="s">
        <v>1092</v>
      </c>
      <c r="B44" s="82" t="s">
        <v>649</v>
      </c>
      <c r="C44" s="66" t="s">
        <v>18</v>
      </c>
      <c r="D44" s="67">
        <v>4.5</v>
      </c>
      <c r="E44" s="68" t="s">
        <v>0</v>
      </c>
      <c r="F44" s="69">
        <v>0.5</v>
      </c>
      <c r="G44" s="75">
        <f t="shared" si="8"/>
        <v>5</v>
      </c>
      <c r="H44" s="71">
        <f>基本・単一!L12</f>
        <v>1087</v>
      </c>
      <c r="I44" s="243"/>
      <c r="J44" s="71">
        <f t="shared" si="10"/>
        <v>83</v>
      </c>
      <c r="K44" s="243"/>
      <c r="L44" s="71">
        <f t="shared" si="9"/>
        <v>1484</v>
      </c>
      <c r="M44" s="72">
        <f t="shared" si="0"/>
        <v>16620</v>
      </c>
      <c r="N44" s="72">
        <f t="shared" si="1"/>
        <v>16264</v>
      </c>
      <c r="O44" s="72">
        <f t="shared" si="2"/>
        <v>16175</v>
      </c>
      <c r="P44" s="72">
        <f t="shared" si="3"/>
        <v>15908</v>
      </c>
      <c r="Q44" s="72">
        <f t="shared" si="4"/>
        <v>15730</v>
      </c>
      <c r="R44" s="72">
        <f t="shared" si="5"/>
        <v>15374</v>
      </c>
      <c r="S44" s="72">
        <f t="shared" si="6"/>
        <v>15107</v>
      </c>
      <c r="T44" s="72">
        <f t="shared" si="7"/>
        <v>14840</v>
      </c>
      <c r="U44" s="44"/>
      <c r="V44" s="44"/>
    </row>
    <row r="45" spans="1:22" ht="18" customHeight="1" x14ac:dyDescent="0.2">
      <c r="A45" s="56" t="s">
        <v>1093</v>
      </c>
      <c r="B45" s="82" t="s">
        <v>649</v>
      </c>
      <c r="C45" s="66" t="s">
        <v>18</v>
      </c>
      <c r="D45" s="67">
        <v>4.5</v>
      </c>
      <c r="E45" s="68" t="s">
        <v>0</v>
      </c>
      <c r="F45" s="69">
        <v>1</v>
      </c>
      <c r="G45" s="75">
        <f t="shared" si="8"/>
        <v>5.5</v>
      </c>
      <c r="H45" s="71">
        <f>$H$44</f>
        <v>1087</v>
      </c>
      <c r="I45" s="243"/>
      <c r="J45" s="71">
        <f t="shared" si="10"/>
        <v>166</v>
      </c>
      <c r="K45" s="243"/>
      <c r="L45" s="71">
        <f t="shared" si="9"/>
        <v>1608</v>
      </c>
      <c r="M45" s="72">
        <f t="shared" si="0"/>
        <v>18009</v>
      </c>
      <c r="N45" s="72">
        <f t="shared" si="1"/>
        <v>17623</v>
      </c>
      <c r="O45" s="72">
        <f t="shared" si="2"/>
        <v>17527</v>
      </c>
      <c r="P45" s="72">
        <f t="shared" si="3"/>
        <v>17237</v>
      </c>
      <c r="Q45" s="72">
        <f t="shared" si="4"/>
        <v>17044</v>
      </c>
      <c r="R45" s="72">
        <f t="shared" si="5"/>
        <v>16658</v>
      </c>
      <c r="S45" s="72">
        <f t="shared" si="6"/>
        <v>16369</v>
      </c>
      <c r="T45" s="72">
        <f t="shared" si="7"/>
        <v>16080</v>
      </c>
      <c r="U45" s="44"/>
      <c r="V45" s="44"/>
    </row>
    <row r="46" spans="1:22" ht="18" customHeight="1" x14ac:dyDescent="0.2">
      <c r="A46" s="56" t="s">
        <v>1094</v>
      </c>
      <c r="B46" s="82" t="s">
        <v>649</v>
      </c>
      <c r="C46" s="66" t="s">
        <v>18</v>
      </c>
      <c r="D46" s="67">
        <v>4.5</v>
      </c>
      <c r="E46" s="68" t="s">
        <v>0</v>
      </c>
      <c r="F46" s="69">
        <v>1.5</v>
      </c>
      <c r="G46" s="75">
        <f t="shared" si="8"/>
        <v>6</v>
      </c>
      <c r="H46" s="71">
        <f>$H$44</f>
        <v>1087</v>
      </c>
      <c r="I46" s="243"/>
      <c r="J46" s="71">
        <f t="shared" si="10"/>
        <v>249</v>
      </c>
      <c r="K46" s="243"/>
      <c r="L46" s="71">
        <f t="shared" si="9"/>
        <v>1733</v>
      </c>
      <c r="M46" s="72">
        <f t="shared" si="0"/>
        <v>19409</v>
      </c>
      <c r="N46" s="72">
        <f t="shared" si="1"/>
        <v>18993</v>
      </c>
      <c r="O46" s="72">
        <f t="shared" si="2"/>
        <v>18889</v>
      </c>
      <c r="P46" s="72">
        <f t="shared" si="3"/>
        <v>18577</v>
      </c>
      <c r="Q46" s="72">
        <f t="shared" si="4"/>
        <v>18369</v>
      </c>
      <c r="R46" s="72">
        <f t="shared" si="5"/>
        <v>17953</v>
      </c>
      <c r="S46" s="72">
        <f t="shared" si="6"/>
        <v>17641</v>
      </c>
      <c r="T46" s="72">
        <f t="shared" si="7"/>
        <v>17330</v>
      </c>
      <c r="U46" s="44"/>
      <c r="V46" s="44"/>
    </row>
    <row r="47" spans="1:22" ht="18" customHeight="1" x14ac:dyDescent="0.2">
      <c r="A47" s="56" t="s">
        <v>1095</v>
      </c>
      <c r="B47" s="82" t="s">
        <v>649</v>
      </c>
      <c r="C47" s="66" t="s">
        <v>18</v>
      </c>
      <c r="D47" s="67">
        <v>4.5</v>
      </c>
      <c r="E47" s="68" t="s">
        <v>0</v>
      </c>
      <c r="F47" s="69">
        <v>2</v>
      </c>
      <c r="G47" s="75">
        <f t="shared" si="8"/>
        <v>6.5</v>
      </c>
      <c r="H47" s="71">
        <f>$H$44</f>
        <v>1087</v>
      </c>
      <c r="I47" s="243"/>
      <c r="J47" s="71">
        <f t="shared" si="10"/>
        <v>332</v>
      </c>
      <c r="K47" s="243"/>
      <c r="L47" s="71">
        <f t="shared" si="9"/>
        <v>1857</v>
      </c>
      <c r="M47" s="72">
        <f t="shared" si="0"/>
        <v>20798</v>
      </c>
      <c r="N47" s="72">
        <f t="shared" si="1"/>
        <v>20352</v>
      </c>
      <c r="O47" s="72">
        <f t="shared" si="2"/>
        <v>20241</v>
      </c>
      <c r="P47" s="72">
        <f t="shared" si="3"/>
        <v>19907</v>
      </c>
      <c r="Q47" s="72">
        <f t="shared" si="4"/>
        <v>19684</v>
      </c>
      <c r="R47" s="72">
        <f t="shared" si="5"/>
        <v>19238</v>
      </c>
      <c r="S47" s="72">
        <f t="shared" si="6"/>
        <v>18904</v>
      </c>
      <c r="T47" s="72">
        <f t="shared" si="7"/>
        <v>18570</v>
      </c>
      <c r="U47" s="44"/>
      <c r="V47" s="44"/>
    </row>
    <row r="48" spans="1:22" ht="18" customHeight="1" x14ac:dyDescent="0.2">
      <c r="A48" s="56" t="s">
        <v>1096</v>
      </c>
      <c r="B48" s="82" t="s">
        <v>649</v>
      </c>
      <c r="C48" s="66" t="s">
        <v>18</v>
      </c>
      <c r="D48" s="67">
        <v>4.5</v>
      </c>
      <c r="E48" s="68" t="s">
        <v>0</v>
      </c>
      <c r="F48" s="69">
        <v>2.5</v>
      </c>
      <c r="G48" s="75">
        <f t="shared" si="8"/>
        <v>7</v>
      </c>
      <c r="H48" s="71">
        <f>$H$44</f>
        <v>1087</v>
      </c>
      <c r="I48" s="243"/>
      <c r="J48" s="71">
        <f t="shared" si="10"/>
        <v>415</v>
      </c>
      <c r="K48" s="243"/>
      <c r="L48" s="71">
        <f t="shared" si="9"/>
        <v>1982</v>
      </c>
      <c r="M48" s="72">
        <f t="shared" si="0"/>
        <v>22198</v>
      </c>
      <c r="N48" s="72">
        <f t="shared" si="1"/>
        <v>21722</v>
      </c>
      <c r="O48" s="72">
        <f t="shared" si="2"/>
        <v>21603</v>
      </c>
      <c r="P48" s="72">
        <f t="shared" si="3"/>
        <v>21247</v>
      </c>
      <c r="Q48" s="72">
        <f t="shared" si="4"/>
        <v>21009</v>
      </c>
      <c r="R48" s="72">
        <f t="shared" si="5"/>
        <v>20533</v>
      </c>
      <c r="S48" s="72">
        <f t="shared" si="6"/>
        <v>20176</v>
      </c>
      <c r="T48" s="72">
        <f t="shared" si="7"/>
        <v>19820</v>
      </c>
      <c r="U48" s="44"/>
      <c r="V48" s="44"/>
    </row>
    <row r="49" spans="1:20" ht="18" customHeight="1" x14ac:dyDescent="0.2">
      <c r="A49" s="83" t="s">
        <v>479</v>
      </c>
      <c r="B49" s="82" t="s">
        <v>287</v>
      </c>
      <c r="C49" s="66" t="s">
        <v>18</v>
      </c>
      <c r="D49" s="67">
        <v>0.5</v>
      </c>
      <c r="E49" s="68" t="s">
        <v>0</v>
      </c>
      <c r="F49" s="69">
        <v>0.5</v>
      </c>
      <c r="G49" s="75">
        <f>D49+F49</f>
        <v>1</v>
      </c>
      <c r="H49" s="71">
        <f>IF(D49=基本・単一!$F$4,基本・単一!$L$4,IF(D49=基本・単一!$F$5,基本・単一!$L$5,IF(D49=基本・単一!$F$6,基本・単一!$L$6,IF(D49=基本・単一!$F$7,基本・単一!$L$7,IF(D49=基本・単一!$F$8,基本・単一!$L$8,IF(D49=基本・単一!$F$9,基本・単一!$L$9,IF(D49=基本・単一!$F$10,基本・単一!$L$10)))))))</f>
        <v>256</v>
      </c>
      <c r="I49" s="243"/>
      <c r="J49" s="71">
        <f>基本・複合!M4</f>
        <v>148</v>
      </c>
      <c r="K49" s="243"/>
      <c r="L49" s="71">
        <f>ROUND((ROUND(H49*(1+$I$4),0)+ROUND(J49*(1+$K$4),0))*0.75,0)</f>
        <v>407</v>
      </c>
      <c r="M49" s="72">
        <f>ROUNDDOWN($L49*M$3,0)</f>
        <v>4558</v>
      </c>
      <c r="N49" s="72">
        <f>ROUNDDOWN($L49*N$3,0)</f>
        <v>4460</v>
      </c>
      <c r="O49" s="72">
        <f t="shared" si="2"/>
        <v>4436</v>
      </c>
      <c r="P49" s="72">
        <f t="shared" si="3"/>
        <v>4363</v>
      </c>
      <c r="Q49" s="72">
        <f t="shared" si="4"/>
        <v>4314</v>
      </c>
      <c r="R49" s="72">
        <f t="shared" si="5"/>
        <v>4216</v>
      </c>
      <c r="S49" s="72">
        <f t="shared" si="6"/>
        <v>4143</v>
      </c>
      <c r="T49" s="72">
        <f t="shared" si="7"/>
        <v>4070</v>
      </c>
    </row>
    <row r="50" spans="1:20" ht="18" customHeight="1" x14ac:dyDescent="0.2">
      <c r="A50" s="83" t="s">
        <v>480</v>
      </c>
      <c r="B50" s="82" t="s">
        <v>287</v>
      </c>
      <c r="C50" s="66" t="s">
        <v>18</v>
      </c>
      <c r="D50" s="67">
        <v>0.5</v>
      </c>
      <c r="E50" s="68" t="s">
        <v>0</v>
      </c>
      <c r="F50" s="69">
        <v>1</v>
      </c>
      <c r="G50" s="75">
        <f t="shared" ref="G50:G93" si="11">D50+F50</f>
        <v>1.5</v>
      </c>
      <c r="H50" s="71">
        <f>IF(D50=基本・単一!$F$4,基本・単一!$L$4,IF(D50=基本・単一!$F$5,基本・単一!$L$5,IF(D50=基本・単一!$F$6,基本・単一!$L$6,IF(D50=基本・単一!$F$7,基本・単一!$L$7,IF(D50=基本・単一!$F$8,基本・単一!$L$8,IF(D50=基本・単一!$F$9,基本・単一!$L$9,IF(D50=基本・単一!$F$10,基本・単一!$L$10)))))))</f>
        <v>256</v>
      </c>
      <c r="I50" s="243"/>
      <c r="J50" s="71">
        <f>基本・複合!M5</f>
        <v>331</v>
      </c>
      <c r="K50" s="243"/>
      <c r="L50" s="71">
        <f t="shared" ref="L50:L93" si="12">ROUND(H50*(1+$I$4),0)+ROUND(J50*(1+$K$4),0)</f>
        <v>817</v>
      </c>
      <c r="M50" s="72">
        <f t="shared" ref="M50:T93" si="13">ROUNDDOWN($L50*M$3,0)</f>
        <v>9150</v>
      </c>
      <c r="N50" s="72">
        <f t="shared" si="1"/>
        <v>8954</v>
      </c>
      <c r="O50" s="72">
        <f t="shared" si="2"/>
        <v>8905</v>
      </c>
      <c r="P50" s="72">
        <f t="shared" si="3"/>
        <v>8758</v>
      </c>
      <c r="Q50" s="72">
        <f t="shared" si="4"/>
        <v>8660</v>
      </c>
      <c r="R50" s="72">
        <f t="shared" si="5"/>
        <v>8464</v>
      </c>
      <c r="S50" s="72">
        <f t="shared" si="6"/>
        <v>8317</v>
      </c>
      <c r="T50" s="72">
        <f t="shared" si="7"/>
        <v>8170</v>
      </c>
    </row>
    <row r="51" spans="1:20" ht="18" customHeight="1" x14ac:dyDescent="0.2">
      <c r="A51" s="83" t="s">
        <v>481</v>
      </c>
      <c r="B51" s="82" t="s">
        <v>287</v>
      </c>
      <c r="C51" s="66" t="s">
        <v>18</v>
      </c>
      <c r="D51" s="67">
        <v>0.5</v>
      </c>
      <c r="E51" s="68" t="s">
        <v>0</v>
      </c>
      <c r="F51" s="69">
        <v>1.5</v>
      </c>
      <c r="G51" s="75">
        <f t="shared" si="11"/>
        <v>2</v>
      </c>
      <c r="H51" s="71">
        <f>IF(D51=基本・単一!$F$4,基本・単一!$L$4,IF(D51=基本・単一!$F$5,基本・単一!$L$5,IF(D51=基本・単一!$F$6,基本・単一!$L$6,IF(D51=基本・単一!$F$7,基本・単一!$L$7,IF(D51=基本・単一!$F$8,基本・単一!$L$8,IF(D51=基本・単一!$F$9,基本・単一!$L$9,IF(D51=基本・単一!$F$10,基本・単一!$L$10)))))))</f>
        <v>256</v>
      </c>
      <c r="I51" s="243"/>
      <c r="J51" s="71">
        <f>基本・複合!M6</f>
        <v>413</v>
      </c>
      <c r="K51" s="243"/>
      <c r="L51" s="71">
        <f t="shared" si="12"/>
        <v>940</v>
      </c>
      <c r="M51" s="72">
        <f t="shared" si="13"/>
        <v>10528</v>
      </c>
      <c r="N51" s="72">
        <f t="shared" si="1"/>
        <v>10302</v>
      </c>
      <c r="O51" s="72">
        <f t="shared" si="2"/>
        <v>10246</v>
      </c>
      <c r="P51" s="72">
        <f t="shared" si="3"/>
        <v>10076</v>
      </c>
      <c r="Q51" s="72">
        <f t="shared" si="4"/>
        <v>9964</v>
      </c>
      <c r="R51" s="72">
        <f t="shared" si="5"/>
        <v>9738</v>
      </c>
      <c r="S51" s="72">
        <f t="shared" si="6"/>
        <v>9569</v>
      </c>
      <c r="T51" s="72">
        <f t="shared" si="7"/>
        <v>9400</v>
      </c>
    </row>
    <row r="52" spans="1:20" ht="18" customHeight="1" x14ac:dyDescent="0.2">
      <c r="A52" s="83" t="s">
        <v>482</v>
      </c>
      <c r="B52" s="82" t="s">
        <v>287</v>
      </c>
      <c r="C52" s="66" t="s">
        <v>18</v>
      </c>
      <c r="D52" s="67">
        <v>0.5</v>
      </c>
      <c r="E52" s="68" t="s">
        <v>0</v>
      </c>
      <c r="F52" s="69">
        <v>2</v>
      </c>
      <c r="G52" s="75">
        <f t="shared" si="11"/>
        <v>2.5</v>
      </c>
      <c r="H52" s="71">
        <f>IF(D52=基本・単一!$F$4,基本・単一!$L$4,IF(D52=基本・単一!$F$5,基本・単一!$L$5,IF(D52=基本・単一!$F$6,基本・単一!$L$6,IF(D52=基本・単一!$F$7,基本・単一!$L$7,IF(D52=基本・単一!$F$8,基本・単一!$L$8,IF(D52=基本・単一!$F$9,基本・単一!$L$9,IF(D52=基本・単一!$F$10,基本・単一!$L$10)))))))</f>
        <v>256</v>
      </c>
      <c r="I52" s="243"/>
      <c r="J52" s="71">
        <f>基本・複合!M7</f>
        <v>498</v>
      </c>
      <c r="K52" s="243"/>
      <c r="L52" s="71">
        <f t="shared" si="12"/>
        <v>1067</v>
      </c>
      <c r="M52" s="72">
        <f t="shared" si="13"/>
        <v>11950</v>
      </c>
      <c r="N52" s="72">
        <f t="shared" si="1"/>
        <v>11694</v>
      </c>
      <c r="O52" s="72">
        <f t="shared" si="2"/>
        <v>11630</v>
      </c>
      <c r="P52" s="72">
        <f t="shared" si="3"/>
        <v>11438</v>
      </c>
      <c r="Q52" s="72">
        <f t="shared" si="4"/>
        <v>11310</v>
      </c>
      <c r="R52" s="72">
        <f t="shared" si="5"/>
        <v>11054</v>
      </c>
      <c r="S52" s="72">
        <f t="shared" si="6"/>
        <v>10862</v>
      </c>
      <c r="T52" s="72">
        <f t="shared" si="7"/>
        <v>10670</v>
      </c>
    </row>
    <row r="53" spans="1:20" ht="18" customHeight="1" x14ac:dyDescent="0.2">
      <c r="A53" s="83" t="s">
        <v>483</v>
      </c>
      <c r="B53" s="82" t="s">
        <v>287</v>
      </c>
      <c r="C53" s="66" t="s">
        <v>18</v>
      </c>
      <c r="D53" s="67">
        <v>0.5</v>
      </c>
      <c r="E53" s="68" t="s">
        <v>0</v>
      </c>
      <c r="F53" s="69">
        <v>2.5</v>
      </c>
      <c r="G53" s="75">
        <f t="shared" si="11"/>
        <v>3</v>
      </c>
      <c r="H53" s="71">
        <f>IF(D53=基本・単一!$F$4,基本・単一!$L$4,IF(D53=基本・単一!$F$5,基本・単一!$L$5,IF(D53=基本・単一!$F$6,基本・単一!$L$6,IF(D53=基本・単一!$F$7,基本・単一!$L$7,IF(D53=基本・単一!$F$8,基本・単一!$L$8,IF(D53=基本・単一!$F$9,基本・単一!$L$9,IF(D53=基本・単一!$F$10,基本・単一!$L$10)))))))</f>
        <v>256</v>
      </c>
      <c r="I53" s="243"/>
      <c r="J53" s="71">
        <f>基本・複合!M8</f>
        <v>581</v>
      </c>
      <c r="K53" s="243"/>
      <c r="L53" s="71">
        <f t="shared" si="12"/>
        <v>1192</v>
      </c>
      <c r="M53" s="72">
        <f t="shared" si="13"/>
        <v>13350</v>
      </c>
      <c r="N53" s="72">
        <f t="shared" si="1"/>
        <v>13064</v>
      </c>
      <c r="O53" s="72">
        <f t="shared" si="2"/>
        <v>12992</v>
      </c>
      <c r="P53" s="72">
        <f t="shared" si="3"/>
        <v>12778</v>
      </c>
      <c r="Q53" s="72">
        <f t="shared" si="4"/>
        <v>12635</v>
      </c>
      <c r="R53" s="72">
        <f t="shared" si="5"/>
        <v>12349</v>
      </c>
      <c r="S53" s="72">
        <f t="shared" si="6"/>
        <v>12134</v>
      </c>
      <c r="T53" s="72">
        <f t="shared" si="7"/>
        <v>11920</v>
      </c>
    </row>
    <row r="54" spans="1:20" ht="18" customHeight="1" x14ac:dyDescent="0.2">
      <c r="A54" s="83" t="s">
        <v>484</v>
      </c>
      <c r="B54" s="82" t="s">
        <v>287</v>
      </c>
      <c r="C54" s="66" t="s">
        <v>18</v>
      </c>
      <c r="D54" s="67">
        <v>1</v>
      </c>
      <c r="E54" s="68" t="s">
        <v>0</v>
      </c>
      <c r="F54" s="69">
        <v>0.5</v>
      </c>
      <c r="G54" s="75">
        <f t="shared" si="11"/>
        <v>1.5</v>
      </c>
      <c r="H54" s="71">
        <f>IF(D54=基本・単一!$F$4,基本・単一!$L$4,IF(D54=基本・単一!$F$5,基本・単一!$L$5,IF(D54=基本・単一!$F$6,基本・単一!$L$6,IF(D54=基本・単一!$F$7,基本・単一!$L$7,IF(D54=基本・単一!$F$8,基本・単一!$L$8,IF(D54=基本・単一!$F$9,基本・単一!$L$9,IF(D54=基本・単一!$F$10,基本・単一!$L$10)))))))</f>
        <v>404</v>
      </c>
      <c r="I54" s="243"/>
      <c r="J54" s="71">
        <f>基本・複合!M10</f>
        <v>183</v>
      </c>
      <c r="K54" s="243"/>
      <c r="L54" s="71">
        <f t="shared" si="12"/>
        <v>780</v>
      </c>
      <c r="M54" s="72">
        <f t="shared" si="13"/>
        <v>8736</v>
      </c>
      <c r="N54" s="72">
        <f t="shared" si="1"/>
        <v>8548</v>
      </c>
      <c r="O54" s="72">
        <f t="shared" si="2"/>
        <v>8502</v>
      </c>
      <c r="P54" s="72">
        <f t="shared" si="3"/>
        <v>8361</v>
      </c>
      <c r="Q54" s="72">
        <f t="shared" si="4"/>
        <v>8268</v>
      </c>
      <c r="R54" s="72">
        <f t="shared" si="5"/>
        <v>8080</v>
      </c>
      <c r="S54" s="72">
        <f t="shared" si="6"/>
        <v>7940</v>
      </c>
      <c r="T54" s="72">
        <f t="shared" si="7"/>
        <v>7800</v>
      </c>
    </row>
    <row r="55" spans="1:20" ht="18" customHeight="1" x14ac:dyDescent="0.2">
      <c r="A55" s="83" t="s">
        <v>485</v>
      </c>
      <c r="B55" s="82" t="s">
        <v>287</v>
      </c>
      <c r="C55" s="66" t="s">
        <v>18</v>
      </c>
      <c r="D55" s="67">
        <v>1</v>
      </c>
      <c r="E55" s="68" t="s">
        <v>0</v>
      </c>
      <c r="F55" s="69">
        <v>1</v>
      </c>
      <c r="G55" s="75">
        <f t="shared" si="11"/>
        <v>2</v>
      </c>
      <c r="H55" s="71">
        <f>IF(D55=基本・単一!$F$4,基本・単一!$L$4,IF(D55=基本・単一!$F$5,基本・単一!$L$5,IF(D55=基本・単一!$F$6,基本・単一!$L$6,IF(D55=基本・単一!$F$7,基本・単一!$L$7,IF(D55=基本・単一!$F$8,基本・単一!$L$8,IF(D55=基本・単一!$F$9,基本・単一!$L$9,IF(D55=基本・単一!$F$10,基本・単一!$L$10)))))))</f>
        <v>404</v>
      </c>
      <c r="I55" s="243"/>
      <c r="J55" s="71">
        <f>基本・複合!M11</f>
        <v>265</v>
      </c>
      <c r="K55" s="243"/>
      <c r="L55" s="71">
        <f t="shared" si="12"/>
        <v>903</v>
      </c>
      <c r="M55" s="72">
        <f t="shared" si="13"/>
        <v>10113</v>
      </c>
      <c r="N55" s="72">
        <f t="shared" si="1"/>
        <v>9896</v>
      </c>
      <c r="O55" s="72">
        <f t="shared" si="2"/>
        <v>9842</v>
      </c>
      <c r="P55" s="72">
        <f t="shared" si="3"/>
        <v>9680</v>
      </c>
      <c r="Q55" s="72">
        <f t="shared" si="4"/>
        <v>9571</v>
      </c>
      <c r="R55" s="72">
        <f t="shared" si="5"/>
        <v>9355</v>
      </c>
      <c r="S55" s="72">
        <f t="shared" si="6"/>
        <v>9192</v>
      </c>
      <c r="T55" s="72">
        <f t="shared" si="7"/>
        <v>9030</v>
      </c>
    </row>
    <row r="56" spans="1:20" ht="18" customHeight="1" x14ac:dyDescent="0.2">
      <c r="A56" s="83" t="s">
        <v>486</v>
      </c>
      <c r="B56" s="82" t="s">
        <v>287</v>
      </c>
      <c r="C56" s="66" t="s">
        <v>18</v>
      </c>
      <c r="D56" s="67">
        <v>1</v>
      </c>
      <c r="E56" s="68" t="s">
        <v>0</v>
      </c>
      <c r="F56" s="69">
        <v>1.5</v>
      </c>
      <c r="G56" s="75">
        <f t="shared" si="11"/>
        <v>2.5</v>
      </c>
      <c r="H56" s="71">
        <f>IF(D56=基本・単一!$F$4,基本・単一!$L$4,IF(D56=基本・単一!$F$5,基本・単一!$L$5,IF(D56=基本・単一!$F$6,基本・単一!$L$6,IF(D56=基本・単一!$F$7,基本・単一!$L$7,IF(D56=基本・単一!$F$8,基本・単一!$L$8,IF(D56=基本・単一!$F$9,基本・単一!$L$9,IF(D56=基本・単一!$F$10,基本・単一!$L$10)))))))</f>
        <v>404</v>
      </c>
      <c r="I56" s="243"/>
      <c r="J56" s="71">
        <f>基本・複合!M12</f>
        <v>350</v>
      </c>
      <c r="K56" s="243"/>
      <c r="L56" s="71">
        <f t="shared" si="12"/>
        <v>1030</v>
      </c>
      <c r="M56" s="72">
        <f t="shared" si="13"/>
        <v>11536</v>
      </c>
      <c r="N56" s="72">
        <f t="shared" si="1"/>
        <v>11288</v>
      </c>
      <c r="O56" s="72">
        <f t="shared" si="2"/>
        <v>11227</v>
      </c>
      <c r="P56" s="72">
        <f t="shared" si="3"/>
        <v>11041</v>
      </c>
      <c r="Q56" s="72">
        <f t="shared" si="4"/>
        <v>10918</v>
      </c>
      <c r="R56" s="72">
        <f t="shared" si="5"/>
        <v>10670</v>
      </c>
      <c r="S56" s="72">
        <f t="shared" si="6"/>
        <v>10485</v>
      </c>
      <c r="T56" s="72">
        <f t="shared" si="7"/>
        <v>10300</v>
      </c>
    </row>
    <row r="57" spans="1:20" ht="18" customHeight="1" x14ac:dyDescent="0.2">
      <c r="A57" s="83" t="s">
        <v>487</v>
      </c>
      <c r="B57" s="82" t="s">
        <v>287</v>
      </c>
      <c r="C57" s="66" t="s">
        <v>18</v>
      </c>
      <c r="D57" s="67">
        <v>1</v>
      </c>
      <c r="E57" s="68" t="s">
        <v>0</v>
      </c>
      <c r="F57" s="69">
        <v>2</v>
      </c>
      <c r="G57" s="75">
        <f t="shared" si="11"/>
        <v>3</v>
      </c>
      <c r="H57" s="71">
        <f>IF(D57=基本・単一!$F$4,基本・単一!$L$4,IF(D57=基本・単一!$F$5,基本・単一!$L$5,IF(D57=基本・単一!$F$6,基本・単一!$L$6,IF(D57=基本・単一!$F$7,基本・単一!$L$7,IF(D57=基本・単一!$F$8,基本・単一!$L$8,IF(D57=基本・単一!$F$9,基本・単一!$L$9,IF(D57=基本・単一!$F$10,基本・単一!$L$10)))))))</f>
        <v>404</v>
      </c>
      <c r="I57" s="243"/>
      <c r="J57" s="71">
        <f>基本・複合!M13</f>
        <v>433</v>
      </c>
      <c r="K57" s="243"/>
      <c r="L57" s="71">
        <f t="shared" si="12"/>
        <v>1155</v>
      </c>
      <c r="M57" s="72">
        <f t="shared" si="13"/>
        <v>12936</v>
      </c>
      <c r="N57" s="72">
        <f t="shared" si="1"/>
        <v>12658</v>
      </c>
      <c r="O57" s="72">
        <f t="shared" si="2"/>
        <v>12589</v>
      </c>
      <c r="P57" s="72">
        <f t="shared" si="3"/>
        <v>12381</v>
      </c>
      <c r="Q57" s="72">
        <f t="shared" si="4"/>
        <v>12243</v>
      </c>
      <c r="R57" s="72">
        <f t="shared" si="5"/>
        <v>11965</v>
      </c>
      <c r="S57" s="72">
        <f t="shared" si="6"/>
        <v>11757</v>
      </c>
      <c r="T57" s="72">
        <f t="shared" si="7"/>
        <v>11550</v>
      </c>
    </row>
    <row r="58" spans="1:20" ht="18" customHeight="1" x14ac:dyDescent="0.2">
      <c r="A58" s="83" t="s">
        <v>488</v>
      </c>
      <c r="B58" s="82" t="s">
        <v>287</v>
      </c>
      <c r="C58" s="66" t="s">
        <v>18</v>
      </c>
      <c r="D58" s="67">
        <v>1</v>
      </c>
      <c r="E58" s="68" t="s">
        <v>0</v>
      </c>
      <c r="F58" s="69">
        <v>2.5</v>
      </c>
      <c r="G58" s="75">
        <f t="shared" si="11"/>
        <v>3.5</v>
      </c>
      <c r="H58" s="71">
        <f>IF(D58=基本・単一!$F$4,基本・単一!$L$4,IF(D58=基本・単一!$F$5,基本・単一!$L$5,IF(D58=基本・単一!$F$6,基本・単一!$L$6,IF(D58=基本・単一!$F$7,基本・単一!$L$7,IF(D58=基本・単一!$F$8,基本・単一!$L$8,IF(D58=基本・単一!$F$9,基本・単一!$L$9,IF(D58=基本・単一!$F$10,基本・単一!$L$10)))))))</f>
        <v>404</v>
      </c>
      <c r="I58" s="243"/>
      <c r="J58" s="71">
        <f>基本・複合!M14</f>
        <v>516</v>
      </c>
      <c r="K58" s="243"/>
      <c r="L58" s="71">
        <f t="shared" si="12"/>
        <v>1279</v>
      </c>
      <c r="M58" s="72">
        <f t="shared" si="13"/>
        <v>14324</v>
      </c>
      <c r="N58" s="72">
        <f t="shared" si="1"/>
        <v>14017</v>
      </c>
      <c r="O58" s="72">
        <f t="shared" si="2"/>
        <v>13941</v>
      </c>
      <c r="P58" s="72">
        <f t="shared" si="3"/>
        <v>13710</v>
      </c>
      <c r="Q58" s="72">
        <f t="shared" si="4"/>
        <v>13557</v>
      </c>
      <c r="R58" s="72">
        <f t="shared" si="5"/>
        <v>13250</v>
      </c>
      <c r="S58" s="72">
        <f t="shared" si="6"/>
        <v>13020</v>
      </c>
      <c r="T58" s="72">
        <f t="shared" si="7"/>
        <v>12790</v>
      </c>
    </row>
    <row r="59" spans="1:20" ht="18" customHeight="1" x14ac:dyDescent="0.2">
      <c r="A59" s="83" t="s">
        <v>489</v>
      </c>
      <c r="B59" s="82" t="s">
        <v>287</v>
      </c>
      <c r="C59" s="66" t="s">
        <v>18</v>
      </c>
      <c r="D59" s="67">
        <v>1.5</v>
      </c>
      <c r="E59" s="68" t="s">
        <v>0</v>
      </c>
      <c r="F59" s="69">
        <v>0.5</v>
      </c>
      <c r="G59" s="75">
        <f t="shared" si="11"/>
        <v>2</v>
      </c>
      <c r="H59" s="71">
        <f>IF(D59=基本・単一!$F$4,基本・単一!$L$4,IF(D59=基本・単一!$F$5,基本・単一!$L$5,IF(D59=基本・単一!$F$6,基本・単一!$L$6,IF(D59=基本・単一!$F$7,基本・単一!$L$7,IF(D59=基本・単一!$F$8,基本・単一!$L$8,IF(D59=基本・単一!$F$9,基本・単一!$L$9,IF(D59=基本・単一!$F$10,基本・単一!$L$10)))))))</f>
        <v>587</v>
      </c>
      <c r="I59" s="243"/>
      <c r="J59" s="71">
        <f>基本・複合!M15</f>
        <v>82</v>
      </c>
      <c r="K59" s="243"/>
      <c r="L59" s="71">
        <f t="shared" si="12"/>
        <v>857</v>
      </c>
      <c r="M59" s="72">
        <f t="shared" si="13"/>
        <v>9598</v>
      </c>
      <c r="N59" s="72">
        <f t="shared" si="1"/>
        <v>9392</v>
      </c>
      <c r="O59" s="72">
        <f t="shared" si="2"/>
        <v>9341</v>
      </c>
      <c r="P59" s="72">
        <f t="shared" si="3"/>
        <v>9187</v>
      </c>
      <c r="Q59" s="72">
        <f t="shared" si="4"/>
        <v>9084</v>
      </c>
      <c r="R59" s="72">
        <f t="shared" si="5"/>
        <v>8878</v>
      </c>
      <c r="S59" s="72">
        <f t="shared" si="6"/>
        <v>8724</v>
      </c>
      <c r="T59" s="72">
        <f t="shared" si="7"/>
        <v>8570</v>
      </c>
    </row>
    <row r="60" spans="1:20" ht="18" customHeight="1" x14ac:dyDescent="0.2">
      <c r="A60" s="83" t="s">
        <v>490</v>
      </c>
      <c r="B60" s="82" t="s">
        <v>287</v>
      </c>
      <c r="C60" s="66" t="s">
        <v>18</v>
      </c>
      <c r="D60" s="67">
        <v>1.5</v>
      </c>
      <c r="E60" s="68" t="s">
        <v>0</v>
      </c>
      <c r="F60" s="69">
        <v>1</v>
      </c>
      <c r="G60" s="75">
        <f t="shared" si="11"/>
        <v>2.5</v>
      </c>
      <c r="H60" s="71">
        <f>IF(D60=基本・単一!$F$4,基本・単一!$L$4,IF(D60=基本・単一!$F$5,基本・単一!$L$5,IF(D60=基本・単一!$F$6,基本・単一!$L$6,IF(D60=基本・単一!$F$7,基本・単一!$L$7,IF(D60=基本・単一!$F$8,基本・単一!$L$8,IF(D60=基本・単一!$F$9,基本・単一!$L$9,IF(D60=基本・単一!$F$10,基本・単一!$L$10)))))))</f>
        <v>587</v>
      </c>
      <c r="I60" s="243"/>
      <c r="J60" s="71">
        <f>基本・複合!M16</f>
        <v>167</v>
      </c>
      <c r="K60" s="243"/>
      <c r="L60" s="71">
        <f t="shared" si="12"/>
        <v>985</v>
      </c>
      <c r="M60" s="72">
        <f t="shared" si="13"/>
        <v>11032</v>
      </c>
      <c r="N60" s="72">
        <f t="shared" si="1"/>
        <v>10795</v>
      </c>
      <c r="O60" s="72">
        <f t="shared" si="2"/>
        <v>10736</v>
      </c>
      <c r="P60" s="72">
        <f t="shared" si="3"/>
        <v>10559</v>
      </c>
      <c r="Q60" s="72">
        <f t="shared" si="4"/>
        <v>10441</v>
      </c>
      <c r="R60" s="72">
        <f t="shared" si="5"/>
        <v>10204</v>
      </c>
      <c r="S60" s="72">
        <f t="shared" si="6"/>
        <v>10027</v>
      </c>
      <c r="T60" s="72">
        <f t="shared" si="7"/>
        <v>9850</v>
      </c>
    </row>
    <row r="61" spans="1:20" ht="18" customHeight="1" x14ac:dyDescent="0.2">
      <c r="A61" s="83" t="s">
        <v>491</v>
      </c>
      <c r="B61" s="82" t="s">
        <v>287</v>
      </c>
      <c r="C61" s="66" t="s">
        <v>18</v>
      </c>
      <c r="D61" s="67">
        <v>1.5</v>
      </c>
      <c r="E61" s="68" t="s">
        <v>0</v>
      </c>
      <c r="F61" s="69">
        <v>1.5</v>
      </c>
      <c r="G61" s="75">
        <f t="shared" si="11"/>
        <v>3</v>
      </c>
      <c r="H61" s="71">
        <f>IF(D61=基本・単一!$F$4,基本・単一!$L$4,IF(D61=基本・単一!$F$5,基本・単一!$L$5,IF(D61=基本・単一!$F$6,基本・単一!$L$6,IF(D61=基本・単一!$F$7,基本・単一!$L$7,IF(D61=基本・単一!$F$8,基本・単一!$L$8,IF(D61=基本・単一!$F$9,基本・単一!$L$9,IF(D61=基本・単一!$F$10,基本・単一!$L$10)))))))</f>
        <v>587</v>
      </c>
      <c r="I61" s="243"/>
      <c r="J61" s="71">
        <f>基本・複合!M17</f>
        <v>250</v>
      </c>
      <c r="K61" s="243"/>
      <c r="L61" s="71">
        <f t="shared" si="12"/>
        <v>1109</v>
      </c>
      <c r="M61" s="72">
        <f t="shared" si="13"/>
        <v>12420</v>
      </c>
      <c r="N61" s="72">
        <f t="shared" si="1"/>
        <v>12154</v>
      </c>
      <c r="O61" s="72">
        <f t="shared" si="2"/>
        <v>12088</v>
      </c>
      <c r="P61" s="72">
        <f t="shared" si="3"/>
        <v>11888</v>
      </c>
      <c r="Q61" s="72">
        <f t="shared" si="4"/>
        <v>11755</v>
      </c>
      <c r="R61" s="72">
        <f t="shared" si="5"/>
        <v>11489</v>
      </c>
      <c r="S61" s="72">
        <f t="shared" si="6"/>
        <v>11289</v>
      </c>
      <c r="T61" s="72">
        <f t="shared" si="7"/>
        <v>11090</v>
      </c>
    </row>
    <row r="62" spans="1:20" ht="18" customHeight="1" x14ac:dyDescent="0.2">
      <c r="A62" s="83" t="s">
        <v>492</v>
      </c>
      <c r="B62" s="82" t="s">
        <v>287</v>
      </c>
      <c r="C62" s="66" t="s">
        <v>18</v>
      </c>
      <c r="D62" s="67">
        <v>1.5</v>
      </c>
      <c r="E62" s="68" t="s">
        <v>0</v>
      </c>
      <c r="F62" s="69">
        <v>2</v>
      </c>
      <c r="G62" s="75">
        <f t="shared" si="11"/>
        <v>3.5</v>
      </c>
      <c r="H62" s="71">
        <f>IF(D62=基本・単一!$F$4,基本・単一!$L$4,IF(D62=基本・単一!$F$5,基本・単一!$L$5,IF(D62=基本・単一!$F$6,基本・単一!$L$6,IF(D62=基本・単一!$F$7,基本・単一!$L$7,IF(D62=基本・単一!$F$8,基本・単一!$L$8,IF(D62=基本・単一!$F$9,基本・単一!$L$9,IF(D62=基本・単一!$F$10,基本・単一!$L$10)))))))</f>
        <v>587</v>
      </c>
      <c r="I62" s="243"/>
      <c r="J62" s="71">
        <f>基本・複合!M18</f>
        <v>333</v>
      </c>
      <c r="K62" s="243"/>
      <c r="L62" s="71">
        <f t="shared" si="12"/>
        <v>1234</v>
      </c>
      <c r="M62" s="72">
        <f t="shared" si="13"/>
        <v>13820</v>
      </c>
      <c r="N62" s="72">
        <f t="shared" si="1"/>
        <v>13524</v>
      </c>
      <c r="O62" s="72">
        <f t="shared" si="2"/>
        <v>13450</v>
      </c>
      <c r="P62" s="72">
        <f t="shared" si="3"/>
        <v>13228</v>
      </c>
      <c r="Q62" s="72">
        <f t="shared" si="4"/>
        <v>13080</v>
      </c>
      <c r="R62" s="72">
        <f t="shared" si="5"/>
        <v>12784</v>
      </c>
      <c r="S62" s="72">
        <f t="shared" si="6"/>
        <v>12562</v>
      </c>
      <c r="T62" s="72">
        <f t="shared" si="7"/>
        <v>12340</v>
      </c>
    </row>
    <row r="63" spans="1:20" ht="18" customHeight="1" x14ac:dyDescent="0.2">
      <c r="A63" s="83" t="s">
        <v>493</v>
      </c>
      <c r="B63" s="82" t="s">
        <v>287</v>
      </c>
      <c r="C63" s="66" t="s">
        <v>18</v>
      </c>
      <c r="D63" s="67">
        <v>1.5</v>
      </c>
      <c r="E63" s="68" t="s">
        <v>0</v>
      </c>
      <c r="F63" s="69">
        <v>2.5</v>
      </c>
      <c r="G63" s="75">
        <f t="shared" si="11"/>
        <v>4</v>
      </c>
      <c r="H63" s="71">
        <f>IF(D63=基本・単一!$F$4,基本・単一!$L$4,IF(D63=基本・単一!$F$5,基本・単一!$L$5,IF(D63=基本・単一!$F$6,基本・単一!$L$6,IF(D63=基本・単一!$F$7,基本・単一!$L$7,IF(D63=基本・単一!$F$8,基本・単一!$L$8,IF(D63=基本・単一!$F$9,基本・単一!$L$9,IF(D63=基本・単一!$F$10,基本・単一!$L$10)))))))</f>
        <v>587</v>
      </c>
      <c r="I63" s="243"/>
      <c r="J63" s="71">
        <f>基本・複合!M19</f>
        <v>416</v>
      </c>
      <c r="K63" s="243"/>
      <c r="L63" s="71">
        <f t="shared" si="12"/>
        <v>1358</v>
      </c>
      <c r="M63" s="72">
        <f t="shared" si="13"/>
        <v>15209</v>
      </c>
      <c r="N63" s="72">
        <f t="shared" si="1"/>
        <v>14883</v>
      </c>
      <c r="O63" s="72">
        <f t="shared" si="2"/>
        <v>14802</v>
      </c>
      <c r="P63" s="72">
        <f t="shared" si="3"/>
        <v>14557</v>
      </c>
      <c r="Q63" s="72">
        <f t="shared" si="4"/>
        <v>14394</v>
      </c>
      <c r="R63" s="72">
        <f t="shared" si="5"/>
        <v>14068</v>
      </c>
      <c r="S63" s="72">
        <f t="shared" si="6"/>
        <v>13824</v>
      </c>
      <c r="T63" s="72">
        <f t="shared" si="7"/>
        <v>13580</v>
      </c>
    </row>
    <row r="64" spans="1:20" ht="18" customHeight="1" x14ac:dyDescent="0.2">
      <c r="A64" s="83" t="s">
        <v>494</v>
      </c>
      <c r="B64" s="82" t="s">
        <v>287</v>
      </c>
      <c r="C64" s="66" t="s">
        <v>18</v>
      </c>
      <c r="D64" s="67">
        <v>2</v>
      </c>
      <c r="E64" s="68" t="s">
        <v>0</v>
      </c>
      <c r="F64" s="69">
        <v>0.5</v>
      </c>
      <c r="G64" s="75">
        <f t="shared" si="11"/>
        <v>2.5</v>
      </c>
      <c r="H64" s="71">
        <f>IF(D64=基本・単一!$F$4,基本・単一!$L$4,IF(D64=基本・単一!$F$5,基本・単一!$L$5,IF(D64=基本・単一!$F$6,基本・単一!$L$6,IF(D64=基本・単一!$F$7,基本・単一!$L$7,IF(D64=基本・単一!$F$8,基本・単一!$L$8,IF(D64=基本・単一!$F$9,基本・単一!$L$9,IF(D64=基本・単一!$F$10,基本・単一!$L$10)))))))</f>
        <v>669</v>
      </c>
      <c r="I64" s="243"/>
      <c r="J64" s="71">
        <f>基本・複合!M20</f>
        <v>85</v>
      </c>
      <c r="K64" s="243"/>
      <c r="L64" s="71">
        <f t="shared" si="12"/>
        <v>964</v>
      </c>
      <c r="M64" s="72">
        <f t="shared" si="13"/>
        <v>10796</v>
      </c>
      <c r="N64" s="72">
        <f t="shared" si="1"/>
        <v>10565</v>
      </c>
      <c r="O64" s="72">
        <f t="shared" si="2"/>
        <v>10507</v>
      </c>
      <c r="P64" s="72">
        <f t="shared" si="3"/>
        <v>10334</v>
      </c>
      <c r="Q64" s="72">
        <f t="shared" si="4"/>
        <v>10218</v>
      </c>
      <c r="R64" s="72">
        <f t="shared" si="5"/>
        <v>9987</v>
      </c>
      <c r="S64" s="72">
        <f t="shared" si="6"/>
        <v>9813</v>
      </c>
      <c r="T64" s="72">
        <f t="shared" si="7"/>
        <v>9640</v>
      </c>
    </row>
    <row r="65" spans="1:20" ht="18" customHeight="1" x14ac:dyDescent="0.2">
      <c r="A65" s="83" t="s">
        <v>495</v>
      </c>
      <c r="B65" s="82" t="s">
        <v>287</v>
      </c>
      <c r="C65" s="66" t="s">
        <v>18</v>
      </c>
      <c r="D65" s="67">
        <v>2</v>
      </c>
      <c r="E65" s="68" t="s">
        <v>0</v>
      </c>
      <c r="F65" s="69">
        <v>1</v>
      </c>
      <c r="G65" s="75">
        <f t="shared" si="11"/>
        <v>3</v>
      </c>
      <c r="H65" s="71">
        <f>IF(D65=基本・単一!$F$4,基本・単一!$L$4,IF(D65=基本・単一!$F$5,基本・単一!$L$5,IF(D65=基本・単一!$F$6,基本・単一!$L$6,IF(D65=基本・単一!$F$7,基本・単一!$L$7,IF(D65=基本・単一!$F$8,基本・単一!$L$8,IF(D65=基本・単一!$F$9,基本・単一!$L$9,IF(D65=基本・単一!$F$10,基本・単一!$L$10)))))))</f>
        <v>669</v>
      </c>
      <c r="I65" s="243"/>
      <c r="J65" s="71">
        <f>基本・複合!M21</f>
        <v>168</v>
      </c>
      <c r="K65" s="243"/>
      <c r="L65" s="71">
        <f t="shared" si="12"/>
        <v>1088</v>
      </c>
      <c r="M65" s="72">
        <f t="shared" si="13"/>
        <v>12185</v>
      </c>
      <c r="N65" s="72">
        <f t="shared" si="1"/>
        <v>11924</v>
      </c>
      <c r="O65" s="72">
        <f t="shared" si="2"/>
        <v>11859</v>
      </c>
      <c r="P65" s="72">
        <f t="shared" si="3"/>
        <v>11663</v>
      </c>
      <c r="Q65" s="72">
        <f t="shared" si="4"/>
        <v>11532</v>
      </c>
      <c r="R65" s="72">
        <f t="shared" si="5"/>
        <v>11271</v>
      </c>
      <c r="S65" s="72">
        <f t="shared" si="6"/>
        <v>11075</v>
      </c>
      <c r="T65" s="72">
        <f t="shared" si="7"/>
        <v>10880</v>
      </c>
    </row>
    <row r="66" spans="1:20" ht="18" customHeight="1" x14ac:dyDescent="0.2">
      <c r="A66" s="83" t="s">
        <v>496</v>
      </c>
      <c r="B66" s="82" t="s">
        <v>287</v>
      </c>
      <c r="C66" s="66" t="s">
        <v>18</v>
      </c>
      <c r="D66" s="67">
        <v>2</v>
      </c>
      <c r="E66" s="68" t="s">
        <v>0</v>
      </c>
      <c r="F66" s="69">
        <v>1.5</v>
      </c>
      <c r="G66" s="75">
        <f t="shared" si="11"/>
        <v>3.5</v>
      </c>
      <c r="H66" s="71">
        <f>IF(D66=基本・単一!$F$4,基本・単一!$L$4,IF(D66=基本・単一!$F$5,基本・単一!$L$5,IF(D66=基本・単一!$F$6,基本・単一!$L$6,IF(D66=基本・単一!$F$7,基本・単一!$L$7,IF(D66=基本・単一!$F$8,基本・単一!$L$8,IF(D66=基本・単一!$F$9,基本・単一!$L$9,IF(D66=基本・単一!$F$10,基本・単一!$L$10)))))))</f>
        <v>669</v>
      </c>
      <c r="I66" s="243"/>
      <c r="J66" s="71">
        <f>基本・複合!M22</f>
        <v>251</v>
      </c>
      <c r="K66" s="243"/>
      <c r="L66" s="71">
        <f t="shared" si="12"/>
        <v>1213</v>
      </c>
      <c r="M66" s="72">
        <f t="shared" si="13"/>
        <v>13585</v>
      </c>
      <c r="N66" s="72">
        <f t="shared" si="1"/>
        <v>13294</v>
      </c>
      <c r="O66" s="72">
        <f t="shared" si="2"/>
        <v>13221</v>
      </c>
      <c r="P66" s="72">
        <f t="shared" si="3"/>
        <v>13003</v>
      </c>
      <c r="Q66" s="72">
        <f t="shared" si="4"/>
        <v>12857</v>
      </c>
      <c r="R66" s="72">
        <f t="shared" si="5"/>
        <v>12566</v>
      </c>
      <c r="S66" s="72">
        <f t="shared" si="6"/>
        <v>12348</v>
      </c>
      <c r="T66" s="72">
        <f t="shared" si="7"/>
        <v>12130</v>
      </c>
    </row>
    <row r="67" spans="1:20" ht="18" customHeight="1" x14ac:dyDescent="0.2">
      <c r="A67" s="83" t="s">
        <v>497</v>
      </c>
      <c r="B67" s="82" t="s">
        <v>287</v>
      </c>
      <c r="C67" s="66" t="s">
        <v>18</v>
      </c>
      <c r="D67" s="67">
        <v>2</v>
      </c>
      <c r="E67" s="68" t="s">
        <v>0</v>
      </c>
      <c r="F67" s="69">
        <v>2</v>
      </c>
      <c r="G67" s="75">
        <f t="shared" si="11"/>
        <v>4</v>
      </c>
      <c r="H67" s="71">
        <f>IF(D67=基本・単一!$F$4,基本・単一!$L$4,IF(D67=基本・単一!$F$5,基本・単一!$L$5,IF(D67=基本・単一!$F$6,基本・単一!$L$6,IF(D67=基本・単一!$F$7,基本・単一!$L$7,IF(D67=基本・単一!$F$8,基本・単一!$L$8,IF(D67=基本・単一!$F$9,基本・単一!$L$9,IF(D67=基本・単一!$F$10,基本・単一!$L$10)))))))</f>
        <v>669</v>
      </c>
      <c r="I67" s="243"/>
      <c r="J67" s="71">
        <f>基本・複合!M23</f>
        <v>334</v>
      </c>
      <c r="K67" s="243"/>
      <c r="L67" s="71">
        <f t="shared" si="12"/>
        <v>1337</v>
      </c>
      <c r="M67" s="72">
        <f t="shared" si="13"/>
        <v>14974</v>
      </c>
      <c r="N67" s="72">
        <f t="shared" si="1"/>
        <v>14653</v>
      </c>
      <c r="O67" s="72">
        <f t="shared" si="2"/>
        <v>14573</v>
      </c>
      <c r="P67" s="72">
        <f t="shared" si="3"/>
        <v>14332</v>
      </c>
      <c r="Q67" s="72">
        <f t="shared" si="4"/>
        <v>14172</v>
      </c>
      <c r="R67" s="72">
        <f t="shared" si="5"/>
        <v>13851</v>
      </c>
      <c r="S67" s="72">
        <f t="shared" si="6"/>
        <v>13610</v>
      </c>
      <c r="T67" s="72">
        <f t="shared" si="7"/>
        <v>13370</v>
      </c>
    </row>
    <row r="68" spans="1:20" ht="18" customHeight="1" x14ac:dyDescent="0.2">
      <c r="A68" s="83" t="s">
        <v>498</v>
      </c>
      <c r="B68" s="82" t="s">
        <v>287</v>
      </c>
      <c r="C68" s="66" t="s">
        <v>18</v>
      </c>
      <c r="D68" s="67">
        <v>2</v>
      </c>
      <c r="E68" s="68" t="s">
        <v>0</v>
      </c>
      <c r="F68" s="69">
        <v>2.5</v>
      </c>
      <c r="G68" s="75">
        <f t="shared" si="11"/>
        <v>4.5</v>
      </c>
      <c r="H68" s="71">
        <f>IF(D68=基本・単一!$F$4,基本・単一!$L$4,IF(D68=基本・単一!$F$5,基本・単一!$L$5,IF(D68=基本・単一!$F$6,基本・単一!$L$6,IF(D68=基本・単一!$F$7,基本・単一!$L$7,IF(D68=基本・単一!$F$8,基本・単一!$L$8,IF(D68=基本・単一!$F$9,基本・単一!$L$9,IF(D68=基本・単一!$F$10,基本・単一!$L$10)))))))</f>
        <v>669</v>
      </c>
      <c r="I68" s="243"/>
      <c r="J68" s="71">
        <f>基本・複合!M24</f>
        <v>417</v>
      </c>
      <c r="K68" s="243"/>
      <c r="L68" s="71">
        <f t="shared" si="12"/>
        <v>1462</v>
      </c>
      <c r="M68" s="72">
        <f t="shared" si="13"/>
        <v>16374</v>
      </c>
      <c r="N68" s="72">
        <f t="shared" si="13"/>
        <v>16023</v>
      </c>
      <c r="O68" s="72">
        <f t="shared" si="13"/>
        <v>15935</v>
      </c>
      <c r="P68" s="72">
        <f t="shared" si="13"/>
        <v>15672</v>
      </c>
      <c r="Q68" s="72">
        <f t="shared" si="13"/>
        <v>15497</v>
      </c>
      <c r="R68" s="72">
        <f t="shared" si="13"/>
        <v>15146</v>
      </c>
      <c r="S68" s="72">
        <f t="shared" si="13"/>
        <v>14883</v>
      </c>
      <c r="T68" s="72">
        <f t="shared" si="13"/>
        <v>14620</v>
      </c>
    </row>
    <row r="69" spans="1:20" ht="18" customHeight="1" x14ac:dyDescent="0.2">
      <c r="A69" s="83" t="s">
        <v>499</v>
      </c>
      <c r="B69" s="82" t="s">
        <v>287</v>
      </c>
      <c r="C69" s="66" t="s">
        <v>18</v>
      </c>
      <c r="D69" s="67">
        <v>2.5</v>
      </c>
      <c r="E69" s="68" t="s">
        <v>0</v>
      </c>
      <c r="F69" s="69">
        <v>0.5</v>
      </c>
      <c r="G69" s="75">
        <f t="shared" si="11"/>
        <v>3</v>
      </c>
      <c r="H69" s="71">
        <f>IF(D69=基本・単一!$F$4,基本・単一!$L$4,IF(D69=基本・単一!$F$5,基本・単一!$L$5,IF(D69=基本・単一!$F$6,基本・単一!$L$6,IF(D69=基本・単一!$F$7,基本・単一!$L$7,IF(D69=基本・単一!$F$8,基本・単一!$L$8,IF(D69=基本・単一!$F$9,基本・単一!$L$9,IF(D69=基本・単一!$F$10,基本・単一!$L$10)))))))</f>
        <v>754</v>
      </c>
      <c r="I69" s="243"/>
      <c r="J69" s="71">
        <f>基本・複合!M25</f>
        <v>83</v>
      </c>
      <c r="K69" s="243"/>
      <c r="L69" s="71">
        <f t="shared" si="12"/>
        <v>1068</v>
      </c>
      <c r="M69" s="72">
        <f t="shared" si="13"/>
        <v>11961</v>
      </c>
      <c r="N69" s="72">
        <f t="shared" si="13"/>
        <v>11705</v>
      </c>
      <c r="O69" s="72">
        <f t="shared" si="13"/>
        <v>11641</v>
      </c>
      <c r="P69" s="72">
        <f t="shared" si="13"/>
        <v>11448</v>
      </c>
      <c r="Q69" s="72">
        <f t="shared" si="13"/>
        <v>11320</v>
      </c>
      <c r="R69" s="72">
        <f t="shared" si="13"/>
        <v>11064</v>
      </c>
      <c r="S69" s="72">
        <f t="shared" si="13"/>
        <v>10872</v>
      </c>
      <c r="T69" s="72">
        <f t="shared" si="13"/>
        <v>10680</v>
      </c>
    </row>
    <row r="70" spans="1:20" ht="18" customHeight="1" x14ac:dyDescent="0.2">
      <c r="A70" s="83" t="s">
        <v>500</v>
      </c>
      <c r="B70" s="82" t="s">
        <v>287</v>
      </c>
      <c r="C70" s="66" t="s">
        <v>18</v>
      </c>
      <c r="D70" s="67">
        <v>2.5</v>
      </c>
      <c r="E70" s="68" t="s">
        <v>0</v>
      </c>
      <c r="F70" s="69">
        <v>1</v>
      </c>
      <c r="G70" s="75">
        <f t="shared" si="11"/>
        <v>3.5</v>
      </c>
      <c r="H70" s="71">
        <f>IF(D70=基本・単一!$F$4,基本・単一!$L$4,IF(D70=基本・単一!$F$5,基本・単一!$L$5,IF(D70=基本・単一!$F$6,基本・単一!$L$6,IF(D70=基本・単一!$F$7,基本・単一!$L$7,IF(D70=基本・単一!$F$8,基本・単一!$L$8,IF(D70=基本・単一!$F$9,基本・単一!$L$9,IF(D70=基本・単一!$F$10,基本・単一!$L$10)))))))</f>
        <v>754</v>
      </c>
      <c r="I70" s="243"/>
      <c r="J70" s="71">
        <f>J24+基本・複合!$Q$2</f>
        <v>166</v>
      </c>
      <c r="K70" s="243"/>
      <c r="L70" s="71">
        <f t="shared" si="12"/>
        <v>1192</v>
      </c>
      <c r="M70" s="72">
        <f t="shared" si="13"/>
        <v>13350</v>
      </c>
      <c r="N70" s="72">
        <f t="shared" si="13"/>
        <v>13064</v>
      </c>
      <c r="O70" s="72">
        <f t="shared" si="13"/>
        <v>12992</v>
      </c>
      <c r="P70" s="72">
        <f t="shared" si="13"/>
        <v>12778</v>
      </c>
      <c r="Q70" s="72">
        <f t="shared" si="13"/>
        <v>12635</v>
      </c>
      <c r="R70" s="72">
        <f t="shared" si="13"/>
        <v>12349</v>
      </c>
      <c r="S70" s="72">
        <f t="shared" si="13"/>
        <v>12134</v>
      </c>
      <c r="T70" s="72">
        <f t="shared" si="13"/>
        <v>11920</v>
      </c>
    </row>
    <row r="71" spans="1:20" ht="18" customHeight="1" x14ac:dyDescent="0.2">
      <c r="A71" s="83" t="s">
        <v>501</v>
      </c>
      <c r="B71" s="82" t="s">
        <v>287</v>
      </c>
      <c r="C71" s="66" t="s">
        <v>18</v>
      </c>
      <c r="D71" s="67">
        <v>2.5</v>
      </c>
      <c r="E71" s="68" t="s">
        <v>0</v>
      </c>
      <c r="F71" s="69">
        <v>1.5</v>
      </c>
      <c r="G71" s="75">
        <f t="shared" si="11"/>
        <v>4</v>
      </c>
      <c r="H71" s="71">
        <f>IF(D71=基本・単一!$F$4,基本・単一!$L$4,IF(D71=基本・単一!$F$5,基本・単一!$L$5,IF(D71=基本・単一!$F$6,基本・単一!$L$6,IF(D71=基本・単一!$F$7,基本・単一!$L$7,IF(D71=基本・単一!$F$8,基本・単一!$L$8,IF(D71=基本・単一!$F$9,基本・単一!$L$9,IF(D71=基本・単一!$F$10,基本・単一!$L$10)))))))</f>
        <v>754</v>
      </c>
      <c r="I71" s="243"/>
      <c r="J71" s="71">
        <f>J25+基本・複合!$Q$2</f>
        <v>249</v>
      </c>
      <c r="K71" s="243"/>
      <c r="L71" s="71">
        <f t="shared" si="12"/>
        <v>1317</v>
      </c>
      <c r="M71" s="72">
        <f t="shared" si="13"/>
        <v>14750</v>
      </c>
      <c r="N71" s="72">
        <f t="shared" si="13"/>
        <v>14434</v>
      </c>
      <c r="O71" s="72">
        <f t="shared" si="13"/>
        <v>14355</v>
      </c>
      <c r="P71" s="72">
        <f t="shared" si="13"/>
        <v>14118</v>
      </c>
      <c r="Q71" s="72">
        <f t="shared" si="13"/>
        <v>13960</v>
      </c>
      <c r="R71" s="72">
        <f t="shared" si="13"/>
        <v>13644</v>
      </c>
      <c r="S71" s="72">
        <f t="shared" si="13"/>
        <v>13407</v>
      </c>
      <c r="T71" s="72">
        <f t="shared" si="13"/>
        <v>13170</v>
      </c>
    </row>
    <row r="72" spans="1:20" ht="18" customHeight="1" x14ac:dyDescent="0.2">
      <c r="A72" s="83" t="s">
        <v>502</v>
      </c>
      <c r="B72" s="82" t="s">
        <v>287</v>
      </c>
      <c r="C72" s="66" t="s">
        <v>18</v>
      </c>
      <c r="D72" s="67">
        <v>2.5</v>
      </c>
      <c r="E72" s="68" t="s">
        <v>0</v>
      </c>
      <c r="F72" s="69">
        <v>2</v>
      </c>
      <c r="G72" s="75">
        <f t="shared" si="11"/>
        <v>4.5</v>
      </c>
      <c r="H72" s="71">
        <f>IF(D72=基本・単一!$F$4,基本・単一!$L$4,IF(D72=基本・単一!$F$5,基本・単一!$L$5,IF(D72=基本・単一!$F$6,基本・単一!$L$6,IF(D72=基本・単一!$F$7,基本・単一!$L$7,IF(D72=基本・単一!$F$8,基本・単一!$L$8,IF(D72=基本・単一!$F$9,基本・単一!$L$9,IF(D72=基本・単一!$F$10,基本・単一!$L$10)))))))</f>
        <v>754</v>
      </c>
      <c r="I72" s="243"/>
      <c r="J72" s="71">
        <f>J26+基本・複合!$Q$2</f>
        <v>332</v>
      </c>
      <c r="K72" s="243"/>
      <c r="L72" s="71">
        <f t="shared" si="12"/>
        <v>1441</v>
      </c>
      <c r="M72" s="72">
        <f t="shared" si="13"/>
        <v>16139</v>
      </c>
      <c r="N72" s="72">
        <f t="shared" si="13"/>
        <v>15793</v>
      </c>
      <c r="O72" s="72">
        <f t="shared" si="13"/>
        <v>15706</v>
      </c>
      <c r="P72" s="72">
        <f t="shared" si="13"/>
        <v>15447</v>
      </c>
      <c r="Q72" s="72">
        <f t="shared" si="13"/>
        <v>15274</v>
      </c>
      <c r="R72" s="72">
        <f t="shared" si="13"/>
        <v>14928</v>
      </c>
      <c r="S72" s="72">
        <f t="shared" si="13"/>
        <v>14669</v>
      </c>
      <c r="T72" s="72">
        <f t="shared" si="13"/>
        <v>14410</v>
      </c>
    </row>
    <row r="73" spans="1:20" ht="18" customHeight="1" x14ac:dyDescent="0.2">
      <c r="A73" s="83" t="s">
        <v>503</v>
      </c>
      <c r="B73" s="82" t="s">
        <v>287</v>
      </c>
      <c r="C73" s="66" t="s">
        <v>18</v>
      </c>
      <c r="D73" s="67">
        <v>2.5</v>
      </c>
      <c r="E73" s="68" t="s">
        <v>0</v>
      </c>
      <c r="F73" s="69">
        <v>2.5</v>
      </c>
      <c r="G73" s="75">
        <f t="shared" si="11"/>
        <v>5</v>
      </c>
      <c r="H73" s="71">
        <f>IF(D73=基本・単一!$F$4,基本・単一!$L$4,IF(D73=基本・単一!$F$5,基本・単一!$L$5,IF(D73=基本・単一!$F$6,基本・単一!$L$6,IF(D73=基本・単一!$F$7,基本・単一!$L$7,IF(D73=基本・単一!$F$8,基本・単一!$L$8,IF(D73=基本・単一!$F$9,基本・単一!$L$9,IF(D73=基本・単一!$F$10,基本・単一!$L$10)))))))</f>
        <v>754</v>
      </c>
      <c r="I73" s="243"/>
      <c r="J73" s="71">
        <f>J27+基本・複合!$Q$2</f>
        <v>415</v>
      </c>
      <c r="K73" s="243"/>
      <c r="L73" s="71">
        <f t="shared" si="12"/>
        <v>1566</v>
      </c>
      <c r="M73" s="72">
        <f t="shared" si="13"/>
        <v>17539</v>
      </c>
      <c r="N73" s="72">
        <f t="shared" si="13"/>
        <v>17163</v>
      </c>
      <c r="O73" s="72">
        <f t="shared" si="13"/>
        <v>17069</v>
      </c>
      <c r="P73" s="72">
        <f t="shared" si="13"/>
        <v>16787</v>
      </c>
      <c r="Q73" s="72">
        <f t="shared" si="13"/>
        <v>16599</v>
      </c>
      <c r="R73" s="72">
        <f t="shared" si="13"/>
        <v>16223</v>
      </c>
      <c r="S73" s="72">
        <f t="shared" si="13"/>
        <v>15941</v>
      </c>
      <c r="T73" s="72">
        <f t="shared" si="13"/>
        <v>15660</v>
      </c>
    </row>
    <row r="74" spans="1:20" ht="18" customHeight="1" x14ac:dyDescent="0.2">
      <c r="A74" s="83" t="s">
        <v>504</v>
      </c>
      <c r="B74" s="82" t="s">
        <v>287</v>
      </c>
      <c r="C74" s="66" t="s">
        <v>18</v>
      </c>
      <c r="D74" s="67">
        <v>3</v>
      </c>
      <c r="E74" s="68" t="s">
        <v>0</v>
      </c>
      <c r="F74" s="69">
        <v>0.5</v>
      </c>
      <c r="G74" s="75">
        <f t="shared" si="11"/>
        <v>3.5</v>
      </c>
      <c r="H74" s="71">
        <f>IF(D74=基本・単一!$F$4,基本・単一!$L$4,IF(D74=基本・単一!$F$5,基本・単一!$L$5,IF(D74=基本・単一!$F$6,基本・単一!$L$6,IF(D74=基本・単一!$F$7,基本・単一!$L$7,IF(D74=基本・単一!$F$8,基本・単一!$L$8,IF(D74=基本・単一!$F$9,基本・単一!$L$9,IF(D74=基本・単一!$F$10,基本・単一!$L$10)))))))</f>
        <v>837</v>
      </c>
      <c r="I74" s="243"/>
      <c r="J74" s="71">
        <f>J69</f>
        <v>83</v>
      </c>
      <c r="K74" s="243"/>
      <c r="L74" s="71">
        <f t="shared" si="12"/>
        <v>1171</v>
      </c>
      <c r="M74" s="72">
        <f t="shared" si="13"/>
        <v>13115</v>
      </c>
      <c r="N74" s="72">
        <f t="shared" si="13"/>
        <v>12834</v>
      </c>
      <c r="O74" s="72">
        <f t="shared" si="13"/>
        <v>12763</v>
      </c>
      <c r="P74" s="72">
        <f t="shared" si="13"/>
        <v>12553</v>
      </c>
      <c r="Q74" s="72">
        <f t="shared" si="13"/>
        <v>12412</v>
      </c>
      <c r="R74" s="72">
        <f t="shared" si="13"/>
        <v>12131</v>
      </c>
      <c r="S74" s="72">
        <f t="shared" si="13"/>
        <v>11920</v>
      </c>
      <c r="T74" s="72">
        <f t="shared" si="13"/>
        <v>11710</v>
      </c>
    </row>
    <row r="75" spans="1:20" ht="18" customHeight="1" x14ac:dyDescent="0.2">
      <c r="A75" s="83" t="s">
        <v>505</v>
      </c>
      <c r="B75" s="82" t="s">
        <v>287</v>
      </c>
      <c r="C75" s="66" t="s">
        <v>18</v>
      </c>
      <c r="D75" s="67">
        <v>3</v>
      </c>
      <c r="E75" s="68" t="s">
        <v>0</v>
      </c>
      <c r="F75" s="69">
        <v>1</v>
      </c>
      <c r="G75" s="75">
        <f t="shared" si="11"/>
        <v>4</v>
      </c>
      <c r="H75" s="71">
        <f>IF(D75=基本・単一!$F$4,基本・単一!$L$4,IF(D75=基本・単一!$F$5,基本・単一!$L$5,IF(D75=基本・単一!$F$6,基本・単一!$L$6,IF(D75=基本・単一!$F$7,基本・単一!$L$7,IF(D75=基本・単一!$F$8,基本・単一!$L$8,IF(D75=基本・単一!$F$9,基本・単一!$L$9,IF(D75=基本・単一!$F$10,基本・単一!$L$10)))))))</f>
        <v>837</v>
      </c>
      <c r="I75" s="243"/>
      <c r="J75" s="71">
        <f t="shared" ref="J75:J93" si="14">J70</f>
        <v>166</v>
      </c>
      <c r="K75" s="243"/>
      <c r="L75" s="71">
        <f t="shared" si="12"/>
        <v>1295</v>
      </c>
      <c r="M75" s="72">
        <f t="shared" si="13"/>
        <v>14504</v>
      </c>
      <c r="N75" s="72">
        <f t="shared" si="13"/>
        <v>14193</v>
      </c>
      <c r="O75" s="72">
        <f t="shared" si="13"/>
        <v>14115</v>
      </c>
      <c r="P75" s="72">
        <f t="shared" si="13"/>
        <v>13882</v>
      </c>
      <c r="Q75" s="72">
        <f t="shared" si="13"/>
        <v>13727</v>
      </c>
      <c r="R75" s="72">
        <f t="shared" si="13"/>
        <v>13416</v>
      </c>
      <c r="S75" s="72">
        <f t="shared" si="13"/>
        <v>13183</v>
      </c>
      <c r="T75" s="72">
        <f t="shared" si="13"/>
        <v>12950</v>
      </c>
    </row>
    <row r="76" spans="1:20" ht="18" customHeight="1" x14ac:dyDescent="0.2">
      <c r="A76" s="83" t="s">
        <v>506</v>
      </c>
      <c r="B76" s="82" t="s">
        <v>287</v>
      </c>
      <c r="C76" s="66" t="s">
        <v>18</v>
      </c>
      <c r="D76" s="67">
        <v>3</v>
      </c>
      <c r="E76" s="68" t="s">
        <v>0</v>
      </c>
      <c r="F76" s="69">
        <v>1.5</v>
      </c>
      <c r="G76" s="75">
        <f t="shared" si="11"/>
        <v>4.5</v>
      </c>
      <c r="H76" s="71">
        <f>IF(D76=基本・単一!$F$4,基本・単一!$L$4,IF(D76=基本・単一!$F$5,基本・単一!$L$5,IF(D76=基本・単一!$F$6,基本・単一!$L$6,IF(D76=基本・単一!$F$7,基本・単一!$L$7,IF(D76=基本・単一!$F$8,基本・単一!$L$8,IF(D76=基本・単一!$F$9,基本・単一!$L$9,IF(D76=基本・単一!$F$10,基本・単一!$L$10)))))))</f>
        <v>837</v>
      </c>
      <c r="I76" s="243"/>
      <c r="J76" s="71">
        <f t="shared" si="14"/>
        <v>249</v>
      </c>
      <c r="K76" s="243"/>
      <c r="L76" s="71">
        <f t="shared" si="12"/>
        <v>1420</v>
      </c>
      <c r="M76" s="72">
        <f t="shared" si="13"/>
        <v>15904</v>
      </c>
      <c r="N76" s="72">
        <f t="shared" si="13"/>
        <v>15563</v>
      </c>
      <c r="O76" s="72">
        <f t="shared" si="13"/>
        <v>15478</v>
      </c>
      <c r="P76" s="72">
        <f t="shared" si="13"/>
        <v>15222</v>
      </c>
      <c r="Q76" s="72">
        <f t="shared" si="13"/>
        <v>15052</v>
      </c>
      <c r="R76" s="72">
        <f t="shared" si="13"/>
        <v>14711</v>
      </c>
      <c r="S76" s="72">
        <f t="shared" si="13"/>
        <v>14455</v>
      </c>
      <c r="T76" s="72">
        <f t="shared" si="13"/>
        <v>14200</v>
      </c>
    </row>
    <row r="77" spans="1:20" ht="18" customHeight="1" x14ac:dyDescent="0.2">
      <c r="A77" s="83" t="s">
        <v>507</v>
      </c>
      <c r="B77" s="82" t="s">
        <v>287</v>
      </c>
      <c r="C77" s="66" t="s">
        <v>18</v>
      </c>
      <c r="D77" s="67">
        <v>3</v>
      </c>
      <c r="E77" s="68" t="s">
        <v>0</v>
      </c>
      <c r="F77" s="69">
        <v>2</v>
      </c>
      <c r="G77" s="75">
        <f t="shared" si="11"/>
        <v>5</v>
      </c>
      <c r="H77" s="71">
        <f>IF(D77=基本・単一!$F$4,基本・単一!$L$4,IF(D77=基本・単一!$F$5,基本・単一!$L$5,IF(D77=基本・単一!$F$6,基本・単一!$L$6,IF(D77=基本・単一!$F$7,基本・単一!$L$7,IF(D77=基本・単一!$F$8,基本・単一!$L$8,IF(D77=基本・単一!$F$9,基本・単一!$L$9,IF(D77=基本・単一!$F$10,基本・単一!$L$10)))))))</f>
        <v>837</v>
      </c>
      <c r="I77" s="243"/>
      <c r="J77" s="71">
        <f t="shared" si="14"/>
        <v>332</v>
      </c>
      <c r="K77" s="243"/>
      <c r="L77" s="71">
        <f t="shared" si="12"/>
        <v>1544</v>
      </c>
      <c r="M77" s="72">
        <f t="shared" si="13"/>
        <v>17292</v>
      </c>
      <c r="N77" s="72">
        <f t="shared" si="13"/>
        <v>16922</v>
      </c>
      <c r="O77" s="72">
        <f t="shared" si="13"/>
        <v>16829</v>
      </c>
      <c r="P77" s="72">
        <f t="shared" si="13"/>
        <v>16551</v>
      </c>
      <c r="Q77" s="72">
        <f t="shared" si="13"/>
        <v>16366</v>
      </c>
      <c r="R77" s="72">
        <f t="shared" si="13"/>
        <v>15995</v>
      </c>
      <c r="S77" s="72">
        <f t="shared" si="13"/>
        <v>15717</v>
      </c>
      <c r="T77" s="72">
        <f t="shared" si="13"/>
        <v>15440</v>
      </c>
    </row>
    <row r="78" spans="1:20" ht="18" customHeight="1" x14ac:dyDescent="0.2">
      <c r="A78" s="83" t="s">
        <v>508</v>
      </c>
      <c r="B78" s="82" t="s">
        <v>287</v>
      </c>
      <c r="C78" s="66" t="s">
        <v>18</v>
      </c>
      <c r="D78" s="67">
        <v>3</v>
      </c>
      <c r="E78" s="68" t="s">
        <v>0</v>
      </c>
      <c r="F78" s="69">
        <v>2.5</v>
      </c>
      <c r="G78" s="75">
        <f t="shared" si="11"/>
        <v>5.5</v>
      </c>
      <c r="H78" s="71">
        <f>IF(D78=基本・単一!$F$4,基本・単一!$L$4,IF(D78=基本・単一!$F$5,基本・単一!$L$5,IF(D78=基本・単一!$F$6,基本・単一!$L$6,IF(D78=基本・単一!$F$7,基本・単一!$L$7,IF(D78=基本・単一!$F$8,基本・単一!$L$8,IF(D78=基本・単一!$F$9,基本・単一!$L$9,IF(D78=基本・単一!$F$10,基本・単一!$L$10)))))))</f>
        <v>837</v>
      </c>
      <c r="I78" s="243"/>
      <c r="J78" s="71">
        <f t="shared" si="14"/>
        <v>415</v>
      </c>
      <c r="K78" s="243"/>
      <c r="L78" s="71">
        <f t="shared" si="12"/>
        <v>1669</v>
      </c>
      <c r="M78" s="72">
        <f t="shared" si="13"/>
        <v>18692</v>
      </c>
      <c r="N78" s="72">
        <f t="shared" si="13"/>
        <v>18292</v>
      </c>
      <c r="O78" s="72">
        <f t="shared" si="13"/>
        <v>18192</v>
      </c>
      <c r="P78" s="72">
        <f t="shared" si="13"/>
        <v>17891</v>
      </c>
      <c r="Q78" s="72">
        <f t="shared" si="13"/>
        <v>17691</v>
      </c>
      <c r="R78" s="72">
        <f t="shared" si="13"/>
        <v>17290</v>
      </c>
      <c r="S78" s="72">
        <f t="shared" si="13"/>
        <v>16990</v>
      </c>
      <c r="T78" s="72">
        <f t="shared" si="13"/>
        <v>16690</v>
      </c>
    </row>
    <row r="79" spans="1:20" ht="18" customHeight="1" x14ac:dyDescent="0.2">
      <c r="A79" s="83" t="s">
        <v>509</v>
      </c>
      <c r="B79" s="82" t="s">
        <v>287</v>
      </c>
      <c r="C79" s="66" t="s">
        <v>18</v>
      </c>
      <c r="D79" s="67">
        <v>3.5</v>
      </c>
      <c r="E79" s="68" t="s">
        <v>0</v>
      </c>
      <c r="F79" s="69">
        <v>0.5</v>
      </c>
      <c r="G79" s="75">
        <f t="shared" si="11"/>
        <v>4</v>
      </c>
      <c r="H79" s="71">
        <f>IF(D79=基本・単一!$F$4,基本・単一!$L$4,IF(D79=基本・単一!$F$5,基本・単一!$L$5,IF(D79=基本・単一!$F$6,基本・単一!$L$6,IF(D79=基本・単一!$F$7,基本・単一!$L$7,IF(D79=基本・単一!$F$8,基本・単一!$L$8,IF(D79=基本・単一!$F$9,基本・単一!$L$9,IF(D79=基本・単一!$F$10,基本・単一!$L$10)))))))</f>
        <v>921</v>
      </c>
      <c r="I79" s="243"/>
      <c r="J79" s="71">
        <f t="shared" si="14"/>
        <v>83</v>
      </c>
      <c r="K79" s="243"/>
      <c r="L79" s="71">
        <f t="shared" si="12"/>
        <v>1276</v>
      </c>
      <c r="M79" s="72">
        <f t="shared" si="13"/>
        <v>14291</v>
      </c>
      <c r="N79" s="72">
        <f t="shared" si="13"/>
        <v>13984</v>
      </c>
      <c r="O79" s="72">
        <f t="shared" si="13"/>
        <v>13908</v>
      </c>
      <c r="P79" s="72">
        <f t="shared" si="13"/>
        <v>13678</v>
      </c>
      <c r="Q79" s="72">
        <f t="shared" si="13"/>
        <v>13525</v>
      </c>
      <c r="R79" s="72">
        <f t="shared" si="13"/>
        <v>13219</v>
      </c>
      <c r="S79" s="72">
        <f t="shared" si="13"/>
        <v>12989</v>
      </c>
      <c r="T79" s="72">
        <f t="shared" si="13"/>
        <v>12760</v>
      </c>
    </row>
    <row r="80" spans="1:20" ht="18" customHeight="1" x14ac:dyDescent="0.2">
      <c r="A80" s="83" t="s">
        <v>510</v>
      </c>
      <c r="B80" s="82" t="s">
        <v>287</v>
      </c>
      <c r="C80" s="66" t="s">
        <v>18</v>
      </c>
      <c r="D80" s="67">
        <v>3.5</v>
      </c>
      <c r="E80" s="68" t="s">
        <v>0</v>
      </c>
      <c r="F80" s="69">
        <v>1</v>
      </c>
      <c r="G80" s="75">
        <f t="shared" si="11"/>
        <v>4.5</v>
      </c>
      <c r="H80" s="71">
        <f>IF(D80=基本・単一!$F$4,基本・単一!$L$4,IF(D80=基本・単一!$F$5,基本・単一!$L$5,IF(D80=基本・単一!$F$6,基本・単一!$L$6,IF(D80=基本・単一!$F$7,基本・単一!$L$7,IF(D80=基本・単一!$F$8,基本・単一!$L$8,IF(D80=基本・単一!$F$9,基本・単一!$L$9,IF(D80=基本・単一!$F$10,基本・単一!$L$10)))))))</f>
        <v>921</v>
      </c>
      <c r="I80" s="243"/>
      <c r="J80" s="71">
        <f t="shared" si="14"/>
        <v>166</v>
      </c>
      <c r="K80" s="243"/>
      <c r="L80" s="71">
        <f t="shared" si="12"/>
        <v>1400</v>
      </c>
      <c r="M80" s="72">
        <f t="shared" si="13"/>
        <v>15680</v>
      </c>
      <c r="N80" s="72">
        <f t="shared" si="13"/>
        <v>15344</v>
      </c>
      <c r="O80" s="72">
        <f t="shared" si="13"/>
        <v>15260</v>
      </c>
      <c r="P80" s="72">
        <f t="shared" si="13"/>
        <v>15008</v>
      </c>
      <c r="Q80" s="72">
        <f t="shared" si="13"/>
        <v>14840</v>
      </c>
      <c r="R80" s="72">
        <f t="shared" si="13"/>
        <v>14504</v>
      </c>
      <c r="S80" s="72">
        <f t="shared" si="13"/>
        <v>14252</v>
      </c>
      <c r="T80" s="72">
        <f t="shared" si="13"/>
        <v>14000</v>
      </c>
    </row>
    <row r="81" spans="1:20" ht="18" customHeight="1" x14ac:dyDescent="0.2">
      <c r="A81" s="83" t="s">
        <v>511</v>
      </c>
      <c r="B81" s="82" t="s">
        <v>287</v>
      </c>
      <c r="C81" s="66" t="s">
        <v>18</v>
      </c>
      <c r="D81" s="67">
        <v>3.5</v>
      </c>
      <c r="E81" s="68" t="s">
        <v>0</v>
      </c>
      <c r="F81" s="69">
        <v>1.5</v>
      </c>
      <c r="G81" s="75">
        <f t="shared" si="11"/>
        <v>5</v>
      </c>
      <c r="H81" s="71">
        <f>IF(D81=基本・単一!$F$4,基本・単一!$L$4,IF(D81=基本・単一!$F$5,基本・単一!$L$5,IF(D81=基本・単一!$F$6,基本・単一!$L$6,IF(D81=基本・単一!$F$7,基本・単一!$L$7,IF(D81=基本・単一!$F$8,基本・単一!$L$8,IF(D81=基本・単一!$F$9,基本・単一!$L$9,IF(D81=基本・単一!$F$10,基本・単一!$L$10)))))))</f>
        <v>921</v>
      </c>
      <c r="I81" s="243"/>
      <c r="J81" s="71">
        <f t="shared" si="14"/>
        <v>249</v>
      </c>
      <c r="K81" s="243"/>
      <c r="L81" s="71">
        <f t="shared" si="12"/>
        <v>1525</v>
      </c>
      <c r="M81" s="72">
        <f t="shared" si="13"/>
        <v>17080</v>
      </c>
      <c r="N81" s="72">
        <f t="shared" si="13"/>
        <v>16714</v>
      </c>
      <c r="O81" s="72">
        <f t="shared" si="13"/>
        <v>16622</v>
      </c>
      <c r="P81" s="72">
        <f t="shared" si="13"/>
        <v>16348</v>
      </c>
      <c r="Q81" s="72">
        <f t="shared" si="13"/>
        <v>16165</v>
      </c>
      <c r="R81" s="72">
        <f t="shared" si="13"/>
        <v>15799</v>
      </c>
      <c r="S81" s="72">
        <f t="shared" si="13"/>
        <v>15524</v>
      </c>
      <c r="T81" s="72">
        <f t="shared" si="13"/>
        <v>15250</v>
      </c>
    </row>
    <row r="82" spans="1:20" ht="18" customHeight="1" x14ac:dyDescent="0.2">
      <c r="A82" s="83" t="s">
        <v>512</v>
      </c>
      <c r="B82" s="82" t="s">
        <v>287</v>
      </c>
      <c r="C82" s="66" t="s">
        <v>18</v>
      </c>
      <c r="D82" s="67">
        <v>3.5</v>
      </c>
      <c r="E82" s="68" t="s">
        <v>0</v>
      </c>
      <c r="F82" s="69">
        <v>2</v>
      </c>
      <c r="G82" s="75">
        <f t="shared" si="11"/>
        <v>5.5</v>
      </c>
      <c r="H82" s="71">
        <f>IF(D82=基本・単一!$F$4,基本・単一!$L$4,IF(D82=基本・単一!$F$5,基本・単一!$L$5,IF(D82=基本・単一!$F$6,基本・単一!$L$6,IF(D82=基本・単一!$F$7,基本・単一!$L$7,IF(D82=基本・単一!$F$8,基本・単一!$L$8,IF(D82=基本・単一!$F$9,基本・単一!$L$9,IF(D82=基本・単一!$F$10,基本・単一!$L$10)))))))</f>
        <v>921</v>
      </c>
      <c r="I82" s="243"/>
      <c r="J82" s="71">
        <f t="shared" si="14"/>
        <v>332</v>
      </c>
      <c r="K82" s="243"/>
      <c r="L82" s="71">
        <f t="shared" si="12"/>
        <v>1649</v>
      </c>
      <c r="M82" s="72">
        <f t="shared" si="13"/>
        <v>18468</v>
      </c>
      <c r="N82" s="72">
        <f t="shared" si="13"/>
        <v>18073</v>
      </c>
      <c r="O82" s="72">
        <f t="shared" si="13"/>
        <v>17974</v>
      </c>
      <c r="P82" s="72">
        <f t="shared" si="13"/>
        <v>17677</v>
      </c>
      <c r="Q82" s="72">
        <f t="shared" si="13"/>
        <v>17479</v>
      </c>
      <c r="R82" s="72">
        <f t="shared" si="13"/>
        <v>17083</v>
      </c>
      <c r="S82" s="72">
        <f t="shared" si="13"/>
        <v>16786</v>
      </c>
      <c r="T82" s="72">
        <f t="shared" si="13"/>
        <v>16490</v>
      </c>
    </row>
    <row r="83" spans="1:20" ht="18" customHeight="1" x14ac:dyDescent="0.2">
      <c r="A83" s="83" t="s">
        <v>513</v>
      </c>
      <c r="B83" s="82" t="s">
        <v>287</v>
      </c>
      <c r="C83" s="66" t="s">
        <v>18</v>
      </c>
      <c r="D83" s="67">
        <v>3.5</v>
      </c>
      <c r="E83" s="68" t="s">
        <v>0</v>
      </c>
      <c r="F83" s="69">
        <v>2.5</v>
      </c>
      <c r="G83" s="75">
        <f t="shared" si="11"/>
        <v>6</v>
      </c>
      <c r="H83" s="71">
        <f>IF(D83=基本・単一!$F$4,基本・単一!$L$4,IF(D83=基本・単一!$F$5,基本・単一!$L$5,IF(D83=基本・単一!$F$6,基本・単一!$L$6,IF(D83=基本・単一!$F$7,基本・単一!$L$7,IF(D83=基本・単一!$F$8,基本・単一!$L$8,IF(D83=基本・単一!$F$9,基本・単一!$L$9,IF(D83=基本・単一!$F$10,基本・単一!$L$10)))))))</f>
        <v>921</v>
      </c>
      <c r="I83" s="243"/>
      <c r="J83" s="71">
        <f t="shared" si="14"/>
        <v>415</v>
      </c>
      <c r="K83" s="243"/>
      <c r="L83" s="71">
        <f t="shared" si="12"/>
        <v>1774</v>
      </c>
      <c r="M83" s="72">
        <f t="shared" si="13"/>
        <v>19868</v>
      </c>
      <c r="N83" s="72">
        <f t="shared" si="13"/>
        <v>19443</v>
      </c>
      <c r="O83" s="72">
        <f t="shared" si="13"/>
        <v>19336</v>
      </c>
      <c r="P83" s="72">
        <f t="shared" si="13"/>
        <v>19017</v>
      </c>
      <c r="Q83" s="72">
        <f t="shared" si="13"/>
        <v>18804</v>
      </c>
      <c r="R83" s="72">
        <f t="shared" si="13"/>
        <v>18378</v>
      </c>
      <c r="S83" s="72">
        <f t="shared" si="13"/>
        <v>18059</v>
      </c>
      <c r="T83" s="72">
        <f t="shared" si="13"/>
        <v>17740</v>
      </c>
    </row>
    <row r="84" spans="1:20" ht="18" customHeight="1" x14ac:dyDescent="0.2">
      <c r="A84" s="83" t="s">
        <v>514</v>
      </c>
      <c r="B84" s="82" t="s">
        <v>287</v>
      </c>
      <c r="C84" s="66" t="s">
        <v>18</v>
      </c>
      <c r="D84" s="67">
        <v>4</v>
      </c>
      <c r="E84" s="68" t="s">
        <v>0</v>
      </c>
      <c r="F84" s="69">
        <v>0.5</v>
      </c>
      <c r="G84" s="75">
        <f t="shared" si="11"/>
        <v>4.5</v>
      </c>
      <c r="H84" s="71">
        <f>基本・単一!L11</f>
        <v>1004</v>
      </c>
      <c r="I84" s="243"/>
      <c r="J84" s="71">
        <f t="shared" si="14"/>
        <v>83</v>
      </c>
      <c r="K84" s="243"/>
      <c r="L84" s="71">
        <f>ROUND(H84*(1+$I$4),0)+ROUND(J84*(1+$K$4),0)</f>
        <v>1380</v>
      </c>
      <c r="M84" s="72">
        <f t="shared" si="13"/>
        <v>15456</v>
      </c>
      <c r="N84" s="72">
        <f t="shared" si="13"/>
        <v>15124</v>
      </c>
      <c r="O84" s="72">
        <f t="shared" si="13"/>
        <v>15042</v>
      </c>
      <c r="P84" s="72">
        <f t="shared" si="13"/>
        <v>14793</v>
      </c>
      <c r="Q84" s="72">
        <f t="shared" si="13"/>
        <v>14628</v>
      </c>
      <c r="R84" s="72">
        <f t="shared" si="13"/>
        <v>14296</v>
      </c>
      <c r="S84" s="72">
        <f t="shared" si="13"/>
        <v>14048</v>
      </c>
      <c r="T84" s="72">
        <f t="shared" si="13"/>
        <v>13800</v>
      </c>
    </row>
    <row r="85" spans="1:20" ht="18" customHeight="1" x14ac:dyDescent="0.2">
      <c r="A85" s="83" t="s">
        <v>515</v>
      </c>
      <c r="B85" s="82" t="s">
        <v>287</v>
      </c>
      <c r="C85" s="66" t="s">
        <v>18</v>
      </c>
      <c r="D85" s="67">
        <v>4</v>
      </c>
      <c r="E85" s="68" t="s">
        <v>0</v>
      </c>
      <c r="F85" s="69">
        <v>1</v>
      </c>
      <c r="G85" s="75">
        <f t="shared" si="11"/>
        <v>5</v>
      </c>
      <c r="H85" s="71">
        <f>$H$39</f>
        <v>1004</v>
      </c>
      <c r="I85" s="243"/>
      <c r="J85" s="71">
        <f t="shared" si="14"/>
        <v>166</v>
      </c>
      <c r="K85" s="243"/>
      <c r="L85" s="71">
        <f t="shared" si="12"/>
        <v>1504</v>
      </c>
      <c r="M85" s="72">
        <f t="shared" si="13"/>
        <v>16844</v>
      </c>
      <c r="N85" s="72">
        <f t="shared" si="13"/>
        <v>16483</v>
      </c>
      <c r="O85" s="72">
        <f t="shared" si="13"/>
        <v>16393</v>
      </c>
      <c r="P85" s="72">
        <f t="shared" si="13"/>
        <v>16122</v>
      </c>
      <c r="Q85" s="72">
        <f t="shared" si="13"/>
        <v>15942</v>
      </c>
      <c r="R85" s="72">
        <f t="shared" si="13"/>
        <v>15581</v>
      </c>
      <c r="S85" s="72">
        <f t="shared" si="13"/>
        <v>15310</v>
      </c>
      <c r="T85" s="72">
        <f t="shared" si="13"/>
        <v>15040</v>
      </c>
    </row>
    <row r="86" spans="1:20" ht="18" customHeight="1" x14ac:dyDescent="0.2">
      <c r="A86" s="83" t="s">
        <v>516</v>
      </c>
      <c r="B86" s="82" t="s">
        <v>287</v>
      </c>
      <c r="C86" s="66" t="s">
        <v>18</v>
      </c>
      <c r="D86" s="67">
        <v>4</v>
      </c>
      <c r="E86" s="68" t="s">
        <v>0</v>
      </c>
      <c r="F86" s="69">
        <v>1.5</v>
      </c>
      <c r="G86" s="75">
        <f t="shared" si="11"/>
        <v>5.5</v>
      </c>
      <c r="H86" s="71">
        <f>$H$39</f>
        <v>1004</v>
      </c>
      <c r="I86" s="243"/>
      <c r="J86" s="71">
        <f t="shared" si="14"/>
        <v>249</v>
      </c>
      <c r="K86" s="243"/>
      <c r="L86" s="71">
        <f t="shared" si="12"/>
        <v>1629</v>
      </c>
      <c r="M86" s="72">
        <f t="shared" si="13"/>
        <v>18244</v>
      </c>
      <c r="N86" s="72">
        <f t="shared" si="13"/>
        <v>17853</v>
      </c>
      <c r="O86" s="72">
        <f t="shared" si="13"/>
        <v>17756</v>
      </c>
      <c r="P86" s="72">
        <f t="shared" si="13"/>
        <v>17462</v>
      </c>
      <c r="Q86" s="72">
        <f t="shared" si="13"/>
        <v>17267</v>
      </c>
      <c r="R86" s="72">
        <f t="shared" si="13"/>
        <v>16876</v>
      </c>
      <c r="S86" s="72">
        <f t="shared" si="13"/>
        <v>16583</v>
      </c>
      <c r="T86" s="72">
        <f t="shared" si="13"/>
        <v>16290</v>
      </c>
    </row>
    <row r="87" spans="1:20" ht="18" customHeight="1" x14ac:dyDescent="0.2">
      <c r="A87" s="83" t="s">
        <v>517</v>
      </c>
      <c r="B87" s="82" t="s">
        <v>287</v>
      </c>
      <c r="C87" s="66" t="s">
        <v>18</v>
      </c>
      <c r="D87" s="67">
        <v>4</v>
      </c>
      <c r="E87" s="68" t="s">
        <v>0</v>
      </c>
      <c r="F87" s="69">
        <v>2</v>
      </c>
      <c r="G87" s="75">
        <f t="shared" si="11"/>
        <v>6</v>
      </c>
      <c r="H87" s="71">
        <f>$H$39</f>
        <v>1004</v>
      </c>
      <c r="I87" s="243"/>
      <c r="J87" s="71">
        <f t="shared" si="14"/>
        <v>332</v>
      </c>
      <c r="K87" s="243"/>
      <c r="L87" s="71">
        <f t="shared" si="12"/>
        <v>1753</v>
      </c>
      <c r="M87" s="72">
        <f t="shared" si="13"/>
        <v>19633</v>
      </c>
      <c r="N87" s="72">
        <f t="shared" si="13"/>
        <v>19212</v>
      </c>
      <c r="O87" s="72">
        <f t="shared" si="13"/>
        <v>19107</v>
      </c>
      <c r="P87" s="72">
        <f t="shared" si="13"/>
        <v>18792</v>
      </c>
      <c r="Q87" s="72">
        <f t="shared" si="13"/>
        <v>18581</v>
      </c>
      <c r="R87" s="72">
        <f t="shared" si="13"/>
        <v>18161</v>
      </c>
      <c r="S87" s="72">
        <f t="shared" si="13"/>
        <v>17845</v>
      </c>
      <c r="T87" s="72">
        <f t="shared" si="13"/>
        <v>17530</v>
      </c>
    </row>
    <row r="88" spans="1:20" ht="18" customHeight="1" x14ac:dyDescent="0.2">
      <c r="A88" s="83" t="s">
        <v>518</v>
      </c>
      <c r="B88" s="82" t="s">
        <v>287</v>
      </c>
      <c r="C88" s="66" t="s">
        <v>18</v>
      </c>
      <c r="D88" s="67">
        <v>4</v>
      </c>
      <c r="E88" s="68" t="s">
        <v>0</v>
      </c>
      <c r="F88" s="69">
        <v>2.5</v>
      </c>
      <c r="G88" s="75">
        <f t="shared" si="11"/>
        <v>6.5</v>
      </c>
      <c r="H88" s="71">
        <f>$H$39</f>
        <v>1004</v>
      </c>
      <c r="I88" s="243"/>
      <c r="J88" s="71">
        <f t="shared" si="14"/>
        <v>415</v>
      </c>
      <c r="K88" s="243"/>
      <c r="L88" s="71">
        <f t="shared" si="12"/>
        <v>1878</v>
      </c>
      <c r="M88" s="72">
        <f t="shared" si="13"/>
        <v>21033</v>
      </c>
      <c r="N88" s="72">
        <f t="shared" si="13"/>
        <v>20582</v>
      </c>
      <c r="O88" s="72">
        <f t="shared" si="13"/>
        <v>20470</v>
      </c>
      <c r="P88" s="72">
        <f t="shared" si="13"/>
        <v>20132</v>
      </c>
      <c r="Q88" s="72">
        <f t="shared" si="13"/>
        <v>19906</v>
      </c>
      <c r="R88" s="72">
        <f t="shared" si="13"/>
        <v>19456</v>
      </c>
      <c r="S88" s="72">
        <f t="shared" si="13"/>
        <v>19118</v>
      </c>
      <c r="T88" s="72">
        <f t="shared" si="13"/>
        <v>18780</v>
      </c>
    </row>
    <row r="89" spans="1:20" ht="18" customHeight="1" x14ac:dyDescent="0.2">
      <c r="A89" s="83" t="s">
        <v>519</v>
      </c>
      <c r="B89" s="82" t="s">
        <v>287</v>
      </c>
      <c r="C89" s="66" t="s">
        <v>18</v>
      </c>
      <c r="D89" s="67">
        <v>4.5</v>
      </c>
      <c r="E89" s="68" t="s">
        <v>0</v>
      </c>
      <c r="F89" s="69">
        <v>0.5</v>
      </c>
      <c r="G89" s="75">
        <f t="shared" si="11"/>
        <v>5</v>
      </c>
      <c r="H89" s="71">
        <f>基本・単一!L12</f>
        <v>1087</v>
      </c>
      <c r="I89" s="243"/>
      <c r="J89" s="71">
        <f t="shared" si="14"/>
        <v>83</v>
      </c>
      <c r="K89" s="243"/>
      <c r="L89" s="71">
        <f t="shared" si="12"/>
        <v>1484</v>
      </c>
      <c r="M89" s="72">
        <f t="shared" si="13"/>
        <v>16620</v>
      </c>
      <c r="N89" s="72">
        <f t="shared" si="13"/>
        <v>16264</v>
      </c>
      <c r="O89" s="72">
        <f t="shared" si="13"/>
        <v>16175</v>
      </c>
      <c r="P89" s="72">
        <f t="shared" si="13"/>
        <v>15908</v>
      </c>
      <c r="Q89" s="72">
        <f t="shared" si="13"/>
        <v>15730</v>
      </c>
      <c r="R89" s="72">
        <f t="shared" si="13"/>
        <v>15374</v>
      </c>
      <c r="S89" s="72">
        <f t="shared" si="13"/>
        <v>15107</v>
      </c>
      <c r="T89" s="72">
        <f t="shared" si="13"/>
        <v>14840</v>
      </c>
    </row>
    <row r="90" spans="1:20" ht="18" customHeight="1" x14ac:dyDescent="0.2">
      <c r="A90" s="83" t="s">
        <v>520</v>
      </c>
      <c r="B90" s="82" t="s">
        <v>287</v>
      </c>
      <c r="C90" s="66" t="s">
        <v>18</v>
      </c>
      <c r="D90" s="67">
        <v>4.5</v>
      </c>
      <c r="E90" s="68" t="s">
        <v>0</v>
      </c>
      <c r="F90" s="69">
        <v>1</v>
      </c>
      <c r="G90" s="75">
        <f t="shared" si="11"/>
        <v>5.5</v>
      </c>
      <c r="H90" s="71">
        <f>$H$44</f>
        <v>1087</v>
      </c>
      <c r="I90" s="243"/>
      <c r="J90" s="71">
        <f t="shared" si="14"/>
        <v>166</v>
      </c>
      <c r="K90" s="243"/>
      <c r="L90" s="71">
        <f t="shared" si="12"/>
        <v>1608</v>
      </c>
      <c r="M90" s="72">
        <f t="shared" si="13"/>
        <v>18009</v>
      </c>
      <c r="N90" s="72">
        <f t="shared" si="13"/>
        <v>17623</v>
      </c>
      <c r="O90" s="72">
        <f t="shared" si="13"/>
        <v>17527</v>
      </c>
      <c r="P90" s="72">
        <f t="shared" si="13"/>
        <v>17237</v>
      </c>
      <c r="Q90" s="72">
        <f t="shared" si="13"/>
        <v>17044</v>
      </c>
      <c r="R90" s="72">
        <f t="shared" si="13"/>
        <v>16658</v>
      </c>
      <c r="S90" s="72">
        <f t="shared" si="13"/>
        <v>16369</v>
      </c>
      <c r="T90" s="72">
        <f t="shared" si="13"/>
        <v>16080</v>
      </c>
    </row>
    <row r="91" spans="1:20" ht="18" customHeight="1" x14ac:dyDescent="0.2">
      <c r="A91" s="83" t="s">
        <v>521</v>
      </c>
      <c r="B91" s="82" t="s">
        <v>287</v>
      </c>
      <c r="C91" s="66" t="s">
        <v>18</v>
      </c>
      <c r="D91" s="67">
        <v>4.5</v>
      </c>
      <c r="E91" s="68" t="s">
        <v>0</v>
      </c>
      <c r="F91" s="69">
        <v>1.5</v>
      </c>
      <c r="G91" s="75">
        <f t="shared" si="11"/>
        <v>6</v>
      </c>
      <c r="H91" s="71">
        <f>$H$44</f>
        <v>1087</v>
      </c>
      <c r="I91" s="243"/>
      <c r="J91" s="71">
        <f t="shared" si="14"/>
        <v>249</v>
      </c>
      <c r="K91" s="243"/>
      <c r="L91" s="71">
        <f t="shared" si="12"/>
        <v>1733</v>
      </c>
      <c r="M91" s="72">
        <f t="shared" si="13"/>
        <v>19409</v>
      </c>
      <c r="N91" s="72">
        <f t="shared" si="13"/>
        <v>18993</v>
      </c>
      <c r="O91" s="72">
        <f t="shared" si="13"/>
        <v>18889</v>
      </c>
      <c r="P91" s="72">
        <f t="shared" si="13"/>
        <v>18577</v>
      </c>
      <c r="Q91" s="72">
        <f t="shared" si="13"/>
        <v>18369</v>
      </c>
      <c r="R91" s="72">
        <f t="shared" si="13"/>
        <v>17953</v>
      </c>
      <c r="S91" s="72">
        <f t="shared" si="13"/>
        <v>17641</v>
      </c>
      <c r="T91" s="72">
        <f t="shared" si="13"/>
        <v>17330</v>
      </c>
    </row>
    <row r="92" spans="1:20" ht="18" customHeight="1" x14ac:dyDescent="0.2">
      <c r="A92" s="83" t="s">
        <v>522</v>
      </c>
      <c r="B92" s="82" t="s">
        <v>287</v>
      </c>
      <c r="C92" s="66" t="s">
        <v>18</v>
      </c>
      <c r="D92" s="67">
        <v>4.5</v>
      </c>
      <c r="E92" s="68" t="s">
        <v>0</v>
      </c>
      <c r="F92" s="69">
        <v>2</v>
      </c>
      <c r="G92" s="75">
        <f t="shared" si="11"/>
        <v>6.5</v>
      </c>
      <c r="H92" s="71">
        <f>$H$44</f>
        <v>1087</v>
      </c>
      <c r="I92" s="243"/>
      <c r="J92" s="71">
        <f t="shared" si="14"/>
        <v>332</v>
      </c>
      <c r="K92" s="243"/>
      <c r="L92" s="71">
        <f t="shared" si="12"/>
        <v>1857</v>
      </c>
      <c r="M92" s="72">
        <f t="shared" si="13"/>
        <v>20798</v>
      </c>
      <c r="N92" s="72">
        <f t="shared" si="13"/>
        <v>20352</v>
      </c>
      <c r="O92" s="72">
        <f t="shared" si="13"/>
        <v>20241</v>
      </c>
      <c r="P92" s="72">
        <f t="shared" si="13"/>
        <v>19907</v>
      </c>
      <c r="Q92" s="72">
        <f t="shared" si="13"/>
        <v>19684</v>
      </c>
      <c r="R92" s="72">
        <f t="shared" si="13"/>
        <v>19238</v>
      </c>
      <c r="S92" s="72">
        <f t="shared" si="13"/>
        <v>18904</v>
      </c>
      <c r="T92" s="72">
        <f t="shared" si="13"/>
        <v>18570</v>
      </c>
    </row>
    <row r="93" spans="1:20" ht="18" customHeight="1" x14ac:dyDescent="0.2">
      <c r="A93" s="83" t="s">
        <v>523</v>
      </c>
      <c r="B93" s="82" t="s">
        <v>287</v>
      </c>
      <c r="C93" s="66" t="s">
        <v>18</v>
      </c>
      <c r="D93" s="67">
        <v>4.5</v>
      </c>
      <c r="E93" s="68" t="s">
        <v>0</v>
      </c>
      <c r="F93" s="69">
        <v>2.5</v>
      </c>
      <c r="G93" s="75">
        <f t="shared" si="11"/>
        <v>7</v>
      </c>
      <c r="H93" s="71">
        <f>$H$44</f>
        <v>1087</v>
      </c>
      <c r="I93" s="244"/>
      <c r="J93" s="71">
        <f t="shared" si="14"/>
        <v>415</v>
      </c>
      <c r="K93" s="244"/>
      <c r="L93" s="71">
        <f t="shared" si="12"/>
        <v>1982</v>
      </c>
      <c r="M93" s="72">
        <f t="shared" si="13"/>
        <v>22198</v>
      </c>
      <c r="N93" s="72">
        <f t="shared" si="13"/>
        <v>21722</v>
      </c>
      <c r="O93" s="72">
        <f t="shared" si="13"/>
        <v>21603</v>
      </c>
      <c r="P93" s="72">
        <f t="shared" si="13"/>
        <v>21247</v>
      </c>
      <c r="Q93" s="72">
        <f t="shared" si="13"/>
        <v>21009</v>
      </c>
      <c r="R93" s="72">
        <f t="shared" si="13"/>
        <v>20533</v>
      </c>
      <c r="S93" s="72">
        <f t="shared" si="13"/>
        <v>20176</v>
      </c>
      <c r="T93" s="72">
        <f t="shared" si="13"/>
        <v>19820</v>
      </c>
    </row>
  </sheetData>
  <sheetProtection algorithmName="SHA-512" hashValue="MW2K9S9OywfFxXXuQoRJd/PBd7BYQfrdSe2u2dsxILtrqqgSbZdqbTha2kictjenFD/KiV8xsUGDKhaY/kGiXA==" saltValue="2e034ti5JuHNJaS2i1WzBQ==" spinCount="100000" sheet="1" objects="1" scenarios="1"/>
  <mergeCells count="10">
    <mergeCell ref="B1:F3"/>
    <mergeCell ref="I4:I93"/>
    <mergeCell ref="K4:K93"/>
    <mergeCell ref="L1:L3"/>
    <mergeCell ref="M1:T1"/>
    <mergeCell ref="G1:G3"/>
    <mergeCell ref="H1:H3"/>
    <mergeCell ref="I1:I3"/>
    <mergeCell ref="J1:J3"/>
    <mergeCell ref="K1:K3"/>
  </mergeCells>
  <phoneticPr fontId="3"/>
  <printOptions horizontalCentered="1"/>
  <pageMargins left="0.19685039370078741" right="0.19685039370078741" top="0.59055118110236227" bottom="0.59055118110236227" header="0.39370078740157483" footer="0.19685039370078741"/>
  <pageSetup paperSize="9" scale="70" firstPageNumber="0" fitToHeight="0" orientation="portrait" useFirstPageNumber="1" horizontalDpi="300" verticalDpi="300" r:id="rId1"/>
  <headerFooter alignWithMargins="0">
    <oddHeader>&amp;L別表&amp;C&amp;A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Z61"/>
  <sheetViews>
    <sheetView view="pageBreakPreview" topLeftCell="B1" zoomScaleNormal="100" zoomScaleSheetLayoutView="100" workbookViewId="0">
      <selection activeCell="U5" sqref="U5"/>
    </sheetView>
  </sheetViews>
  <sheetFormatPr defaultColWidth="2.6640625" defaultRowHeight="18" customHeight="1" outlineLevelCol="1" x14ac:dyDescent="0.2"/>
  <cols>
    <col min="1" max="1" width="27.21875" style="43" hidden="1" customWidth="1" outlineLevel="1"/>
    <col min="2" max="2" width="16.88671875" style="43" customWidth="1" collapsed="1"/>
    <col min="3" max="3" width="4.77734375" style="43" bestFit="1" customWidth="1"/>
    <col min="4" max="4" width="5" style="43" bestFit="1" customWidth="1"/>
    <col min="5" max="5" width="4.77734375" style="43" bestFit="1" customWidth="1"/>
    <col min="6" max="6" width="5.88671875" style="43" bestFit="1" customWidth="1"/>
    <col min="7" max="7" width="4.77734375" style="43" bestFit="1" customWidth="1"/>
    <col min="8" max="8" width="5" style="43" bestFit="1" customWidth="1"/>
    <col min="9" max="9" width="6.33203125" style="43" hidden="1" customWidth="1" outlineLevel="1"/>
    <col min="10" max="10" width="7.88671875" style="43" hidden="1" customWidth="1" outlineLevel="1"/>
    <col min="11" max="11" width="6.33203125" style="43" hidden="1" customWidth="1" outlineLevel="1"/>
    <col min="12" max="12" width="7.21875" style="43" hidden="1" customWidth="1" outlineLevel="1"/>
    <col min="13" max="13" width="6.33203125" style="43" hidden="1" customWidth="1" outlineLevel="1"/>
    <col min="14" max="14" width="7.44140625" style="43" hidden="1" customWidth="1" outlineLevel="1"/>
    <col min="15" max="15" width="6.33203125" style="43" hidden="1" customWidth="1" outlineLevel="1"/>
    <col min="16" max="16" width="8.109375" style="43" bestFit="1" customWidth="1" collapsed="1"/>
    <col min="17" max="24" width="8.6640625" style="43" customWidth="1"/>
    <col min="25" max="16384" width="2.6640625" style="43"/>
  </cols>
  <sheetData>
    <row r="1" spans="1:26" ht="18" customHeight="1" x14ac:dyDescent="0.2">
      <c r="A1" s="56"/>
      <c r="B1" s="255" t="s">
        <v>2</v>
      </c>
      <c r="C1" s="256"/>
      <c r="D1" s="256"/>
      <c r="E1" s="256"/>
      <c r="F1" s="256"/>
      <c r="G1" s="256"/>
      <c r="H1" s="257"/>
      <c r="I1" s="255" t="s">
        <v>61</v>
      </c>
      <c r="J1" s="249" t="s">
        <v>56</v>
      </c>
      <c r="K1" s="252" t="s">
        <v>8</v>
      </c>
      <c r="L1" s="249" t="s">
        <v>56</v>
      </c>
      <c r="M1" s="252" t="s">
        <v>8</v>
      </c>
      <c r="N1" s="249" t="s">
        <v>56</v>
      </c>
      <c r="O1" s="257" t="s">
        <v>8</v>
      </c>
      <c r="P1" s="245" t="s">
        <v>21</v>
      </c>
      <c r="Q1" s="241" t="s">
        <v>9</v>
      </c>
      <c r="R1" s="241"/>
      <c r="S1" s="241"/>
      <c r="T1" s="241"/>
      <c r="U1" s="241"/>
      <c r="V1" s="241"/>
      <c r="W1" s="241"/>
      <c r="X1" s="241"/>
      <c r="Y1" s="44"/>
      <c r="Z1" s="44"/>
    </row>
    <row r="2" spans="1:26" ht="18" customHeight="1" x14ac:dyDescent="0.2">
      <c r="A2" s="56"/>
      <c r="B2" s="258"/>
      <c r="C2" s="259"/>
      <c r="D2" s="259"/>
      <c r="E2" s="259"/>
      <c r="F2" s="259"/>
      <c r="G2" s="259"/>
      <c r="H2" s="260"/>
      <c r="I2" s="258"/>
      <c r="J2" s="250"/>
      <c r="K2" s="253"/>
      <c r="L2" s="250"/>
      <c r="M2" s="253"/>
      <c r="N2" s="250"/>
      <c r="O2" s="260"/>
      <c r="P2" s="245"/>
      <c r="Q2" s="57" t="s">
        <v>10</v>
      </c>
      <c r="R2" s="57" t="s">
        <v>11</v>
      </c>
      <c r="S2" s="57" t="s">
        <v>12</v>
      </c>
      <c r="T2" s="57" t="s">
        <v>13</v>
      </c>
      <c r="U2" s="57" t="s">
        <v>14</v>
      </c>
      <c r="V2" s="57" t="s">
        <v>15</v>
      </c>
      <c r="W2" s="57" t="s">
        <v>16</v>
      </c>
      <c r="X2" s="57" t="s">
        <v>17</v>
      </c>
      <c r="Y2" s="44"/>
      <c r="Z2" s="44"/>
    </row>
    <row r="3" spans="1:26" ht="18" customHeight="1" x14ac:dyDescent="0.2">
      <c r="A3" s="56"/>
      <c r="B3" s="261"/>
      <c r="C3" s="262"/>
      <c r="D3" s="262"/>
      <c r="E3" s="262"/>
      <c r="F3" s="262"/>
      <c r="G3" s="262"/>
      <c r="H3" s="263"/>
      <c r="I3" s="258"/>
      <c r="J3" s="251"/>
      <c r="K3" s="254"/>
      <c r="L3" s="251"/>
      <c r="M3" s="254"/>
      <c r="N3" s="251"/>
      <c r="O3" s="264"/>
      <c r="P3" s="245"/>
      <c r="Q3" s="58">
        <v>11.2</v>
      </c>
      <c r="R3" s="58">
        <v>10.96</v>
      </c>
      <c r="S3" s="58">
        <v>10.9</v>
      </c>
      <c r="T3" s="58">
        <v>10.72</v>
      </c>
      <c r="U3" s="58">
        <v>10.6</v>
      </c>
      <c r="V3" s="58">
        <v>10.36</v>
      </c>
      <c r="W3" s="58">
        <v>10.18</v>
      </c>
      <c r="X3" s="58">
        <v>10</v>
      </c>
      <c r="Y3" s="44"/>
      <c r="Z3" s="44"/>
    </row>
    <row r="4" spans="1:26" ht="18" customHeight="1" x14ac:dyDescent="0.2">
      <c r="A4" s="56" t="s">
        <v>1097</v>
      </c>
      <c r="B4" s="84" t="s">
        <v>649</v>
      </c>
      <c r="C4" s="76" t="s">
        <v>24</v>
      </c>
      <c r="D4" s="77">
        <v>0.5</v>
      </c>
      <c r="E4" s="78" t="s">
        <v>1</v>
      </c>
      <c r="F4" s="77">
        <v>10</v>
      </c>
      <c r="G4" s="79" t="s">
        <v>23</v>
      </c>
      <c r="H4" s="78">
        <v>0.5</v>
      </c>
      <c r="I4" s="80">
        <f>D4+F4</f>
        <v>10.5</v>
      </c>
      <c r="J4" s="71">
        <f>IF(D4=基本・単一!$F$4,基本・単一!$L$4,IF(D4=基本・単一!$F$5,基本・単一!$L$5,IF(D4=基本・単一!$F$6,基本・単一!$L$6,IF(D4=基本・単一!$F$7,基本・単一!$L$7,IF(D4=基本・単一!$F$8,基本・単一!$L$8,IF(D4=基本・単一!$F$9,基本・単一!$L$9,IF(D4=基本・単一!$F$10,基本・単一!$L$10)))))))</f>
        <v>256</v>
      </c>
      <c r="K4" s="242">
        <v>0.25</v>
      </c>
      <c r="L4" s="71">
        <f>'身体介護を伴う移動支援・複合（夜間早朝＆日中）'!$J$23</f>
        <v>1826</v>
      </c>
      <c r="M4" s="242">
        <v>0</v>
      </c>
      <c r="N4" s="71">
        <f>基本・複合!Q2</f>
        <v>83</v>
      </c>
      <c r="O4" s="242">
        <v>0.25</v>
      </c>
      <c r="P4" s="71">
        <f t="shared" ref="P4:P32" si="0">ROUND(J4*(1+$K$4),0)+ROUND(L4*(1+$M$4),0)+ROUND(N4*(1+$O$4),0)</f>
        <v>2250</v>
      </c>
      <c r="Q4" s="72">
        <f>ROUNDDOWN($P4*Q$3,0)</f>
        <v>25200</v>
      </c>
      <c r="R4" s="72">
        <f t="shared" ref="R4:R32" si="1">ROUNDDOWN($P4*R$3,0)</f>
        <v>24660</v>
      </c>
      <c r="S4" s="72">
        <f t="shared" ref="S4:S32" si="2">ROUNDDOWN($P4*S$3,0)</f>
        <v>24525</v>
      </c>
      <c r="T4" s="72">
        <f t="shared" ref="T4:T32" si="3">ROUNDDOWN($P4*T$3,0)</f>
        <v>24120</v>
      </c>
      <c r="U4" s="72">
        <f t="shared" ref="U4:U32" si="4">ROUNDDOWN($P4*U$3,0)</f>
        <v>23850</v>
      </c>
      <c r="V4" s="72">
        <f t="shared" ref="V4:V32" si="5">ROUNDDOWN($P4*V$3,0)</f>
        <v>23310</v>
      </c>
      <c r="W4" s="72">
        <f t="shared" ref="W4:W32" si="6">ROUNDDOWN($P4*W$3,0)</f>
        <v>22905</v>
      </c>
      <c r="X4" s="72">
        <f t="shared" ref="X4:X31" si="7">ROUNDDOWN($P4*X$3,0)</f>
        <v>22500</v>
      </c>
      <c r="Y4" s="44"/>
      <c r="Z4" s="44"/>
    </row>
    <row r="5" spans="1:26" ht="18" customHeight="1" x14ac:dyDescent="0.2">
      <c r="A5" s="56" t="s">
        <v>1098</v>
      </c>
      <c r="B5" s="82" t="s">
        <v>649</v>
      </c>
      <c r="C5" s="66" t="s">
        <v>24</v>
      </c>
      <c r="D5" s="67">
        <v>0.5</v>
      </c>
      <c r="E5" s="68" t="s">
        <v>1</v>
      </c>
      <c r="F5" s="67">
        <v>10</v>
      </c>
      <c r="G5" s="68" t="s">
        <v>23</v>
      </c>
      <c r="H5" s="68">
        <v>1</v>
      </c>
      <c r="I5" s="80">
        <f t="shared" ref="I5:I32" si="8">D5+F5</f>
        <v>10.5</v>
      </c>
      <c r="J5" s="71">
        <f>IF(D5=基本・単一!$F$4,基本・単一!$L$4,IF(D5=基本・単一!$F$5,基本・単一!$L$5,IF(D5=基本・単一!$F$6,基本・単一!$L$6,IF(D5=基本・単一!$F$7,基本・単一!$L$7,IF(D5=基本・単一!$F$8,基本・単一!$L$8,IF(D5=基本・単一!$F$9,基本・単一!$L$9,IF(D5=基本・単一!$F$10,基本・単一!$L$10)))))))</f>
        <v>256</v>
      </c>
      <c r="K5" s="243"/>
      <c r="L5" s="71">
        <f>'身体介護を伴う移動支援・複合（夜間早朝＆日中）'!$J$23</f>
        <v>1826</v>
      </c>
      <c r="M5" s="243"/>
      <c r="N5" s="71">
        <f>N4+基本・複合!$Q$2</f>
        <v>166</v>
      </c>
      <c r="O5" s="243"/>
      <c r="P5" s="71">
        <f t="shared" si="0"/>
        <v>2354</v>
      </c>
      <c r="Q5" s="72">
        <f t="shared" ref="Q5:Q32" si="9">ROUNDDOWN($P5*Q$3,0)</f>
        <v>26364</v>
      </c>
      <c r="R5" s="72">
        <f t="shared" si="1"/>
        <v>25799</v>
      </c>
      <c r="S5" s="72">
        <f t="shared" si="2"/>
        <v>25658</v>
      </c>
      <c r="T5" s="72">
        <f t="shared" si="3"/>
        <v>25234</v>
      </c>
      <c r="U5" s="72">
        <f t="shared" si="4"/>
        <v>24952</v>
      </c>
      <c r="V5" s="72">
        <f t="shared" si="5"/>
        <v>24387</v>
      </c>
      <c r="W5" s="72">
        <f t="shared" si="6"/>
        <v>23963</v>
      </c>
      <c r="X5" s="72">
        <f t="shared" si="7"/>
        <v>23540</v>
      </c>
      <c r="Y5" s="44"/>
      <c r="Z5" s="44"/>
    </row>
    <row r="6" spans="1:26" ht="18" customHeight="1" x14ac:dyDescent="0.2">
      <c r="A6" s="56" t="s">
        <v>1099</v>
      </c>
      <c r="B6" s="82" t="s">
        <v>649</v>
      </c>
      <c r="C6" s="66" t="s">
        <v>24</v>
      </c>
      <c r="D6" s="67">
        <v>0.5</v>
      </c>
      <c r="E6" s="68" t="s">
        <v>1</v>
      </c>
      <c r="F6" s="67">
        <v>10</v>
      </c>
      <c r="G6" s="68" t="s">
        <v>23</v>
      </c>
      <c r="H6" s="68">
        <v>1.5</v>
      </c>
      <c r="I6" s="80">
        <f t="shared" si="8"/>
        <v>10.5</v>
      </c>
      <c r="J6" s="71">
        <f>IF(D6=基本・単一!$F$4,基本・単一!$L$4,IF(D6=基本・単一!$F$5,基本・単一!$L$5,IF(D6=基本・単一!$F$6,基本・単一!$L$6,IF(D6=基本・単一!$F$7,基本・単一!$L$7,IF(D6=基本・単一!$F$8,基本・単一!$L$8,IF(D6=基本・単一!$F$9,基本・単一!$L$9,IF(D6=基本・単一!$F$10,基本・単一!$L$10)))))))</f>
        <v>256</v>
      </c>
      <c r="K6" s="243"/>
      <c r="L6" s="71">
        <f>'身体介護を伴う移動支援・複合（夜間早朝＆日中）'!$J$23</f>
        <v>1826</v>
      </c>
      <c r="M6" s="243"/>
      <c r="N6" s="71">
        <f>N5+基本・複合!$Q$2</f>
        <v>249</v>
      </c>
      <c r="O6" s="243"/>
      <c r="P6" s="71">
        <f t="shared" si="0"/>
        <v>2457</v>
      </c>
      <c r="Q6" s="72">
        <f t="shared" si="9"/>
        <v>27518</v>
      </c>
      <c r="R6" s="72">
        <f t="shared" si="1"/>
        <v>26928</v>
      </c>
      <c r="S6" s="72">
        <f t="shared" si="2"/>
        <v>26781</v>
      </c>
      <c r="T6" s="72">
        <f t="shared" si="3"/>
        <v>26339</v>
      </c>
      <c r="U6" s="72">
        <f t="shared" si="4"/>
        <v>26044</v>
      </c>
      <c r="V6" s="72">
        <f t="shared" si="5"/>
        <v>25454</v>
      </c>
      <c r="W6" s="72">
        <f t="shared" si="6"/>
        <v>25012</v>
      </c>
      <c r="X6" s="72">
        <f t="shared" si="7"/>
        <v>24570</v>
      </c>
      <c r="Y6" s="44"/>
      <c r="Z6" s="44"/>
    </row>
    <row r="7" spans="1:26" ht="18" customHeight="1" x14ac:dyDescent="0.2">
      <c r="A7" s="56" t="s">
        <v>1100</v>
      </c>
      <c r="B7" s="82" t="s">
        <v>649</v>
      </c>
      <c r="C7" s="66" t="s">
        <v>24</v>
      </c>
      <c r="D7" s="67">
        <v>0.5</v>
      </c>
      <c r="E7" s="68" t="s">
        <v>1</v>
      </c>
      <c r="F7" s="67">
        <v>10</v>
      </c>
      <c r="G7" s="68" t="s">
        <v>23</v>
      </c>
      <c r="H7" s="68">
        <v>2</v>
      </c>
      <c r="I7" s="80">
        <f t="shared" si="8"/>
        <v>10.5</v>
      </c>
      <c r="J7" s="71">
        <f>IF(D7=基本・単一!$F$4,基本・単一!$L$4,IF(D7=基本・単一!$F$5,基本・単一!$L$5,IF(D7=基本・単一!$F$6,基本・単一!$L$6,IF(D7=基本・単一!$F$7,基本・単一!$L$7,IF(D7=基本・単一!$F$8,基本・単一!$L$8,IF(D7=基本・単一!$F$9,基本・単一!$L$9,IF(D7=基本・単一!$F$10,基本・単一!$L$10)))))))</f>
        <v>256</v>
      </c>
      <c r="K7" s="243"/>
      <c r="L7" s="71">
        <f>'身体介護を伴う移動支援・複合（夜間早朝＆日中）'!$J$23</f>
        <v>1826</v>
      </c>
      <c r="M7" s="243"/>
      <c r="N7" s="71">
        <f>N6+基本・複合!$Q$2</f>
        <v>332</v>
      </c>
      <c r="O7" s="243"/>
      <c r="P7" s="71">
        <f t="shared" si="0"/>
        <v>2561</v>
      </c>
      <c r="Q7" s="72">
        <f t="shared" si="9"/>
        <v>28683</v>
      </c>
      <c r="R7" s="72">
        <f t="shared" si="1"/>
        <v>28068</v>
      </c>
      <c r="S7" s="72">
        <f t="shared" si="2"/>
        <v>27914</v>
      </c>
      <c r="T7" s="72">
        <f t="shared" si="3"/>
        <v>27453</v>
      </c>
      <c r="U7" s="72">
        <f t="shared" si="4"/>
        <v>27146</v>
      </c>
      <c r="V7" s="72">
        <f t="shared" si="5"/>
        <v>26531</v>
      </c>
      <c r="W7" s="72">
        <f t="shared" si="6"/>
        <v>26070</v>
      </c>
      <c r="X7" s="72">
        <f t="shared" si="7"/>
        <v>25610</v>
      </c>
      <c r="Y7" s="44"/>
      <c r="Z7" s="44"/>
    </row>
    <row r="8" spans="1:26" ht="18" customHeight="1" x14ac:dyDescent="0.2">
      <c r="A8" s="56" t="s">
        <v>1101</v>
      </c>
      <c r="B8" s="82" t="s">
        <v>649</v>
      </c>
      <c r="C8" s="66" t="s">
        <v>24</v>
      </c>
      <c r="D8" s="67">
        <v>0.5</v>
      </c>
      <c r="E8" s="68" t="s">
        <v>1</v>
      </c>
      <c r="F8" s="67">
        <v>10</v>
      </c>
      <c r="G8" s="68" t="s">
        <v>23</v>
      </c>
      <c r="H8" s="68">
        <v>2.5</v>
      </c>
      <c r="I8" s="80">
        <f t="shared" si="8"/>
        <v>10.5</v>
      </c>
      <c r="J8" s="71">
        <f>IF(D8=基本・単一!$F$4,基本・単一!$L$4,IF(D8=基本・単一!$F$5,基本・単一!$L$5,IF(D8=基本・単一!$F$6,基本・単一!$L$6,IF(D8=基本・単一!$F$7,基本・単一!$L$7,IF(D8=基本・単一!$F$8,基本・単一!$L$8,IF(D8=基本・単一!$F$9,基本・単一!$L$9,IF(D8=基本・単一!$F$10,基本・単一!$L$10)))))))</f>
        <v>256</v>
      </c>
      <c r="K8" s="243"/>
      <c r="L8" s="71">
        <f>'身体介護を伴う移動支援・複合（夜間早朝＆日中）'!$J$23</f>
        <v>1826</v>
      </c>
      <c r="M8" s="243"/>
      <c r="N8" s="71">
        <f>N7+基本・複合!$Q$2</f>
        <v>415</v>
      </c>
      <c r="O8" s="243"/>
      <c r="P8" s="71">
        <f t="shared" si="0"/>
        <v>2665</v>
      </c>
      <c r="Q8" s="72">
        <f t="shared" si="9"/>
        <v>29848</v>
      </c>
      <c r="R8" s="72">
        <f t="shared" si="1"/>
        <v>29208</v>
      </c>
      <c r="S8" s="72">
        <f t="shared" si="2"/>
        <v>29048</v>
      </c>
      <c r="T8" s="72">
        <f t="shared" si="3"/>
        <v>28568</v>
      </c>
      <c r="U8" s="72">
        <f t="shared" si="4"/>
        <v>28249</v>
      </c>
      <c r="V8" s="72">
        <f t="shared" si="5"/>
        <v>27609</v>
      </c>
      <c r="W8" s="72">
        <f t="shared" si="6"/>
        <v>27129</v>
      </c>
      <c r="X8" s="72">
        <f t="shared" si="7"/>
        <v>26650</v>
      </c>
      <c r="Y8" s="44"/>
      <c r="Z8" s="44"/>
    </row>
    <row r="9" spans="1:26" ht="18" customHeight="1" x14ac:dyDescent="0.2">
      <c r="A9" s="56" t="s">
        <v>1102</v>
      </c>
      <c r="B9" s="82" t="s">
        <v>649</v>
      </c>
      <c r="C9" s="66" t="s">
        <v>24</v>
      </c>
      <c r="D9" s="67">
        <v>0.5</v>
      </c>
      <c r="E9" s="68" t="s">
        <v>1</v>
      </c>
      <c r="F9" s="67">
        <v>10</v>
      </c>
      <c r="G9" s="68" t="s">
        <v>23</v>
      </c>
      <c r="H9" s="68">
        <v>3</v>
      </c>
      <c r="I9" s="80">
        <f t="shared" si="8"/>
        <v>10.5</v>
      </c>
      <c r="J9" s="71">
        <f>IF(D9=基本・単一!$F$4,基本・単一!$L$4,IF(D9=基本・単一!$F$5,基本・単一!$L$5,IF(D9=基本・単一!$F$6,基本・単一!$L$6,IF(D9=基本・単一!$F$7,基本・単一!$L$7,IF(D9=基本・単一!$F$8,基本・単一!$L$8,IF(D9=基本・単一!$F$9,基本・単一!$L$9,IF(D9=基本・単一!$F$10,基本・単一!$L$10)))))))</f>
        <v>256</v>
      </c>
      <c r="K9" s="243"/>
      <c r="L9" s="71">
        <f>'身体介護を伴う移動支援・複合（夜間早朝＆日中）'!$J$23</f>
        <v>1826</v>
      </c>
      <c r="M9" s="243"/>
      <c r="N9" s="71">
        <f>N8+基本・複合!$Q$2</f>
        <v>498</v>
      </c>
      <c r="O9" s="243"/>
      <c r="P9" s="71">
        <f t="shared" si="0"/>
        <v>2769</v>
      </c>
      <c r="Q9" s="72">
        <f t="shared" si="9"/>
        <v>31012</v>
      </c>
      <c r="R9" s="72">
        <f t="shared" si="1"/>
        <v>30348</v>
      </c>
      <c r="S9" s="72">
        <f t="shared" si="2"/>
        <v>30182</v>
      </c>
      <c r="T9" s="72">
        <f t="shared" si="3"/>
        <v>29683</v>
      </c>
      <c r="U9" s="72">
        <f t="shared" si="4"/>
        <v>29351</v>
      </c>
      <c r="V9" s="72">
        <f t="shared" si="5"/>
        <v>28686</v>
      </c>
      <c r="W9" s="72">
        <f t="shared" si="6"/>
        <v>28188</v>
      </c>
      <c r="X9" s="72">
        <f t="shared" si="7"/>
        <v>27690</v>
      </c>
      <c r="Y9" s="44"/>
      <c r="Z9" s="44"/>
    </row>
    <row r="10" spans="1:26" ht="18" customHeight="1" x14ac:dyDescent="0.2">
      <c r="A10" s="56" t="s">
        <v>1103</v>
      </c>
      <c r="B10" s="82" t="s">
        <v>649</v>
      </c>
      <c r="C10" s="66" t="s">
        <v>24</v>
      </c>
      <c r="D10" s="67">
        <v>0.5</v>
      </c>
      <c r="E10" s="68" t="s">
        <v>1</v>
      </c>
      <c r="F10" s="67">
        <v>10</v>
      </c>
      <c r="G10" s="68" t="s">
        <v>23</v>
      </c>
      <c r="H10" s="68">
        <v>3.5</v>
      </c>
      <c r="I10" s="80">
        <f t="shared" si="8"/>
        <v>10.5</v>
      </c>
      <c r="J10" s="71">
        <f>IF(D10=基本・単一!$F$4,基本・単一!$L$4,IF(D10=基本・単一!$F$5,基本・単一!$L$5,IF(D10=基本・単一!$F$6,基本・単一!$L$6,IF(D10=基本・単一!$F$7,基本・単一!$L$7,IF(D10=基本・単一!$F$8,基本・単一!$L$8,IF(D10=基本・単一!$F$9,基本・単一!$L$9,IF(D10=基本・単一!$F$10,基本・単一!$L$10)))))))</f>
        <v>256</v>
      </c>
      <c r="K10" s="243"/>
      <c r="L10" s="71">
        <f>'身体介護を伴う移動支援・複合（夜間早朝＆日中）'!$J$23</f>
        <v>1826</v>
      </c>
      <c r="M10" s="243"/>
      <c r="N10" s="71">
        <f>N9+基本・複合!$Q$2</f>
        <v>581</v>
      </c>
      <c r="O10" s="243"/>
      <c r="P10" s="71">
        <f t="shared" si="0"/>
        <v>2872</v>
      </c>
      <c r="Q10" s="72">
        <f t="shared" si="9"/>
        <v>32166</v>
      </c>
      <c r="R10" s="72">
        <f t="shared" si="1"/>
        <v>31477</v>
      </c>
      <c r="S10" s="72">
        <f t="shared" si="2"/>
        <v>31304</v>
      </c>
      <c r="T10" s="72">
        <f t="shared" si="3"/>
        <v>30787</v>
      </c>
      <c r="U10" s="72">
        <f t="shared" si="4"/>
        <v>30443</v>
      </c>
      <c r="V10" s="72">
        <f t="shared" si="5"/>
        <v>29753</v>
      </c>
      <c r="W10" s="72">
        <f t="shared" si="6"/>
        <v>29236</v>
      </c>
      <c r="X10" s="72">
        <f t="shared" si="7"/>
        <v>28720</v>
      </c>
      <c r="Y10" s="44"/>
      <c r="Z10" s="44"/>
    </row>
    <row r="11" spans="1:26" ht="18" customHeight="1" x14ac:dyDescent="0.2">
      <c r="A11" s="56" t="s">
        <v>1104</v>
      </c>
      <c r="B11" s="82" t="s">
        <v>649</v>
      </c>
      <c r="C11" s="66" t="s">
        <v>24</v>
      </c>
      <c r="D11" s="67">
        <v>0.5</v>
      </c>
      <c r="E11" s="68" t="s">
        <v>1</v>
      </c>
      <c r="F11" s="67">
        <v>10</v>
      </c>
      <c r="G11" s="68" t="s">
        <v>23</v>
      </c>
      <c r="H11" s="68">
        <v>4</v>
      </c>
      <c r="I11" s="80">
        <f t="shared" si="8"/>
        <v>10.5</v>
      </c>
      <c r="J11" s="71">
        <f>IF(D11=基本・単一!$F$4,基本・単一!$L$4,IF(D11=基本・単一!$F$5,基本・単一!$L$5,IF(D11=基本・単一!$F$6,基本・単一!$L$6,IF(D11=基本・単一!$F$7,基本・単一!$L$7,IF(D11=基本・単一!$F$8,基本・単一!$L$8,IF(D11=基本・単一!$F$9,基本・単一!$L$9,IF(D11=基本・単一!$F$10,基本・単一!$L$10)))))))</f>
        <v>256</v>
      </c>
      <c r="K11" s="243"/>
      <c r="L11" s="71">
        <f>'身体介護を伴う移動支援・複合（夜間早朝＆日中）'!$J$23</f>
        <v>1826</v>
      </c>
      <c r="M11" s="243"/>
      <c r="N11" s="71">
        <f>N10+基本・複合!$Q$2</f>
        <v>664</v>
      </c>
      <c r="O11" s="243"/>
      <c r="P11" s="71">
        <f t="shared" si="0"/>
        <v>2976</v>
      </c>
      <c r="Q11" s="72">
        <f t="shared" si="9"/>
        <v>33331</v>
      </c>
      <c r="R11" s="72">
        <f t="shared" si="1"/>
        <v>32616</v>
      </c>
      <c r="S11" s="72">
        <f t="shared" si="2"/>
        <v>32438</v>
      </c>
      <c r="T11" s="72">
        <f t="shared" si="3"/>
        <v>31902</v>
      </c>
      <c r="U11" s="72">
        <f t="shared" si="4"/>
        <v>31545</v>
      </c>
      <c r="V11" s="72">
        <f t="shared" si="5"/>
        <v>30831</v>
      </c>
      <c r="W11" s="72">
        <f t="shared" si="6"/>
        <v>30295</v>
      </c>
      <c r="X11" s="72">
        <f t="shared" si="7"/>
        <v>29760</v>
      </c>
      <c r="Y11" s="44"/>
      <c r="Z11" s="44"/>
    </row>
    <row r="12" spans="1:26" ht="18" customHeight="1" x14ac:dyDescent="0.2">
      <c r="A12" s="56" t="s">
        <v>1105</v>
      </c>
      <c r="B12" s="82" t="s">
        <v>649</v>
      </c>
      <c r="C12" s="66" t="s">
        <v>24</v>
      </c>
      <c r="D12" s="67">
        <v>1</v>
      </c>
      <c r="E12" s="68" t="s">
        <v>1</v>
      </c>
      <c r="F12" s="67">
        <v>10</v>
      </c>
      <c r="G12" s="68" t="s">
        <v>23</v>
      </c>
      <c r="H12" s="68">
        <v>0.5</v>
      </c>
      <c r="I12" s="80">
        <f t="shared" si="8"/>
        <v>11</v>
      </c>
      <c r="J12" s="71">
        <f>IF(D12=基本・単一!$F$4,基本・単一!$L$4,IF(D12=基本・単一!$F$5,基本・単一!$L$5,IF(D12=基本・単一!$F$6,基本・単一!$L$6,IF(D12=基本・単一!$F$7,基本・単一!$L$7,IF(D12=基本・単一!$F$8,基本・単一!$L$8,IF(D12=基本・単一!$F$9,基本・単一!$L$9,IF(D12=基本・単一!$F$10,基本・単一!$L$10)))))))</f>
        <v>404</v>
      </c>
      <c r="K12" s="243"/>
      <c r="L12" s="71">
        <f>'身体介護を伴う移動支援・複合（夜間早朝＆日中）'!$J$44</f>
        <v>1761</v>
      </c>
      <c r="M12" s="243"/>
      <c r="N12" s="71">
        <f>N4</f>
        <v>83</v>
      </c>
      <c r="O12" s="243"/>
      <c r="P12" s="71">
        <f t="shared" si="0"/>
        <v>2370</v>
      </c>
      <c r="Q12" s="72">
        <f t="shared" si="9"/>
        <v>26544</v>
      </c>
      <c r="R12" s="72">
        <f t="shared" si="1"/>
        <v>25975</v>
      </c>
      <c r="S12" s="72">
        <f t="shared" si="2"/>
        <v>25833</v>
      </c>
      <c r="T12" s="72">
        <f t="shared" si="3"/>
        <v>25406</v>
      </c>
      <c r="U12" s="72">
        <f t="shared" si="4"/>
        <v>25122</v>
      </c>
      <c r="V12" s="72">
        <f t="shared" si="5"/>
        <v>24553</v>
      </c>
      <c r="W12" s="72">
        <f t="shared" si="6"/>
        <v>24126</v>
      </c>
      <c r="X12" s="72">
        <f t="shared" si="7"/>
        <v>23700</v>
      </c>
      <c r="Y12" s="44"/>
      <c r="Z12" s="44"/>
    </row>
    <row r="13" spans="1:26" ht="18" customHeight="1" x14ac:dyDescent="0.2">
      <c r="A13" s="56" t="s">
        <v>1106</v>
      </c>
      <c r="B13" s="82" t="s">
        <v>649</v>
      </c>
      <c r="C13" s="66" t="s">
        <v>24</v>
      </c>
      <c r="D13" s="67">
        <v>1</v>
      </c>
      <c r="E13" s="68" t="s">
        <v>1</v>
      </c>
      <c r="F13" s="67">
        <v>10</v>
      </c>
      <c r="G13" s="68" t="s">
        <v>23</v>
      </c>
      <c r="H13" s="68">
        <v>1</v>
      </c>
      <c r="I13" s="80">
        <f t="shared" si="8"/>
        <v>11</v>
      </c>
      <c r="J13" s="71">
        <f>IF(D13=基本・単一!$F$4,基本・単一!$L$4,IF(D13=基本・単一!$F$5,基本・単一!$L$5,IF(D13=基本・単一!$F$6,基本・単一!$L$6,IF(D13=基本・単一!$F$7,基本・単一!$L$7,IF(D13=基本・単一!$F$8,基本・単一!$L$8,IF(D13=基本・単一!$F$9,基本・単一!$L$9,IF(D13=基本・単一!$F$10,基本・単一!$L$10)))))))</f>
        <v>404</v>
      </c>
      <c r="K13" s="243"/>
      <c r="L13" s="71">
        <f>'身体介護を伴う移動支援・複合（夜間早朝＆日中）'!$J$44</f>
        <v>1761</v>
      </c>
      <c r="M13" s="243"/>
      <c r="N13" s="71">
        <f t="shared" ref="N13:N26" si="10">N5</f>
        <v>166</v>
      </c>
      <c r="O13" s="243"/>
      <c r="P13" s="71">
        <f t="shared" si="0"/>
        <v>2474</v>
      </c>
      <c r="Q13" s="72">
        <f t="shared" si="9"/>
        <v>27708</v>
      </c>
      <c r="R13" s="72">
        <f t="shared" si="1"/>
        <v>27115</v>
      </c>
      <c r="S13" s="72">
        <f t="shared" si="2"/>
        <v>26966</v>
      </c>
      <c r="T13" s="72">
        <f t="shared" si="3"/>
        <v>26521</v>
      </c>
      <c r="U13" s="72">
        <f t="shared" si="4"/>
        <v>26224</v>
      </c>
      <c r="V13" s="72">
        <f t="shared" si="5"/>
        <v>25630</v>
      </c>
      <c r="W13" s="72">
        <f t="shared" si="6"/>
        <v>25185</v>
      </c>
      <c r="X13" s="72">
        <f t="shared" si="7"/>
        <v>24740</v>
      </c>
      <c r="Y13" s="44"/>
      <c r="Z13" s="44"/>
    </row>
    <row r="14" spans="1:26" ht="18" customHeight="1" x14ac:dyDescent="0.2">
      <c r="A14" s="56" t="s">
        <v>1107</v>
      </c>
      <c r="B14" s="82" t="s">
        <v>649</v>
      </c>
      <c r="C14" s="66" t="s">
        <v>24</v>
      </c>
      <c r="D14" s="67">
        <v>1</v>
      </c>
      <c r="E14" s="68" t="s">
        <v>1</v>
      </c>
      <c r="F14" s="67">
        <v>10</v>
      </c>
      <c r="G14" s="68" t="s">
        <v>23</v>
      </c>
      <c r="H14" s="68">
        <v>1.5</v>
      </c>
      <c r="I14" s="80">
        <f t="shared" si="8"/>
        <v>11</v>
      </c>
      <c r="J14" s="71">
        <f>IF(D14=基本・単一!$F$4,基本・単一!$L$4,IF(D14=基本・単一!$F$5,基本・単一!$L$5,IF(D14=基本・単一!$F$6,基本・単一!$L$6,IF(D14=基本・単一!$F$7,基本・単一!$L$7,IF(D14=基本・単一!$F$8,基本・単一!$L$8,IF(D14=基本・単一!$F$9,基本・単一!$L$9,IF(D14=基本・単一!$F$10,基本・単一!$L$10)))))))</f>
        <v>404</v>
      </c>
      <c r="K14" s="243"/>
      <c r="L14" s="71">
        <f>'身体介護を伴う移動支援・複合（夜間早朝＆日中）'!$J$44</f>
        <v>1761</v>
      </c>
      <c r="M14" s="243"/>
      <c r="N14" s="71">
        <f t="shared" si="10"/>
        <v>249</v>
      </c>
      <c r="O14" s="243"/>
      <c r="P14" s="71">
        <f t="shared" si="0"/>
        <v>2577</v>
      </c>
      <c r="Q14" s="72">
        <f t="shared" si="9"/>
        <v>28862</v>
      </c>
      <c r="R14" s="72">
        <f t="shared" si="1"/>
        <v>28243</v>
      </c>
      <c r="S14" s="72">
        <f t="shared" si="2"/>
        <v>28089</v>
      </c>
      <c r="T14" s="72">
        <f t="shared" si="3"/>
        <v>27625</v>
      </c>
      <c r="U14" s="72">
        <f t="shared" si="4"/>
        <v>27316</v>
      </c>
      <c r="V14" s="72">
        <f t="shared" si="5"/>
        <v>26697</v>
      </c>
      <c r="W14" s="72">
        <f t="shared" si="6"/>
        <v>26233</v>
      </c>
      <c r="X14" s="72">
        <f t="shared" si="7"/>
        <v>25770</v>
      </c>
      <c r="Y14" s="44"/>
      <c r="Z14" s="44"/>
    </row>
    <row r="15" spans="1:26" ht="18" customHeight="1" x14ac:dyDescent="0.2">
      <c r="A15" s="56" t="s">
        <v>1108</v>
      </c>
      <c r="B15" s="82" t="s">
        <v>649</v>
      </c>
      <c r="C15" s="66" t="s">
        <v>24</v>
      </c>
      <c r="D15" s="67">
        <v>1</v>
      </c>
      <c r="E15" s="68" t="s">
        <v>1</v>
      </c>
      <c r="F15" s="67">
        <v>10</v>
      </c>
      <c r="G15" s="68" t="s">
        <v>23</v>
      </c>
      <c r="H15" s="68">
        <v>2</v>
      </c>
      <c r="I15" s="80">
        <f t="shared" si="8"/>
        <v>11</v>
      </c>
      <c r="J15" s="71">
        <f>IF(D15=基本・単一!$F$4,基本・単一!$L$4,IF(D15=基本・単一!$F$5,基本・単一!$L$5,IF(D15=基本・単一!$F$6,基本・単一!$L$6,IF(D15=基本・単一!$F$7,基本・単一!$L$7,IF(D15=基本・単一!$F$8,基本・単一!$L$8,IF(D15=基本・単一!$F$9,基本・単一!$L$9,IF(D15=基本・単一!$F$10,基本・単一!$L$10)))))))</f>
        <v>404</v>
      </c>
      <c r="K15" s="243"/>
      <c r="L15" s="71">
        <f>'身体介護を伴う移動支援・複合（夜間早朝＆日中）'!$J$44</f>
        <v>1761</v>
      </c>
      <c r="M15" s="243"/>
      <c r="N15" s="71">
        <f t="shared" si="10"/>
        <v>332</v>
      </c>
      <c r="O15" s="243"/>
      <c r="P15" s="71">
        <f t="shared" si="0"/>
        <v>2681</v>
      </c>
      <c r="Q15" s="72">
        <f t="shared" si="9"/>
        <v>30027</v>
      </c>
      <c r="R15" s="72">
        <f t="shared" si="1"/>
        <v>29383</v>
      </c>
      <c r="S15" s="72">
        <f t="shared" si="2"/>
        <v>29222</v>
      </c>
      <c r="T15" s="72">
        <f t="shared" si="3"/>
        <v>28740</v>
      </c>
      <c r="U15" s="72">
        <f t="shared" si="4"/>
        <v>28418</v>
      </c>
      <c r="V15" s="72">
        <f t="shared" si="5"/>
        <v>27775</v>
      </c>
      <c r="W15" s="72">
        <f t="shared" si="6"/>
        <v>27292</v>
      </c>
      <c r="X15" s="72">
        <f t="shared" si="7"/>
        <v>26810</v>
      </c>
      <c r="Y15" s="44"/>
      <c r="Z15" s="44"/>
    </row>
    <row r="16" spans="1:26" ht="18" customHeight="1" x14ac:dyDescent="0.2">
      <c r="A16" s="56" t="s">
        <v>1109</v>
      </c>
      <c r="B16" s="82" t="s">
        <v>649</v>
      </c>
      <c r="C16" s="66" t="s">
        <v>24</v>
      </c>
      <c r="D16" s="67">
        <v>1</v>
      </c>
      <c r="E16" s="68" t="s">
        <v>1</v>
      </c>
      <c r="F16" s="67">
        <v>10</v>
      </c>
      <c r="G16" s="68" t="s">
        <v>23</v>
      </c>
      <c r="H16" s="68">
        <v>2.5</v>
      </c>
      <c r="I16" s="80">
        <f t="shared" si="8"/>
        <v>11</v>
      </c>
      <c r="J16" s="71">
        <f>IF(D16=基本・単一!$F$4,基本・単一!$L$4,IF(D16=基本・単一!$F$5,基本・単一!$L$5,IF(D16=基本・単一!$F$6,基本・単一!$L$6,IF(D16=基本・単一!$F$7,基本・単一!$L$7,IF(D16=基本・単一!$F$8,基本・単一!$L$8,IF(D16=基本・単一!$F$9,基本・単一!$L$9,IF(D16=基本・単一!$F$10,基本・単一!$L$10)))))))</f>
        <v>404</v>
      </c>
      <c r="K16" s="243"/>
      <c r="L16" s="71">
        <f>'身体介護を伴う移動支援・複合（夜間早朝＆日中）'!$J$44</f>
        <v>1761</v>
      </c>
      <c r="M16" s="243"/>
      <c r="N16" s="71">
        <f t="shared" si="10"/>
        <v>415</v>
      </c>
      <c r="O16" s="243"/>
      <c r="P16" s="71">
        <f t="shared" si="0"/>
        <v>2785</v>
      </c>
      <c r="Q16" s="72">
        <f t="shared" si="9"/>
        <v>31192</v>
      </c>
      <c r="R16" s="72">
        <f t="shared" si="1"/>
        <v>30523</v>
      </c>
      <c r="S16" s="72">
        <f t="shared" si="2"/>
        <v>30356</v>
      </c>
      <c r="T16" s="72">
        <f t="shared" si="3"/>
        <v>29855</v>
      </c>
      <c r="U16" s="72">
        <f t="shared" si="4"/>
        <v>29521</v>
      </c>
      <c r="V16" s="72">
        <f t="shared" si="5"/>
        <v>28852</v>
      </c>
      <c r="W16" s="72">
        <f t="shared" si="6"/>
        <v>28351</v>
      </c>
      <c r="X16" s="72">
        <f t="shared" si="7"/>
        <v>27850</v>
      </c>
      <c r="Y16" s="44"/>
      <c r="Z16" s="44"/>
    </row>
    <row r="17" spans="1:26" ht="18" customHeight="1" x14ac:dyDescent="0.2">
      <c r="A17" s="56" t="s">
        <v>1110</v>
      </c>
      <c r="B17" s="82" t="s">
        <v>649</v>
      </c>
      <c r="C17" s="66" t="s">
        <v>24</v>
      </c>
      <c r="D17" s="67">
        <v>1</v>
      </c>
      <c r="E17" s="68" t="s">
        <v>1</v>
      </c>
      <c r="F17" s="67">
        <v>10</v>
      </c>
      <c r="G17" s="68" t="s">
        <v>23</v>
      </c>
      <c r="H17" s="68">
        <v>3</v>
      </c>
      <c r="I17" s="80">
        <f t="shared" si="8"/>
        <v>11</v>
      </c>
      <c r="J17" s="71">
        <f>IF(D17=基本・単一!$F$4,基本・単一!$L$4,IF(D17=基本・単一!$F$5,基本・単一!$L$5,IF(D17=基本・単一!$F$6,基本・単一!$L$6,IF(D17=基本・単一!$F$7,基本・単一!$L$7,IF(D17=基本・単一!$F$8,基本・単一!$L$8,IF(D17=基本・単一!$F$9,基本・単一!$L$9,IF(D17=基本・単一!$F$10,基本・単一!$L$10)))))))</f>
        <v>404</v>
      </c>
      <c r="K17" s="243"/>
      <c r="L17" s="71">
        <f>'身体介護を伴う移動支援・複合（夜間早朝＆日中）'!$J$44</f>
        <v>1761</v>
      </c>
      <c r="M17" s="243"/>
      <c r="N17" s="71">
        <f t="shared" si="10"/>
        <v>498</v>
      </c>
      <c r="O17" s="243"/>
      <c r="P17" s="71">
        <f t="shared" si="0"/>
        <v>2889</v>
      </c>
      <c r="Q17" s="72">
        <f t="shared" si="9"/>
        <v>32356</v>
      </c>
      <c r="R17" s="72">
        <f t="shared" si="1"/>
        <v>31663</v>
      </c>
      <c r="S17" s="72">
        <f t="shared" si="2"/>
        <v>31490</v>
      </c>
      <c r="T17" s="72">
        <f t="shared" si="3"/>
        <v>30970</v>
      </c>
      <c r="U17" s="72">
        <f t="shared" si="4"/>
        <v>30623</v>
      </c>
      <c r="V17" s="72">
        <f t="shared" si="5"/>
        <v>29930</v>
      </c>
      <c r="W17" s="72">
        <f t="shared" si="6"/>
        <v>29410</v>
      </c>
      <c r="X17" s="72">
        <f t="shared" si="7"/>
        <v>28890</v>
      </c>
      <c r="Y17" s="44"/>
      <c r="Z17" s="44"/>
    </row>
    <row r="18" spans="1:26" ht="18" customHeight="1" x14ac:dyDescent="0.2">
      <c r="A18" s="56" t="s">
        <v>1111</v>
      </c>
      <c r="B18" s="82" t="s">
        <v>649</v>
      </c>
      <c r="C18" s="66" t="s">
        <v>24</v>
      </c>
      <c r="D18" s="67">
        <v>1</v>
      </c>
      <c r="E18" s="68" t="s">
        <v>1</v>
      </c>
      <c r="F18" s="67">
        <v>10</v>
      </c>
      <c r="G18" s="68" t="s">
        <v>23</v>
      </c>
      <c r="H18" s="68">
        <v>3.5</v>
      </c>
      <c r="I18" s="80">
        <f t="shared" si="8"/>
        <v>11</v>
      </c>
      <c r="J18" s="71">
        <f>IF(D18=基本・単一!$F$4,基本・単一!$L$4,IF(D18=基本・単一!$F$5,基本・単一!$L$5,IF(D18=基本・単一!$F$6,基本・単一!$L$6,IF(D18=基本・単一!$F$7,基本・単一!$L$7,IF(D18=基本・単一!$F$8,基本・単一!$L$8,IF(D18=基本・単一!$F$9,基本・単一!$L$9,IF(D18=基本・単一!$F$10,基本・単一!$L$10)))))))</f>
        <v>404</v>
      </c>
      <c r="K18" s="243"/>
      <c r="L18" s="71">
        <f>'身体介護を伴う移動支援・複合（夜間早朝＆日中）'!$J$44</f>
        <v>1761</v>
      </c>
      <c r="M18" s="243"/>
      <c r="N18" s="71">
        <f t="shared" si="10"/>
        <v>581</v>
      </c>
      <c r="O18" s="243"/>
      <c r="P18" s="71">
        <f t="shared" si="0"/>
        <v>2992</v>
      </c>
      <c r="Q18" s="72">
        <f t="shared" si="9"/>
        <v>33510</v>
      </c>
      <c r="R18" s="72">
        <f t="shared" si="1"/>
        <v>32792</v>
      </c>
      <c r="S18" s="72">
        <f t="shared" si="2"/>
        <v>32612</v>
      </c>
      <c r="T18" s="72">
        <f t="shared" si="3"/>
        <v>32074</v>
      </c>
      <c r="U18" s="72">
        <f t="shared" si="4"/>
        <v>31715</v>
      </c>
      <c r="V18" s="72">
        <f t="shared" si="5"/>
        <v>30997</v>
      </c>
      <c r="W18" s="72">
        <f t="shared" si="6"/>
        <v>30458</v>
      </c>
      <c r="X18" s="72">
        <f t="shared" si="7"/>
        <v>29920</v>
      </c>
      <c r="Y18" s="44"/>
      <c r="Z18" s="44"/>
    </row>
    <row r="19" spans="1:26" ht="18" customHeight="1" x14ac:dyDescent="0.2">
      <c r="A19" s="56" t="s">
        <v>1112</v>
      </c>
      <c r="B19" s="82" t="s">
        <v>649</v>
      </c>
      <c r="C19" s="66" t="s">
        <v>24</v>
      </c>
      <c r="D19" s="67">
        <v>1</v>
      </c>
      <c r="E19" s="68" t="s">
        <v>1</v>
      </c>
      <c r="F19" s="67">
        <v>10</v>
      </c>
      <c r="G19" s="68" t="s">
        <v>23</v>
      </c>
      <c r="H19" s="68">
        <v>4</v>
      </c>
      <c r="I19" s="80">
        <f t="shared" si="8"/>
        <v>11</v>
      </c>
      <c r="J19" s="71">
        <f>IF(D19=基本・単一!$F$4,基本・単一!$L$4,IF(D19=基本・単一!$F$5,基本・単一!$L$5,IF(D19=基本・単一!$F$6,基本・単一!$L$6,IF(D19=基本・単一!$F$7,基本・単一!$L$7,IF(D19=基本・単一!$F$8,基本・単一!$L$8,IF(D19=基本・単一!$F$9,基本・単一!$L$9,IF(D19=基本・単一!$F$10,基本・単一!$L$10)))))))</f>
        <v>404</v>
      </c>
      <c r="K19" s="243"/>
      <c r="L19" s="71">
        <f>'身体介護を伴う移動支援・複合（夜間早朝＆日中）'!$J$44</f>
        <v>1761</v>
      </c>
      <c r="M19" s="243"/>
      <c r="N19" s="71">
        <f t="shared" si="10"/>
        <v>664</v>
      </c>
      <c r="O19" s="243"/>
      <c r="P19" s="71">
        <f t="shared" si="0"/>
        <v>3096</v>
      </c>
      <c r="Q19" s="72">
        <f t="shared" si="9"/>
        <v>34675</v>
      </c>
      <c r="R19" s="72">
        <f t="shared" si="1"/>
        <v>33932</v>
      </c>
      <c r="S19" s="72">
        <f t="shared" si="2"/>
        <v>33746</v>
      </c>
      <c r="T19" s="72">
        <f t="shared" si="3"/>
        <v>33189</v>
      </c>
      <c r="U19" s="72">
        <f t="shared" si="4"/>
        <v>32817</v>
      </c>
      <c r="V19" s="72">
        <f t="shared" si="5"/>
        <v>32074</v>
      </c>
      <c r="W19" s="72">
        <f t="shared" si="6"/>
        <v>31517</v>
      </c>
      <c r="X19" s="72">
        <f t="shared" si="7"/>
        <v>30960</v>
      </c>
      <c r="Y19" s="44"/>
      <c r="Z19" s="44"/>
    </row>
    <row r="20" spans="1:26" ht="18" customHeight="1" x14ac:dyDescent="0.2">
      <c r="A20" s="56" t="s">
        <v>1113</v>
      </c>
      <c r="B20" s="82" t="s">
        <v>649</v>
      </c>
      <c r="C20" s="66" t="s">
        <v>24</v>
      </c>
      <c r="D20" s="67">
        <v>1.5</v>
      </c>
      <c r="E20" s="68" t="s">
        <v>1</v>
      </c>
      <c r="F20" s="67">
        <v>10</v>
      </c>
      <c r="G20" s="68" t="s">
        <v>23</v>
      </c>
      <c r="H20" s="68">
        <v>0.5</v>
      </c>
      <c r="I20" s="80">
        <f t="shared" si="8"/>
        <v>11.5</v>
      </c>
      <c r="J20" s="71">
        <f>IF(D20=基本・単一!$F$4,基本・単一!$L$4,IF(D20=基本・単一!$F$5,基本・単一!$L$5,IF(D20=基本・単一!$F$6,基本・単一!$L$6,IF(D20=基本・単一!$F$7,基本・単一!$L$7,IF(D20=基本・単一!$F$8,基本・単一!$L$8,IF(D20=基本・単一!$F$9,基本・単一!$L$9,IF(D20=基本・単一!$F$10,基本・単一!$L$10)))))))</f>
        <v>587</v>
      </c>
      <c r="K20" s="243"/>
      <c r="L20" s="71">
        <f>'身体介護を伴う移動支援・複合（夜間早朝＆日中）'!$J$65</f>
        <v>1661</v>
      </c>
      <c r="M20" s="243"/>
      <c r="N20" s="71">
        <f t="shared" si="10"/>
        <v>83</v>
      </c>
      <c r="O20" s="243"/>
      <c r="P20" s="71">
        <f t="shared" si="0"/>
        <v>2499</v>
      </c>
      <c r="Q20" s="72">
        <f t="shared" si="9"/>
        <v>27988</v>
      </c>
      <c r="R20" s="72">
        <f t="shared" si="1"/>
        <v>27389</v>
      </c>
      <c r="S20" s="72">
        <f t="shared" si="2"/>
        <v>27239</v>
      </c>
      <c r="T20" s="72">
        <f t="shared" si="3"/>
        <v>26789</v>
      </c>
      <c r="U20" s="72">
        <f t="shared" si="4"/>
        <v>26489</v>
      </c>
      <c r="V20" s="72">
        <f t="shared" si="5"/>
        <v>25889</v>
      </c>
      <c r="W20" s="72">
        <f t="shared" si="6"/>
        <v>25439</v>
      </c>
      <c r="X20" s="72">
        <f t="shared" si="7"/>
        <v>24990</v>
      </c>
      <c r="Y20" s="44"/>
      <c r="Z20" s="44"/>
    </row>
    <row r="21" spans="1:26" ht="18" customHeight="1" x14ac:dyDescent="0.2">
      <c r="A21" s="56" t="s">
        <v>1114</v>
      </c>
      <c r="B21" s="82" t="s">
        <v>649</v>
      </c>
      <c r="C21" s="66" t="s">
        <v>24</v>
      </c>
      <c r="D21" s="67">
        <v>1.5</v>
      </c>
      <c r="E21" s="68" t="s">
        <v>1</v>
      </c>
      <c r="F21" s="67">
        <v>10</v>
      </c>
      <c r="G21" s="68" t="s">
        <v>23</v>
      </c>
      <c r="H21" s="68">
        <v>1</v>
      </c>
      <c r="I21" s="80">
        <f t="shared" si="8"/>
        <v>11.5</v>
      </c>
      <c r="J21" s="71">
        <f>IF(D21=基本・単一!$F$4,基本・単一!$L$4,IF(D21=基本・単一!$F$5,基本・単一!$L$5,IF(D21=基本・単一!$F$6,基本・単一!$L$6,IF(D21=基本・単一!$F$7,基本・単一!$L$7,IF(D21=基本・単一!$F$8,基本・単一!$L$8,IF(D21=基本・単一!$F$9,基本・単一!$L$9,IF(D21=基本・単一!$F$10,基本・単一!$L$10)))))))</f>
        <v>587</v>
      </c>
      <c r="K21" s="243"/>
      <c r="L21" s="71">
        <f>'身体介護を伴う移動支援・複合（夜間早朝＆日中）'!$J$65</f>
        <v>1661</v>
      </c>
      <c r="M21" s="243"/>
      <c r="N21" s="71">
        <f t="shared" si="10"/>
        <v>166</v>
      </c>
      <c r="O21" s="243"/>
      <c r="P21" s="71">
        <f t="shared" si="0"/>
        <v>2603</v>
      </c>
      <c r="Q21" s="72">
        <f t="shared" si="9"/>
        <v>29153</v>
      </c>
      <c r="R21" s="72">
        <f t="shared" si="1"/>
        <v>28528</v>
      </c>
      <c r="S21" s="72">
        <f t="shared" si="2"/>
        <v>28372</v>
      </c>
      <c r="T21" s="72">
        <f t="shared" si="3"/>
        <v>27904</v>
      </c>
      <c r="U21" s="72">
        <f t="shared" si="4"/>
        <v>27591</v>
      </c>
      <c r="V21" s="72">
        <f t="shared" si="5"/>
        <v>26967</v>
      </c>
      <c r="W21" s="72">
        <f t="shared" si="6"/>
        <v>26498</v>
      </c>
      <c r="X21" s="72">
        <f t="shared" si="7"/>
        <v>26030</v>
      </c>
      <c r="Y21" s="44"/>
      <c r="Z21" s="44"/>
    </row>
    <row r="22" spans="1:26" ht="18" customHeight="1" x14ac:dyDescent="0.2">
      <c r="A22" s="56" t="s">
        <v>1115</v>
      </c>
      <c r="B22" s="82" t="s">
        <v>649</v>
      </c>
      <c r="C22" s="66" t="s">
        <v>24</v>
      </c>
      <c r="D22" s="67">
        <v>1.5</v>
      </c>
      <c r="E22" s="68" t="s">
        <v>1</v>
      </c>
      <c r="F22" s="67">
        <v>10</v>
      </c>
      <c r="G22" s="68" t="s">
        <v>23</v>
      </c>
      <c r="H22" s="68">
        <v>1.5</v>
      </c>
      <c r="I22" s="80">
        <f t="shared" si="8"/>
        <v>11.5</v>
      </c>
      <c r="J22" s="71">
        <f>IF(D22=基本・単一!$F$4,基本・単一!$L$4,IF(D22=基本・単一!$F$5,基本・単一!$L$5,IF(D22=基本・単一!$F$6,基本・単一!$L$6,IF(D22=基本・単一!$F$7,基本・単一!$L$7,IF(D22=基本・単一!$F$8,基本・単一!$L$8,IF(D22=基本・単一!$F$9,基本・単一!$L$9,IF(D22=基本・単一!$F$10,基本・単一!$L$10)))))))</f>
        <v>587</v>
      </c>
      <c r="K22" s="243"/>
      <c r="L22" s="71">
        <f>'身体介護を伴う移動支援・複合（夜間早朝＆日中）'!$J$65</f>
        <v>1661</v>
      </c>
      <c r="M22" s="243"/>
      <c r="N22" s="71">
        <f t="shared" si="10"/>
        <v>249</v>
      </c>
      <c r="O22" s="243"/>
      <c r="P22" s="71">
        <f t="shared" si="0"/>
        <v>2706</v>
      </c>
      <c r="Q22" s="72">
        <f t="shared" si="9"/>
        <v>30307</v>
      </c>
      <c r="R22" s="72">
        <f t="shared" si="1"/>
        <v>29657</v>
      </c>
      <c r="S22" s="72">
        <f t="shared" si="2"/>
        <v>29495</v>
      </c>
      <c r="T22" s="72">
        <f t="shared" si="3"/>
        <v>29008</v>
      </c>
      <c r="U22" s="72">
        <f t="shared" si="4"/>
        <v>28683</v>
      </c>
      <c r="V22" s="72">
        <f t="shared" si="5"/>
        <v>28034</v>
      </c>
      <c r="W22" s="72">
        <f t="shared" si="6"/>
        <v>27547</v>
      </c>
      <c r="X22" s="72">
        <f t="shared" si="7"/>
        <v>27060</v>
      </c>
      <c r="Y22" s="44"/>
      <c r="Z22" s="44"/>
    </row>
    <row r="23" spans="1:26" ht="18" customHeight="1" x14ac:dyDescent="0.2">
      <c r="A23" s="56" t="s">
        <v>1116</v>
      </c>
      <c r="B23" s="82" t="s">
        <v>649</v>
      </c>
      <c r="C23" s="66" t="s">
        <v>24</v>
      </c>
      <c r="D23" s="67">
        <v>1.5</v>
      </c>
      <c r="E23" s="68" t="s">
        <v>1</v>
      </c>
      <c r="F23" s="67">
        <v>10</v>
      </c>
      <c r="G23" s="68" t="s">
        <v>23</v>
      </c>
      <c r="H23" s="68">
        <v>2</v>
      </c>
      <c r="I23" s="80">
        <f t="shared" si="8"/>
        <v>11.5</v>
      </c>
      <c r="J23" s="71">
        <f>IF(D23=基本・単一!$F$4,基本・単一!$L$4,IF(D23=基本・単一!$F$5,基本・単一!$L$5,IF(D23=基本・単一!$F$6,基本・単一!$L$6,IF(D23=基本・単一!$F$7,基本・単一!$L$7,IF(D23=基本・単一!$F$8,基本・単一!$L$8,IF(D23=基本・単一!$F$9,基本・単一!$L$9,IF(D23=基本・単一!$F$10,基本・単一!$L$10)))))))</f>
        <v>587</v>
      </c>
      <c r="K23" s="243"/>
      <c r="L23" s="71">
        <f>'身体介護を伴う移動支援・複合（夜間早朝＆日中）'!$J$65</f>
        <v>1661</v>
      </c>
      <c r="M23" s="243"/>
      <c r="N23" s="71">
        <f t="shared" si="10"/>
        <v>332</v>
      </c>
      <c r="O23" s="243"/>
      <c r="P23" s="71">
        <f t="shared" si="0"/>
        <v>2810</v>
      </c>
      <c r="Q23" s="72">
        <f t="shared" si="9"/>
        <v>31472</v>
      </c>
      <c r="R23" s="72">
        <f t="shared" si="1"/>
        <v>30797</v>
      </c>
      <c r="S23" s="72">
        <f t="shared" si="2"/>
        <v>30629</v>
      </c>
      <c r="T23" s="72">
        <f t="shared" si="3"/>
        <v>30123</v>
      </c>
      <c r="U23" s="72">
        <f t="shared" si="4"/>
        <v>29786</v>
      </c>
      <c r="V23" s="72">
        <f t="shared" si="5"/>
        <v>29111</v>
      </c>
      <c r="W23" s="72">
        <f t="shared" si="6"/>
        <v>28605</v>
      </c>
      <c r="X23" s="72">
        <f t="shared" si="7"/>
        <v>28100</v>
      </c>
      <c r="Y23" s="44"/>
      <c r="Z23" s="44"/>
    </row>
    <row r="24" spans="1:26" ht="18" customHeight="1" x14ac:dyDescent="0.2">
      <c r="A24" s="56" t="s">
        <v>1117</v>
      </c>
      <c r="B24" s="82" t="s">
        <v>649</v>
      </c>
      <c r="C24" s="66" t="s">
        <v>24</v>
      </c>
      <c r="D24" s="67">
        <v>1.5</v>
      </c>
      <c r="E24" s="68" t="s">
        <v>1</v>
      </c>
      <c r="F24" s="67">
        <v>10</v>
      </c>
      <c r="G24" s="68" t="s">
        <v>23</v>
      </c>
      <c r="H24" s="68">
        <v>2.5</v>
      </c>
      <c r="I24" s="80">
        <f t="shared" si="8"/>
        <v>11.5</v>
      </c>
      <c r="J24" s="71">
        <f>IF(D24=基本・単一!$F$4,基本・単一!$L$4,IF(D24=基本・単一!$F$5,基本・単一!$L$5,IF(D24=基本・単一!$F$6,基本・単一!$L$6,IF(D24=基本・単一!$F$7,基本・単一!$L$7,IF(D24=基本・単一!$F$8,基本・単一!$L$8,IF(D24=基本・単一!$F$9,基本・単一!$L$9,IF(D24=基本・単一!$F$10,基本・単一!$L$10)))))))</f>
        <v>587</v>
      </c>
      <c r="K24" s="243"/>
      <c r="L24" s="71">
        <f>'身体介護を伴う移動支援・複合（夜間早朝＆日中）'!$J$65</f>
        <v>1661</v>
      </c>
      <c r="M24" s="243"/>
      <c r="N24" s="71">
        <f t="shared" si="10"/>
        <v>415</v>
      </c>
      <c r="O24" s="243"/>
      <c r="P24" s="71">
        <f t="shared" si="0"/>
        <v>2914</v>
      </c>
      <c r="Q24" s="72">
        <f t="shared" si="9"/>
        <v>32636</v>
      </c>
      <c r="R24" s="72">
        <f t="shared" si="1"/>
        <v>31937</v>
      </c>
      <c r="S24" s="72">
        <f t="shared" si="2"/>
        <v>31762</v>
      </c>
      <c r="T24" s="72">
        <f t="shared" si="3"/>
        <v>31238</v>
      </c>
      <c r="U24" s="72">
        <f t="shared" si="4"/>
        <v>30888</v>
      </c>
      <c r="V24" s="72">
        <f t="shared" si="5"/>
        <v>30189</v>
      </c>
      <c r="W24" s="72">
        <f t="shared" si="6"/>
        <v>29664</v>
      </c>
      <c r="X24" s="72">
        <f t="shared" si="7"/>
        <v>29140</v>
      </c>
      <c r="Y24" s="44"/>
      <c r="Z24" s="44"/>
    </row>
    <row r="25" spans="1:26" ht="18" customHeight="1" x14ac:dyDescent="0.2">
      <c r="A25" s="56" t="s">
        <v>1118</v>
      </c>
      <c r="B25" s="82" t="s">
        <v>649</v>
      </c>
      <c r="C25" s="66" t="s">
        <v>24</v>
      </c>
      <c r="D25" s="67">
        <v>1.5</v>
      </c>
      <c r="E25" s="68" t="s">
        <v>1</v>
      </c>
      <c r="F25" s="67">
        <v>10</v>
      </c>
      <c r="G25" s="68" t="s">
        <v>23</v>
      </c>
      <c r="H25" s="68">
        <v>3</v>
      </c>
      <c r="I25" s="80">
        <f t="shared" si="8"/>
        <v>11.5</v>
      </c>
      <c r="J25" s="71">
        <f>IF(D25=基本・単一!$F$4,基本・単一!$L$4,IF(D25=基本・単一!$F$5,基本・単一!$L$5,IF(D25=基本・単一!$F$6,基本・単一!$L$6,IF(D25=基本・単一!$F$7,基本・単一!$L$7,IF(D25=基本・単一!$F$8,基本・単一!$L$8,IF(D25=基本・単一!$F$9,基本・単一!$L$9,IF(D25=基本・単一!$F$10,基本・単一!$L$10)))))))</f>
        <v>587</v>
      </c>
      <c r="K25" s="243"/>
      <c r="L25" s="71">
        <f>'身体介護を伴う移動支援・複合（夜間早朝＆日中）'!$J$65</f>
        <v>1661</v>
      </c>
      <c r="M25" s="243"/>
      <c r="N25" s="71">
        <f t="shared" si="10"/>
        <v>498</v>
      </c>
      <c r="O25" s="243"/>
      <c r="P25" s="71">
        <f t="shared" si="0"/>
        <v>3018</v>
      </c>
      <c r="Q25" s="72">
        <f t="shared" si="9"/>
        <v>33801</v>
      </c>
      <c r="R25" s="72">
        <f t="shared" si="1"/>
        <v>33077</v>
      </c>
      <c r="S25" s="72">
        <f t="shared" si="2"/>
        <v>32896</v>
      </c>
      <c r="T25" s="72">
        <f t="shared" si="3"/>
        <v>32352</v>
      </c>
      <c r="U25" s="72">
        <f t="shared" si="4"/>
        <v>31990</v>
      </c>
      <c r="V25" s="72">
        <f t="shared" si="5"/>
        <v>31266</v>
      </c>
      <c r="W25" s="72">
        <f t="shared" si="6"/>
        <v>30723</v>
      </c>
      <c r="X25" s="72">
        <f t="shared" si="7"/>
        <v>30180</v>
      </c>
      <c r="Y25" s="44"/>
      <c r="Z25" s="44"/>
    </row>
    <row r="26" spans="1:26" ht="18" customHeight="1" x14ac:dyDescent="0.2">
      <c r="A26" s="56" t="s">
        <v>1119</v>
      </c>
      <c r="B26" s="82" t="s">
        <v>649</v>
      </c>
      <c r="C26" s="66" t="s">
        <v>24</v>
      </c>
      <c r="D26" s="67">
        <v>1.5</v>
      </c>
      <c r="E26" s="68" t="s">
        <v>1</v>
      </c>
      <c r="F26" s="67">
        <v>10</v>
      </c>
      <c r="G26" s="68" t="s">
        <v>23</v>
      </c>
      <c r="H26" s="68">
        <v>3.5</v>
      </c>
      <c r="I26" s="80">
        <f t="shared" si="8"/>
        <v>11.5</v>
      </c>
      <c r="J26" s="71">
        <f>IF(D26=基本・単一!$F$4,基本・単一!$L$4,IF(D26=基本・単一!$F$5,基本・単一!$L$5,IF(D26=基本・単一!$F$6,基本・単一!$L$6,IF(D26=基本・単一!$F$7,基本・単一!$L$7,IF(D26=基本・単一!$F$8,基本・単一!$L$8,IF(D26=基本・単一!$F$9,基本・単一!$L$9,IF(D26=基本・単一!$F$10,基本・単一!$L$10)))))))</f>
        <v>587</v>
      </c>
      <c r="K26" s="243"/>
      <c r="L26" s="71">
        <f>'身体介護を伴う移動支援・複合（夜間早朝＆日中）'!$J$65</f>
        <v>1661</v>
      </c>
      <c r="M26" s="243"/>
      <c r="N26" s="71">
        <f t="shared" si="10"/>
        <v>581</v>
      </c>
      <c r="O26" s="243"/>
      <c r="P26" s="71">
        <f t="shared" si="0"/>
        <v>3121</v>
      </c>
      <c r="Q26" s="72">
        <f t="shared" si="9"/>
        <v>34955</v>
      </c>
      <c r="R26" s="72">
        <f t="shared" si="1"/>
        <v>34206</v>
      </c>
      <c r="S26" s="72">
        <f t="shared" si="2"/>
        <v>34018</v>
      </c>
      <c r="T26" s="72">
        <f t="shared" si="3"/>
        <v>33457</v>
      </c>
      <c r="U26" s="72">
        <f t="shared" si="4"/>
        <v>33082</v>
      </c>
      <c r="V26" s="72">
        <f t="shared" si="5"/>
        <v>32333</v>
      </c>
      <c r="W26" s="72">
        <f t="shared" si="6"/>
        <v>31771</v>
      </c>
      <c r="X26" s="72">
        <f t="shared" si="7"/>
        <v>31210</v>
      </c>
      <c r="Y26" s="44"/>
      <c r="Z26" s="44"/>
    </row>
    <row r="27" spans="1:26" ht="18" customHeight="1" x14ac:dyDescent="0.2">
      <c r="A27" s="56" t="s">
        <v>1120</v>
      </c>
      <c r="B27" s="82" t="s">
        <v>649</v>
      </c>
      <c r="C27" s="66" t="s">
        <v>24</v>
      </c>
      <c r="D27" s="67">
        <v>2</v>
      </c>
      <c r="E27" s="68" t="s">
        <v>1</v>
      </c>
      <c r="F27" s="67">
        <v>10</v>
      </c>
      <c r="G27" s="68" t="s">
        <v>23</v>
      </c>
      <c r="H27" s="68">
        <v>0.5</v>
      </c>
      <c r="I27" s="80">
        <f t="shared" si="8"/>
        <v>12</v>
      </c>
      <c r="J27" s="71">
        <f>IF(D27=基本・単一!$F$4,基本・単一!$L$4,IF(D27=基本・単一!$F$5,基本・単一!$L$5,IF(D27=基本・単一!$F$6,基本・単一!$L$6,IF(D27=基本・単一!$F$7,基本・単一!$L$7,IF(D27=基本・単一!$F$8,基本・単一!$L$8,IF(D27=基本・単一!$F$9,基本・単一!$L$9,IF(D27=基本・単一!$F$10,基本・単一!$L$10)))))))</f>
        <v>669</v>
      </c>
      <c r="K27" s="243"/>
      <c r="L27" s="71">
        <f>'身体介護を伴う移動支援・複合（夜間早朝＆日中）'!$J$86</f>
        <v>1662</v>
      </c>
      <c r="M27" s="243"/>
      <c r="N27" s="71">
        <f t="shared" ref="N27:N32" si="11">N20</f>
        <v>83</v>
      </c>
      <c r="O27" s="243"/>
      <c r="P27" s="71">
        <f t="shared" si="0"/>
        <v>2602</v>
      </c>
      <c r="Q27" s="72">
        <f t="shared" si="9"/>
        <v>29142</v>
      </c>
      <c r="R27" s="72">
        <f t="shared" si="1"/>
        <v>28517</v>
      </c>
      <c r="S27" s="72">
        <f t="shared" si="2"/>
        <v>28361</v>
      </c>
      <c r="T27" s="72">
        <f t="shared" si="3"/>
        <v>27893</v>
      </c>
      <c r="U27" s="72">
        <f t="shared" si="4"/>
        <v>27581</v>
      </c>
      <c r="V27" s="72">
        <f t="shared" si="5"/>
        <v>26956</v>
      </c>
      <c r="W27" s="72">
        <f t="shared" si="6"/>
        <v>26488</v>
      </c>
      <c r="X27" s="72">
        <f t="shared" si="7"/>
        <v>26020</v>
      </c>
      <c r="Y27" s="44"/>
      <c r="Z27" s="44"/>
    </row>
    <row r="28" spans="1:26" ht="18" customHeight="1" x14ac:dyDescent="0.2">
      <c r="A28" s="56" t="s">
        <v>1121</v>
      </c>
      <c r="B28" s="82" t="s">
        <v>649</v>
      </c>
      <c r="C28" s="66" t="s">
        <v>24</v>
      </c>
      <c r="D28" s="67">
        <v>2</v>
      </c>
      <c r="E28" s="68" t="s">
        <v>1</v>
      </c>
      <c r="F28" s="67">
        <v>10</v>
      </c>
      <c r="G28" s="68" t="s">
        <v>23</v>
      </c>
      <c r="H28" s="68">
        <v>1</v>
      </c>
      <c r="I28" s="80">
        <f t="shared" si="8"/>
        <v>12</v>
      </c>
      <c r="J28" s="71">
        <f>IF(D28=基本・単一!$F$4,基本・単一!$L$4,IF(D28=基本・単一!$F$5,基本・単一!$L$5,IF(D28=基本・単一!$F$6,基本・単一!$L$6,IF(D28=基本・単一!$F$7,基本・単一!$L$7,IF(D28=基本・単一!$F$8,基本・単一!$L$8,IF(D28=基本・単一!$F$9,基本・単一!$L$9,IF(D28=基本・単一!$F$10,基本・単一!$L$10)))))))</f>
        <v>669</v>
      </c>
      <c r="K28" s="243"/>
      <c r="L28" s="71">
        <f>'身体介護を伴う移動支援・複合（夜間早朝＆日中）'!$J$86</f>
        <v>1662</v>
      </c>
      <c r="M28" s="243"/>
      <c r="N28" s="71">
        <f t="shared" si="11"/>
        <v>166</v>
      </c>
      <c r="O28" s="243"/>
      <c r="P28" s="71">
        <f t="shared" si="0"/>
        <v>2706</v>
      </c>
      <c r="Q28" s="72">
        <f t="shared" si="9"/>
        <v>30307</v>
      </c>
      <c r="R28" s="72">
        <f t="shared" si="1"/>
        <v>29657</v>
      </c>
      <c r="S28" s="72">
        <f t="shared" si="2"/>
        <v>29495</v>
      </c>
      <c r="T28" s="72">
        <f t="shared" si="3"/>
        <v>29008</v>
      </c>
      <c r="U28" s="72">
        <f t="shared" si="4"/>
        <v>28683</v>
      </c>
      <c r="V28" s="72">
        <f t="shared" si="5"/>
        <v>28034</v>
      </c>
      <c r="W28" s="72">
        <f t="shared" si="6"/>
        <v>27547</v>
      </c>
      <c r="X28" s="72">
        <f t="shared" si="7"/>
        <v>27060</v>
      </c>
      <c r="Y28" s="44"/>
      <c r="Z28" s="44"/>
    </row>
    <row r="29" spans="1:26" ht="18" customHeight="1" x14ac:dyDescent="0.2">
      <c r="A29" s="56" t="s">
        <v>1122</v>
      </c>
      <c r="B29" s="82" t="s">
        <v>649</v>
      </c>
      <c r="C29" s="66" t="s">
        <v>24</v>
      </c>
      <c r="D29" s="67">
        <v>2</v>
      </c>
      <c r="E29" s="68" t="s">
        <v>1</v>
      </c>
      <c r="F29" s="67">
        <v>10</v>
      </c>
      <c r="G29" s="68" t="s">
        <v>23</v>
      </c>
      <c r="H29" s="68">
        <v>1.5</v>
      </c>
      <c r="I29" s="80">
        <f t="shared" si="8"/>
        <v>12</v>
      </c>
      <c r="J29" s="71">
        <f>IF(D29=基本・単一!$F$4,基本・単一!$L$4,IF(D29=基本・単一!$F$5,基本・単一!$L$5,IF(D29=基本・単一!$F$6,基本・単一!$L$6,IF(D29=基本・単一!$F$7,基本・単一!$L$7,IF(D29=基本・単一!$F$8,基本・単一!$L$8,IF(D29=基本・単一!$F$9,基本・単一!$L$9,IF(D29=基本・単一!$F$10,基本・単一!$L$10)))))))</f>
        <v>669</v>
      </c>
      <c r="K29" s="243"/>
      <c r="L29" s="71">
        <f>'身体介護を伴う移動支援・複合（夜間早朝＆日中）'!$J$86</f>
        <v>1662</v>
      </c>
      <c r="M29" s="243"/>
      <c r="N29" s="71">
        <f t="shared" si="11"/>
        <v>249</v>
      </c>
      <c r="O29" s="243"/>
      <c r="P29" s="71">
        <f t="shared" si="0"/>
        <v>2809</v>
      </c>
      <c r="Q29" s="72">
        <f t="shared" si="9"/>
        <v>31460</v>
      </c>
      <c r="R29" s="72">
        <f t="shared" si="1"/>
        <v>30786</v>
      </c>
      <c r="S29" s="72">
        <f t="shared" si="2"/>
        <v>30618</v>
      </c>
      <c r="T29" s="72">
        <f t="shared" si="3"/>
        <v>30112</v>
      </c>
      <c r="U29" s="72">
        <f t="shared" si="4"/>
        <v>29775</v>
      </c>
      <c r="V29" s="72">
        <f t="shared" si="5"/>
        <v>29101</v>
      </c>
      <c r="W29" s="72">
        <f t="shared" si="6"/>
        <v>28595</v>
      </c>
      <c r="X29" s="72">
        <f t="shared" si="7"/>
        <v>28090</v>
      </c>
      <c r="Y29" s="44"/>
      <c r="Z29" s="44"/>
    </row>
    <row r="30" spans="1:26" ht="18" customHeight="1" x14ac:dyDescent="0.2">
      <c r="A30" s="56" t="s">
        <v>1123</v>
      </c>
      <c r="B30" s="82" t="s">
        <v>649</v>
      </c>
      <c r="C30" s="66" t="s">
        <v>24</v>
      </c>
      <c r="D30" s="67">
        <v>2</v>
      </c>
      <c r="E30" s="68" t="s">
        <v>1</v>
      </c>
      <c r="F30" s="67">
        <v>10</v>
      </c>
      <c r="G30" s="68" t="s">
        <v>23</v>
      </c>
      <c r="H30" s="68">
        <v>2</v>
      </c>
      <c r="I30" s="80">
        <f t="shared" si="8"/>
        <v>12</v>
      </c>
      <c r="J30" s="71">
        <f>IF(D30=基本・単一!$F$4,基本・単一!$L$4,IF(D30=基本・単一!$F$5,基本・単一!$L$5,IF(D30=基本・単一!$F$6,基本・単一!$L$6,IF(D30=基本・単一!$F$7,基本・単一!$L$7,IF(D30=基本・単一!$F$8,基本・単一!$L$8,IF(D30=基本・単一!$F$9,基本・単一!$L$9,IF(D30=基本・単一!$F$10,基本・単一!$L$10)))))))</f>
        <v>669</v>
      </c>
      <c r="K30" s="243"/>
      <c r="L30" s="71">
        <f>'身体介護を伴う移動支援・複合（夜間早朝＆日中）'!$J$86</f>
        <v>1662</v>
      </c>
      <c r="M30" s="243"/>
      <c r="N30" s="71">
        <f t="shared" si="11"/>
        <v>332</v>
      </c>
      <c r="O30" s="243"/>
      <c r="P30" s="71">
        <f t="shared" si="0"/>
        <v>2913</v>
      </c>
      <c r="Q30" s="72">
        <f t="shared" si="9"/>
        <v>32625</v>
      </c>
      <c r="R30" s="72">
        <f t="shared" si="1"/>
        <v>31926</v>
      </c>
      <c r="S30" s="72">
        <f t="shared" si="2"/>
        <v>31751</v>
      </c>
      <c r="T30" s="72">
        <f t="shared" si="3"/>
        <v>31227</v>
      </c>
      <c r="U30" s="72">
        <f t="shared" si="4"/>
        <v>30877</v>
      </c>
      <c r="V30" s="72">
        <f t="shared" si="5"/>
        <v>30178</v>
      </c>
      <c r="W30" s="72">
        <f t="shared" si="6"/>
        <v>29654</v>
      </c>
      <c r="X30" s="72">
        <f t="shared" si="7"/>
        <v>29130</v>
      </c>
      <c r="Y30" s="44"/>
      <c r="Z30" s="44"/>
    </row>
    <row r="31" spans="1:26" ht="18" customHeight="1" x14ac:dyDescent="0.2">
      <c r="A31" s="56" t="s">
        <v>1124</v>
      </c>
      <c r="B31" s="82" t="s">
        <v>649</v>
      </c>
      <c r="C31" s="66" t="s">
        <v>24</v>
      </c>
      <c r="D31" s="67">
        <v>2</v>
      </c>
      <c r="E31" s="68" t="s">
        <v>1</v>
      </c>
      <c r="F31" s="67">
        <v>10</v>
      </c>
      <c r="G31" s="68" t="s">
        <v>23</v>
      </c>
      <c r="H31" s="68">
        <v>2.5</v>
      </c>
      <c r="I31" s="80">
        <f t="shared" si="8"/>
        <v>12</v>
      </c>
      <c r="J31" s="71">
        <f>IF(D31=基本・単一!$F$4,基本・単一!$L$4,IF(D31=基本・単一!$F$5,基本・単一!$L$5,IF(D31=基本・単一!$F$6,基本・単一!$L$6,IF(D31=基本・単一!$F$7,基本・単一!$L$7,IF(D31=基本・単一!$F$8,基本・単一!$L$8,IF(D31=基本・単一!$F$9,基本・単一!$L$9,IF(D31=基本・単一!$F$10,基本・単一!$L$10)))))))</f>
        <v>669</v>
      </c>
      <c r="K31" s="243"/>
      <c r="L31" s="71">
        <f>'身体介護を伴う移動支援・複合（夜間早朝＆日中）'!$J$86</f>
        <v>1662</v>
      </c>
      <c r="M31" s="243"/>
      <c r="N31" s="71">
        <f t="shared" si="11"/>
        <v>415</v>
      </c>
      <c r="O31" s="243"/>
      <c r="P31" s="71">
        <f t="shared" si="0"/>
        <v>3017</v>
      </c>
      <c r="Q31" s="72">
        <f t="shared" si="9"/>
        <v>33790</v>
      </c>
      <c r="R31" s="72">
        <f t="shared" si="1"/>
        <v>33066</v>
      </c>
      <c r="S31" s="72">
        <f t="shared" si="2"/>
        <v>32885</v>
      </c>
      <c r="T31" s="72">
        <f t="shared" si="3"/>
        <v>32342</v>
      </c>
      <c r="U31" s="72">
        <f t="shared" si="4"/>
        <v>31980</v>
      </c>
      <c r="V31" s="72">
        <f t="shared" si="5"/>
        <v>31256</v>
      </c>
      <c r="W31" s="72">
        <f t="shared" si="6"/>
        <v>30713</v>
      </c>
      <c r="X31" s="72">
        <f t="shared" si="7"/>
        <v>30170</v>
      </c>
      <c r="Y31" s="44"/>
      <c r="Z31" s="44"/>
    </row>
    <row r="32" spans="1:26" ht="18" customHeight="1" x14ac:dyDescent="0.2">
      <c r="A32" s="56" t="s">
        <v>1125</v>
      </c>
      <c r="B32" s="82" t="s">
        <v>649</v>
      </c>
      <c r="C32" s="66" t="s">
        <v>24</v>
      </c>
      <c r="D32" s="67">
        <v>2</v>
      </c>
      <c r="E32" s="68" t="s">
        <v>1</v>
      </c>
      <c r="F32" s="67">
        <v>10</v>
      </c>
      <c r="G32" s="68" t="s">
        <v>23</v>
      </c>
      <c r="H32" s="68">
        <v>3</v>
      </c>
      <c r="I32" s="80">
        <f t="shared" si="8"/>
        <v>12</v>
      </c>
      <c r="J32" s="71">
        <f>IF(D32=基本・単一!$F$4,基本・単一!$L$4,IF(D32=基本・単一!$F$5,基本・単一!$L$5,IF(D32=基本・単一!$F$6,基本・単一!$L$6,IF(D32=基本・単一!$F$7,基本・単一!$L$7,IF(D32=基本・単一!$F$8,基本・単一!$L$8,IF(D32=基本・単一!$F$9,基本・単一!$L$9,IF(D32=基本・単一!$F$10,基本・単一!$L$10)))))))</f>
        <v>669</v>
      </c>
      <c r="K32" s="243"/>
      <c r="L32" s="71">
        <f>'身体介護を伴う移動支援・複合（夜間早朝＆日中）'!$J$86</f>
        <v>1662</v>
      </c>
      <c r="M32" s="243"/>
      <c r="N32" s="71">
        <f t="shared" si="11"/>
        <v>498</v>
      </c>
      <c r="O32" s="243"/>
      <c r="P32" s="71">
        <f t="shared" si="0"/>
        <v>3121</v>
      </c>
      <c r="Q32" s="72">
        <f t="shared" si="9"/>
        <v>34955</v>
      </c>
      <c r="R32" s="72">
        <f t="shared" si="1"/>
        <v>34206</v>
      </c>
      <c r="S32" s="72">
        <f t="shared" si="2"/>
        <v>34018</v>
      </c>
      <c r="T32" s="72">
        <f t="shared" si="3"/>
        <v>33457</v>
      </c>
      <c r="U32" s="72">
        <f t="shared" si="4"/>
        <v>33082</v>
      </c>
      <c r="V32" s="72">
        <f t="shared" si="5"/>
        <v>32333</v>
      </c>
      <c r="W32" s="72">
        <f t="shared" si="6"/>
        <v>31771</v>
      </c>
      <c r="X32" s="72">
        <f>ROUNDDOWN($P32*X$3,0)</f>
        <v>31210</v>
      </c>
      <c r="Y32" s="44"/>
      <c r="Z32" s="44"/>
    </row>
    <row r="33" spans="1:26" ht="18" customHeight="1" x14ac:dyDescent="0.2">
      <c r="A33" s="83" t="s">
        <v>524</v>
      </c>
      <c r="B33" s="84" t="s">
        <v>287</v>
      </c>
      <c r="C33" s="76" t="s">
        <v>24</v>
      </c>
      <c r="D33" s="77">
        <v>0.5</v>
      </c>
      <c r="E33" s="78" t="s">
        <v>1</v>
      </c>
      <c r="F33" s="77">
        <v>10</v>
      </c>
      <c r="G33" s="79" t="s">
        <v>23</v>
      </c>
      <c r="H33" s="78">
        <v>0.5</v>
      </c>
      <c r="I33" s="80">
        <f>D33+F33</f>
        <v>10.5</v>
      </c>
      <c r="J33" s="71">
        <f>IF(D33=基本・単一!$F$4,基本・単一!$L$4,IF(D33=基本・単一!$F$5,基本・単一!$L$5,IF(D33=基本・単一!$F$6,基本・単一!$L$6,IF(D33=基本・単一!$F$7,基本・単一!$L$7,IF(D33=基本・単一!$F$8,基本・単一!$L$8,IF(D33=基本・単一!$F$9,基本・単一!$L$9,IF(D33=基本・単一!$F$10,基本・単一!$L$10)))))))</f>
        <v>256</v>
      </c>
      <c r="K33" s="243"/>
      <c r="L33" s="71">
        <f>'身体介護を伴う移動支援・複合（夜間早朝＆日中）'!$J$23</f>
        <v>1826</v>
      </c>
      <c r="M33" s="243"/>
      <c r="N33" s="71">
        <f>基本・複合!Q2</f>
        <v>83</v>
      </c>
      <c r="O33" s="243"/>
      <c r="P33" s="71">
        <f>ROUND(((ROUND(J33*(1+$K$4),0)+ROUND(L33*(1+$M$4),0)+ROUND(N33*(1+$O$4),0))*0.75),0)</f>
        <v>1688</v>
      </c>
      <c r="Q33" s="72">
        <f>ROUNDDOWN(($P33*Q$3),0)</f>
        <v>18905</v>
      </c>
      <c r="R33" s="72">
        <f t="shared" ref="R33:X48" si="12">ROUNDDOWN(($P33*R$3),0)</f>
        <v>18500</v>
      </c>
      <c r="S33" s="72">
        <f t="shared" si="12"/>
        <v>18399</v>
      </c>
      <c r="T33" s="72">
        <f t="shared" si="12"/>
        <v>18095</v>
      </c>
      <c r="U33" s="72">
        <f t="shared" si="12"/>
        <v>17892</v>
      </c>
      <c r="V33" s="72">
        <f t="shared" si="12"/>
        <v>17487</v>
      </c>
      <c r="W33" s="72">
        <f t="shared" si="12"/>
        <v>17183</v>
      </c>
      <c r="X33" s="72">
        <f t="shared" si="12"/>
        <v>16880</v>
      </c>
      <c r="Y33" s="44"/>
      <c r="Z33" s="44"/>
    </row>
    <row r="34" spans="1:26" ht="18" customHeight="1" x14ac:dyDescent="0.2">
      <c r="A34" s="83" t="s">
        <v>525</v>
      </c>
      <c r="B34" s="82" t="s">
        <v>287</v>
      </c>
      <c r="C34" s="66" t="s">
        <v>24</v>
      </c>
      <c r="D34" s="67">
        <v>0.5</v>
      </c>
      <c r="E34" s="68" t="s">
        <v>1</v>
      </c>
      <c r="F34" s="67">
        <v>10</v>
      </c>
      <c r="G34" s="68" t="s">
        <v>23</v>
      </c>
      <c r="H34" s="68">
        <v>1</v>
      </c>
      <c r="I34" s="80">
        <f t="shared" ref="I34:I61" si="13">D34+F34</f>
        <v>10.5</v>
      </c>
      <c r="J34" s="71">
        <f>IF(D34=基本・単一!$F$4,基本・単一!$L$4,IF(D34=基本・単一!$F$5,基本・単一!$L$5,IF(D34=基本・単一!$F$6,基本・単一!$L$6,IF(D34=基本・単一!$F$7,基本・単一!$L$7,IF(D34=基本・単一!$F$8,基本・単一!$L$8,IF(D34=基本・単一!$F$9,基本・単一!$L$9,IF(D34=基本・単一!$F$10,基本・単一!$L$10)))))))</f>
        <v>256</v>
      </c>
      <c r="K34" s="243"/>
      <c r="L34" s="71">
        <f>'身体介護を伴う移動支援・複合（夜間早朝＆日中）'!$J$23</f>
        <v>1826</v>
      </c>
      <c r="M34" s="243"/>
      <c r="N34" s="71">
        <f>N33+基本・複合!$Q$2</f>
        <v>166</v>
      </c>
      <c r="O34" s="243"/>
      <c r="P34" s="71">
        <f t="shared" ref="P34:P61" si="14">ROUND(((ROUND(J34*(1+$K$4),0)+ROUND(L34*(1+$M$4),0)+ROUND(N34*(1+$O$4),0))*0.75),0)</f>
        <v>1766</v>
      </c>
      <c r="Q34" s="72">
        <f t="shared" ref="Q34:X61" si="15">ROUNDDOWN(($P34*Q$3),0)</f>
        <v>19779</v>
      </c>
      <c r="R34" s="72">
        <f t="shared" si="12"/>
        <v>19355</v>
      </c>
      <c r="S34" s="72">
        <f t="shared" si="12"/>
        <v>19249</v>
      </c>
      <c r="T34" s="72">
        <f t="shared" si="12"/>
        <v>18931</v>
      </c>
      <c r="U34" s="72">
        <f t="shared" si="12"/>
        <v>18719</v>
      </c>
      <c r="V34" s="72">
        <f t="shared" si="12"/>
        <v>18295</v>
      </c>
      <c r="W34" s="72">
        <f t="shared" si="12"/>
        <v>17977</v>
      </c>
      <c r="X34" s="72">
        <f t="shared" si="12"/>
        <v>17660</v>
      </c>
      <c r="Y34" s="44"/>
      <c r="Z34" s="44"/>
    </row>
    <row r="35" spans="1:26" ht="18" customHeight="1" x14ac:dyDescent="0.2">
      <c r="A35" s="83" t="s">
        <v>526</v>
      </c>
      <c r="B35" s="82" t="s">
        <v>287</v>
      </c>
      <c r="C35" s="66" t="s">
        <v>24</v>
      </c>
      <c r="D35" s="67">
        <v>0.5</v>
      </c>
      <c r="E35" s="68" t="s">
        <v>1</v>
      </c>
      <c r="F35" s="67">
        <v>10</v>
      </c>
      <c r="G35" s="68" t="s">
        <v>23</v>
      </c>
      <c r="H35" s="68">
        <v>1.5</v>
      </c>
      <c r="I35" s="80">
        <f t="shared" si="13"/>
        <v>10.5</v>
      </c>
      <c r="J35" s="71">
        <f>IF(D35=基本・単一!$F$4,基本・単一!$L$4,IF(D35=基本・単一!$F$5,基本・単一!$L$5,IF(D35=基本・単一!$F$6,基本・単一!$L$6,IF(D35=基本・単一!$F$7,基本・単一!$L$7,IF(D35=基本・単一!$F$8,基本・単一!$L$8,IF(D35=基本・単一!$F$9,基本・単一!$L$9,IF(D35=基本・単一!$F$10,基本・単一!$L$10)))))))</f>
        <v>256</v>
      </c>
      <c r="K35" s="243"/>
      <c r="L35" s="71">
        <f>'身体介護を伴う移動支援・複合（夜間早朝＆日中）'!$J$23</f>
        <v>1826</v>
      </c>
      <c r="M35" s="243"/>
      <c r="N35" s="71">
        <f>N34+基本・複合!$Q$2</f>
        <v>249</v>
      </c>
      <c r="O35" s="243"/>
      <c r="P35" s="71">
        <f t="shared" si="14"/>
        <v>1843</v>
      </c>
      <c r="Q35" s="72">
        <f t="shared" si="15"/>
        <v>20641</v>
      </c>
      <c r="R35" s="72">
        <f t="shared" si="12"/>
        <v>20199</v>
      </c>
      <c r="S35" s="72">
        <f t="shared" si="12"/>
        <v>20088</v>
      </c>
      <c r="T35" s="72">
        <f t="shared" si="12"/>
        <v>19756</v>
      </c>
      <c r="U35" s="72">
        <f t="shared" si="12"/>
        <v>19535</v>
      </c>
      <c r="V35" s="72">
        <f t="shared" si="12"/>
        <v>19093</v>
      </c>
      <c r="W35" s="72">
        <f t="shared" si="12"/>
        <v>18761</v>
      </c>
      <c r="X35" s="72">
        <f t="shared" si="12"/>
        <v>18430</v>
      </c>
      <c r="Y35" s="44"/>
      <c r="Z35" s="44"/>
    </row>
    <row r="36" spans="1:26" ht="18" customHeight="1" x14ac:dyDescent="0.2">
      <c r="A36" s="83" t="s">
        <v>527</v>
      </c>
      <c r="B36" s="82" t="s">
        <v>287</v>
      </c>
      <c r="C36" s="66" t="s">
        <v>24</v>
      </c>
      <c r="D36" s="67">
        <v>0.5</v>
      </c>
      <c r="E36" s="68" t="s">
        <v>1</v>
      </c>
      <c r="F36" s="67">
        <v>10</v>
      </c>
      <c r="G36" s="68" t="s">
        <v>23</v>
      </c>
      <c r="H36" s="68">
        <v>2</v>
      </c>
      <c r="I36" s="80">
        <f t="shared" si="13"/>
        <v>10.5</v>
      </c>
      <c r="J36" s="71">
        <f>IF(D36=基本・単一!$F$4,基本・単一!$L$4,IF(D36=基本・単一!$F$5,基本・単一!$L$5,IF(D36=基本・単一!$F$6,基本・単一!$L$6,IF(D36=基本・単一!$F$7,基本・単一!$L$7,IF(D36=基本・単一!$F$8,基本・単一!$L$8,IF(D36=基本・単一!$F$9,基本・単一!$L$9,IF(D36=基本・単一!$F$10,基本・単一!$L$10)))))))</f>
        <v>256</v>
      </c>
      <c r="K36" s="243"/>
      <c r="L36" s="71">
        <f>'身体介護を伴う移動支援・複合（夜間早朝＆日中）'!$J$23</f>
        <v>1826</v>
      </c>
      <c r="M36" s="243"/>
      <c r="N36" s="71">
        <f>N35+基本・複合!$Q$2</f>
        <v>332</v>
      </c>
      <c r="O36" s="243"/>
      <c r="P36" s="71">
        <f t="shared" si="14"/>
        <v>1921</v>
      </c>
      <c r="Q36" s="72">
        <f t="shared" si="15"/>
        <v>21515</v>
      </c>
      <c r="R36" s="72">
        <f t="shared" si="12"/>
        <v>21054</v>
      </c>
      <c r="S36" s="72">
        <f t="shared" si="12"/>
        <v>20938</v>
      </c>
      <c r="T36" s="72">
        <f t="shared" si="12"/>
        <v>20593</v>
      </c>
      <c r="U36" s="72">
        <f t="shared" si="12"/>
        <v>20362</v>
      </c>
      <c r="V36" s="72">
        <f t="shared" si="12"/>
        <v>19901</v>
      </c>
      <c r="W36" s="72">
        <f t="shared" si="12"/>
        <v>19555</v>
      </c>
      <c r="X36" s="72">
        <f t="shared" si="12"/>
        <v>19210</v>
      </c>
      <c r="Y36" s="44"/>
      <c r="Z36" s="44"/>
    </row>
    <row r="37" spans="1:26" ht="18" customHeight="1" x14ac:dyDescent="0.2">
      <c r="A37" s="83" t="s">
        <v>528</v>
      </c>
      <c r="B37" s="82" t="s">
        <v>287</v>
      </c>
      <c r="C37" s="66" t="s">
        <v>24</v>
      </c>
      <c r="D37" s="67">
        <v>0.5</v>
      </c>
      <c r="E37" s="68" t="s">
        <v>1</v>
      </c>
      <c r="F37" s="67">
        <v>10</v>
      </c>
      <c r="G37" s="68" t="s">
        <v>23</v>
      </c>
      <c r="H37" s="68">
        <v>2.5</v>
      </c>
      <c r="I37" s="80">
        <f t="shared" si="13"/>
        <v>10.5</v>
      </c>
      <c r="J37" s="71">
        <f>IF(D37=基本・単一!$F$4,基本・単一!$L$4,IF(D37=基本・単一!$F$5,基本・単一!$L$5,IF(D37=基本・単一!$F$6,基本・単一!$L$6,IF(D37=基本・単一!$F$7,基本・単一!$L$7,IF(D37=基本・単一!$F$8,基本・単一!$L$8,IF(D37=基本・単一!$F$9,基本・単一!$L$9,IF(D37=基本・単一!$F$10,基本・単一!$L$10)))))))</f>
        <v>256</v>
      </c>
      <c r="K37" s="243"/>
      <c r="L37" s="71">
        <f>'身体介護を伴う移動支援・複合（夜間早朝＆日中）'!$J$23</f>
        <v>1826</v>
      </c>
      <c r="M37" s="243"/>
      <c r="N37" s="71">
        <f>N36+基本・複合!$Q$2</f>
        <v>415</v>
      </c>
      <c r="O37" s="243"/>
      <c r="P37" s="71">
        <f t="shared" si="14"/>
        <v>1999</v>
      </c>
      <c r="Q37" s="72">
        <f t="shared" si="15"/>
        <v>22388</v>
      </c>
      <c r="R37" s="72">
        <f t="shared" si="12"/>
        <v>21909</v>
      </c>
      <c r="S37" s="72">
        <f t="shared" si="12"/>
        <v>21789</v>
      </c>
      <c r="T37" s="72">
        <f t="shared" si="12"/>
        <v>21429</v>
      </c>
      <c r="U37" s="72">
        <f t="shared" si="12"/>
        <v>21189</v>
      </c>
      <c r="V37" s="72">
        <f t="shared" si="12"/>
        <v>20709</v>
      </c>
      <c r="W37" s="72">
        <f t="shared" si="12"/>
        <v>20349</v>
      </c>
      <c r="X37" s="72">
        <f t="shared" si="12"/>
        <v>19990</v>
      </c>
      <c r="Y37" s="44"/>
      <c r="Z37" s="44"/>
    </row>
    <row r="38" spans="1:26" ht="18" customHeight="1" x14ac:dyDescent="0.2">
      <c r="A38" s="83" t="s">
        <v>529</v>
      </c>
      <c r="B38" s="82" t="s">
        <v>287</v>
      </c>
      <c r="C38" s="66" t="s">
        <v>24</v>
      </c>
      <c r="D38" s="67">
        <v>0.5</v>
      </c>
      <c r="E38" s="68" t="s">
        <v>1</v>
      </c>
      <c r="F38" s="67">
        <v>10</v>
      </c>
      <c r="G38" s="68" t="s">
        <v>23</v>
      </c>
      <c r="H38" s="68">
        <v>3</v>
      </c>
      <c r="I38" s="80">
        <f t="shared" si="13"/>
        <v>10.5</v>
      </c>
      <c r="J38" s="71">
        <f>IF(D38=基本・単一!$F$4,基本・単一!$L$4,IF(D38=基本・単一!$F$5,基本・単一!$L$5,IF(D38=基本・単一!$F$6,基本・単一!$L$6,IF(D38=基本・単一!$F$7,基本・単一!$L$7,IF(D38=基本・単一!$F$8,基本・単一!$L$8,IF(D38=基本・単一!$F$9,基本・単一!$L$9,IF(D38=基本・単一!$F$10,基本・単一!$L$10)))))))</f>
        <v>256</v>
      </c>
      <c r="K38" s="243"/>
      <c r="L38" s="71">
        <f>'身体介護を伴う移動支援・複合（夜間早朝＆日中）'!$J$23</f>
        <v>1826</v>
      </c>
      <c r="M38" s="243"/>
      <c r="N38" s="71">
        <f>N37+基本・複合!$Q$2</f>
        <v>498</v>
      </c>
      <c r="O38" s="243"/>
      <c r="P38" s="71">
        <f t="shared" si="14"/>
        <v>2077</v>
      </c>
      <c r="Q38" s="72">
        <f t="shared" si="15"/>
        <v>23262</v>
      </c>
      <c r="R38" s="72">
        <f t="shared" si="12"/>
        <v>22763</v>
      </c>
      <c r="S38" s="72">
        <f t="shared" si="12"/>
        <v>22639</v>
      </c>
      <c r="T38" s="72">
        <f t="shared" si="12"/>
        <v>22265</v>
      </c>
      <c r="U38" s="72">
        <f t="shared" si="12"/>
        <v>22016</v>
      </c>
      <c r="V38" s="72">
        <f t="shared" si="12"/>
        <v>21517</v>
      </c>
      <c r="W38" s="72">
        <f t="shared" si="12"/>
        <v>21143</v>
      </c>
      <c r="X38" s="72">
        <f t="shared" si="12"/>
        <v>20770</v>
      </c>
      <c r="Y38" s="44"/>
      <c r="Z38" s="44"/>
    </row>
    <row r="39" spans="1:26" ht="18" customHeight="1" x14ac:dyDescent="0.2">
      <c r="A39" s="83" t="s">
        <v>530</v>
      </c>
      <c r="B39" s="82" t="s">
        <v>287</v>
      </c>
      <c r="C39" s="66" t="s">
        <v>24</v>
      </c>
      <c r="D39" s="67">
        <v>0.5</v>
      </c>
      <c r="E39" s="68" t="s">
        <v>1</v>
      </c>
      <c r="F39" s="67">
        <v>10</v>
      </c>
      <c r="G39" s="68" t="s">
        <v>23</v>
      </c>
      <c r="H39" s="68">
        <v>3.5</v>
      </c>
      <c r="I39" s="80">
        <f t="shared" si="13"/>
        <v>10.5</v>
      </c>
      <c r="J39" s="71">
        <f>IF(D39=基本・単一!$F$4,基本・単一!$L$4,IF(D39=基本・単一!$F$5,基本・単一!$L$5,IF(D39=基本・単一!$F$6,基本・単一!$L$6,IF(D39=基本・単一!$F$7,基本・単一!$L$7,IF(D39=基本・単一!$F$8,基本・単一!$L$8,IF(D39=基本・単一!$F$9,基本・単一!$L$9,IF(D39=基本・単一!$F$10,基本・単一!$L$10)))))))</f>
        <v>256</v>
      </c>
      <c r="K39" s="243"/>
      <c r="L39" s="71">
        <f>'身体介護を伴う移動支援・複合（夜間早朝＆日中）'!$J$23</f>
        <v>1826</v>
      </c>
      <c r="M39" s="243"/>
      <c r="N39" s="71">
        <f>N38+基本・複合!$Q$2</f>
        <v>581</v>
      </c>
      <c r="O39" s="243"/>
      <c r="P39" s="71">
        <f t="shared" si="14"/>
        <v>2154</v>
      </c>
      <c r="Q39" s="72">
        <f t="shared" si="15"/>
        <v>24124</v>
      </c>
      <c r="R39" s="72">
        <f t="shared" si="12"/>
        <v>23607</v>
      </c>
      <c r="S39" s="72">
        <f t="shared" si="12"/>
        <v>23478</v>
      </c>
      <c r="T39" s="72">
        <f t="shared" si="12"/>
        <v>23090</v>
      </c>
      <c r="U39" s="72">
        <f t="shared" si="12"/>
        <v>22832</v>
      </c>
      <c r="V39" s="72">
        <f t="shared" si="12"/>
        <v>22315</v>
      </c>
      <c r="W39" s="72">
        <f t="shared" si="12"/>
        <v>21927</v>
      </c>
      <c r="X39" s="72">
        <f t="shared" si="12"/>
        <v>21540</v>
      </c>
      <c r="Y39" s="44"/>
      <c r="Z39" s="44"/>
    </row>
    <row r="40" spans="1:26" ht="18" customHeight="1" x14ac:dyDescent="0.2">
      <c r="A40" s="83" t="s">
        <v>531</v>
      </c>
      <c r="B40" s="82" t="s">
        <v>287</v>
      </c>
      <c r="C40" s="66" t="s">
        <v>24</v>
      </c>
      <c r="D40" s="67">
        <v>0.5</v>
      </c>
      <c r="E40" s="68" t="s">
        <v>1</v>
      </c>
      <c r="F40" s="67">
        <v>10</v>
      </c>
      <c r="G40" s="68" t="s">
        <v>23</v>
      </c>
      <c r="H40" s="68">
        <v>4</v>
      </c>
      <c r="I40" s="80">
        <f t="shared" si="13"/>
        <v>10.5</v>
      </c>
      <c r="J40" s="71">
        <f>IF(D40=基本・単一!$F$4,基本・単一!$L$4,IF(D40=基本・単一!$F$5,基本・単一!$L$5,IF(D40=基本・単一!$F$6,基本・単一!$L$6,IF(D40=基本・単一!$F$7,基本・単一!$L$7,IF(D40=基本・単一!$F$8,基本・単一!$L$8,IF(D40=基本・単一!$F$9,基本・単一!$L$9,IF(D40=基本・単一!$F$10,基本・単一!$L$10)))))))</f>
        <v>256</v>
      </c>
      <c r="K40" s="243"/>
      <c r="L40" s="71">
        <f>'身体介護を伴う移動支援・複合（夜間早朝＆日中）'!$J$23</f>
        <v>1826</v>
      </c>
      <c r="M40" s="243"/>
      <c r="N40" s="71">
        <f>N39+基本・複合!$Q$2</f>
        <v>664</v>
      </c>
      <c r="O40" s="243"/>
      <c r="P40" s="71">
        <f t="shared" si="14"/>
        <v>2232</v>
      </c>
      <c r="Q40" s="72">
        <f t="shared" si="15"/>
        <v>24998</v>
      </c>
      <c r="R40" s="72">
        <f t="shared" si="12"/>
        <v>24462</v>
      </c>
      <c r="S40" s="72">
        <f t="shared" si="12"/>
        <v>24328</v>
      </c>
      <c r="T40" s="72">
        <f t="shared" si="12"/>
        <v>23927</v>
      </c>
      <c r="U40" s="72">
        <f t="shared" si="12"/>
        <v>23659</v>
      </c>
      <c r="V40" s="72">
        <f t="shared" si="12"/>
        <v>23123</v>
      </c>
      <c r="W40" s="72">
        <f t="shared" si="12"/>
        <v>22721</v>
      </c>
      <c r="X40" s="72">
        <f t="shared" si="12"/>
        <v>22320</v>
      </c>
      <c r="Y40" s="44"/>
      <c r="Z40" s="44"/>
    </row>
    <row r="41" spans="1:26" ht="18" customHeight="1" x14ac:dyDescent="0.2">
      <c r="A41" s="83" t="s">
        <v>532</v>
      </c>
      <c r="B41" s="82" t="s">
        <v>287</v>
      </c>
      <c r="C41" s="66" t="s">
        <v>24</v>
      </c>
      <c r="D41" s="67">
        <v>1</v>
      </c>
      <c r="E41" s="68" t="s">
        <v>1</v>
      </c>
      <c r="F41" s="67">
        <v>10</v>
      </c>
      <c r="G41" s="68" t="s">
        <v>23</v>
      </c>
      <c r="H41" s="68">
        <v>0.5</v>
      </c>
      <c r="I41" s="80">
        <f t="shared" si="13"/>
        <v>11</v>
      </c>
      <c r="J41" s="71">
        <f>IF(D41=基本・単一!$F$4,基本・単一!$L$4,IF(D41=基本・単一!$F$5,基本・単一!$L$5,IF(D41=基本・単一!$F$6,基本・単一!$L$6,IF(D41=基本・単一!$F$7,基本・単一!$L$7,IF(D41=基本・単一!$F$8,基本・単一!$L$8,IF(D41=基本・単一!$F$9,基本・単一!$L$9,IF(D41=基本・単一!$F$10,基本・単一!$L$10)))))))</f>
        <v>404</v>
      </c>
      <c r="K41" s="243"/>
      <c r="L41" s="71">
        <f>'身体介護を伴う移動支援・複合（夜間早朝＆日中）'!$J$44</f>
        <v>1761</v>
      </c>
      <c r="M41" s="243"/>
      <c r="N41" s="71">
        <f>N33</f>
        <v>83</v>
      </c>
      <c r="O41" s="243"/>
      <c r="P41" s="71">
        <f t="shared" si="14"/>
        <v>1778</v>
      </c>
      <c r="Q41" s="72">
        <f t="shared" si="15"/>
        <v>19913</v>
      </c>
      <c r="R41" s="72">
        <f t="shared" si="12"/>
        <v>19486</v>
      </c>
      <c r="S41" s="72">
        <f t="shared" si="12"/>
        <v>19380</v>
      </c>
      <c r="T41" s="72">
        <f t="shared" si="12"/>
        <v>19060</v>
      </c>
      <c r="U41" s="72">
        <f t="shared" si="12"/>
        <v>18846</v>
      </c>
      <c r="V41" s="72">
        <f t="shared" si="12"/>
        <v>18420</v>
      </c>
      <c r="W41" s="72">
        <f t="shared" si="12"/>
        <v>18100</v>
      </c>
      <c r="X41" s="72">
        <f t="shared" si="12"/>
        <v>17780</v>
      </c>
      <c r="Y41" s="44"/>
      <c r="Z41" s="44"/>
    </row>
    <row r="42" spans="1:26" ht="18" customHeight="1" x14ac:dyDescent="0.2">
      <c r="A42" s="83" t="s">
        <v>533</v>
      </c>
      <c r="B42" s="82" t="s">
        <v>287</v>
      </c>
      <c r="C42" s="66" t="s">
        <v>24</v>
      </c>
      <c r="D42" s="67">
        <v>1</v>
      </c>
      <c r="E42" s="68" t="s">
        <v>1</v>
      </c>
      <c r="F42" s="67">
        <v>10</v>
      </c>
      <c r="G42" s="68" t="s">
        <v>23</v>
      </c>
      <c r="H42" s="68">
        <v>1</v>
      </c>
      <c r="I42" s="80">
        <f t="shared" si="13"/>
        <v>11</v>
      </c>
      <c r="J42" s="71">
        <f>IF(D42=基本・単一!$F$4,基本・単一!$L$4,IF(D42=基本・単一!$F$5,基本・単一!$L$5,IF(D42=基本・単一!$F$6,基本・単一!$L$6,IF(D42=基本・単一!$F$7,基本・単一!$L$7,IF(D42=基本・単一!$F$8,基本・単一!$L$8,IF(D42=基本・単一!$F$9,基本・単一!$L$9,IF(D42=基本・単一!$F$10,基本・単一!$L$10)))))))</f>
        <v>404</v>
      </c>
      <c r="K42" s="243"/>
      <c r="L42" s="71">
        <f>'身体介護を伴う移動支援・複合（夜間早朝＆日中）'!$J$44</f>
        <v>1761</v>
      </c>
      <c r="M42" s="243"/>
      <c r="N42" s="71">
        <f t="shared" ref="N42:N55" si="16">N34</f>
        <v>166</v>
      </c>
      <c r="O42" s="243"/>
      <c r="P42" s="71">
        <f t="shared" si="14"/>
        <v>1856</v>
      </c>
      <c r="Q42" s="72">
        <f t="shared" si="15"/>
        <v>20787</v>
      </c>
      <c r="R42" s="72">
        <f t="shared" si="12"/>
        <v>20341</v>
      </c>
      <c r="S42" s="72">
        <f t="shared" si="12"/>
        <v>20230</v>
      </c>
      <c r="T42" s="72">
        <f t="shared" si="12"/>
        <v>19896</v>
      </c>
      <c r="U42" s="72">
        <f t="shared" si="12"/>
        <v>19673</v>
      </c>
      <c r="V42" s="72">
        <f t="shared" si="12"/>
        <v>19228</v>
      </c>
      <c r="W42" s="72">
        <f t="shared" si="12"/>
        <v>18894</v>
      </c>
      <c r="X42" s="72">
        <f t="shared" si="12"/>
        <v>18560</v>
      </c>
      <c r="Y42" s="44"/>
      <c r="Z42" s="44"/>
    </row>
    <row r="43" spans="1:26" ht="18" customHeight="1" x14ac:dyDescent="0.2">
      <c r="A43" s="83" t="s">
        <v>534</v>
      </c>
      <c r="B43" s="82" t="s">
        <v>287</v>
      </c>
      <c r="C43" s="66" t="s">
        <v>24</v>
      </c>
      <c r="D43" s="67">
        <v>1</v>
      </c>
      <c r="E43" s="68" t="s">
        <v>1</v>
      </c>
      <c r="F43" s="67">
        <v>10</v>
      </c>
      <c r="G43" s="68" t="s">
        <v>23</v>
      </c>
      <c r="H43" s="68">
        <v>1.5</v>
      </c>
      <c r="I43" s="80">
        <f t="shared" si="13"/>
        <v>11</v>
      </c>
      <c r="J43" s="71">
        <f>IF(D43=基本・単一!$F$4,基本・単一!$L$4,IF(D43=基本・単一!$F$5,基本・単一!$L$5,IF(D43=基本・単一!$F$6,基本・単一!$L$6,IF(D43=基本・単一!$F$7,基本・単一!$L$7,IF(D43=基本・単一!$F$8,基本・単一!$L$8,IF(D43=基本・単一!$F$9,基本・単一!$L$9,IF(D43=基本・単一!$F$10,基本・単一!$L$10)))))))</f>
        <v>404</v>
      </c>
      <c r="K43" s="243"/>
      <c r="L43" s="71">
        <f>'身体介護を伴う移動支援・複合（夜間早朝＆日中）'!$J$44</f>
        <v>1761</v>
      </c>
      <c r="M43" s="243"/>
      <c r="N43" s="71">
        <f t="shared" si="16"/>
        <v>249</v>
      </c>
      <c r="O43" s="243"/>
      <c r="P43" s="71">
        <f t="shared" si="14"/>
        <v>1933</v>
      </c>
      <c r="Q43" s="72">
        <f t="shared" si="15"/>
        <v>21649</v>
      </c>
      <c r="R43" s="72">
        <f t="shared" si="12"/>
        <v>21185</v>
      </c>
      <c r="S43" s="72">
        <f t="shared" si="12"/>
        <v>21069</v>
      </c>
      <c r="T43" s="72">
        <f t="shared" si="12"/>
        <v>20721</v>
      </c>
      <c r="U43" s="72">
        <f t="shared" si="12"/>
        <v>20489</v>
      </c>
      <c r="V43" s="72">
        <f t="shared" si="12"/>
        <v>20025</v>
      </c>
      <c r="W43" s="72">
        <f t="shared" si="12"/>
        <v>19677</v>
      </c>
      <c r="X43" s="72">
        <f t="shared" si="12"/>
        <v>19330</v>
      </c>
      <c r="Y43" s="44"/>
      <c r="Z43" s="44"/>
    </row>
    <row r="44" spans="1:26" ht="18" customHeight="1" x14ac:dyDescent="0.2">
      <c r="A44" s="83" t="s">
        <v>535</v>
      </c>
      <c r="B44" s="82" t="s">
        <v>287</v>
      </c>
      <c r="C44" s="66" t="s">
        <v>24</v>
      </c>
      <c r="D44" s="67">
        <v>1</v>
      </c>
      <c r="E44" s="68" t="s">
        <v>1</v>
      </c>
      <c r="F44" s="67">
        <v>10</v>
      </c>
      <c r="G44" s="68" t="s">
        <v>23</v>
      </c>
      <c r="H44" s="68">
        <v>2</v>
      </c>
      <c r="I44" s="80">
        <f t="shared" si="13"/>
        <v>11</v>
      </c>
      <c r="J44" s="71">
        <f>IF(D44=基本・単一!$F$4,基本・単一!$L$4,IF(D44=基本・単一!$F$5,基本・単一!$L$5,IF(D44=基本・単一!$F$6,基本・単一!$L$6,IF(D44=基本・単一!$F$7,基本・単一!$L$7,IF(D44=基本・単一!$F$8,基本・単一!$L$8,IF(D44=基本・単一!$F$9,基本・単一!$L$9,IF(D44=基本・単一!$F$10,基本・単一!$L$10)))))))</f>
        <v>404</v>
      </c>
      <c r="K44" s="243"/>
      <c r="L44" s="71">
        <f>'身体介護を伴う移動支援・複合（夜間早朝＆日中）'!$J$44</f>
        <v>1761</v>
      </c>
      <c r="M44" s="243"/>
      <c r="N44" s="71">
        <f t="shared" si="16"/>
        <v>332</v>
      </c>
      <c r="O44" s="243"/>
      <c r="P44" s="71">
        <f t="shared" si="14"/>
        <v>2011</v>
      </c>
      <c r="Q44" s="72">
        <f t="shared" si="15"/>
        <v>22523</v>
      </c>
      <c r="R44" s="72">
        <f t="shared" si="12"/>
        <v>22040</v>
      </c>
      <c r="S44" s="72">
        <f t="shared" si="12"/>
        <v>21919</v>
      </c>
      <c r="T44" s="72">
        <f t="shared" si="12"/>
        <v>21557</v>
      </c>
      <c r="U44" s="72">
        <f t="shared" si="12"/>
        <v>21316</v>
      </c>
      <c r="V44" s="72">
        <f t="shared" si="12"/>
        <v>20833</v>
      </c>
      <c r="W44" s="72">
        <f t="shared" si="12"/>
        <v>20471</v>
      </c>
      <c r="X44" s="72">
        <f t="shared" si="12"/>
        <v>20110</v>
      </c>
      <c r="Y44" s="44"/>
      <c r="Z44" s="44"/>
    </row>
    <row r="45" spans="1:26" ht="18" customHeight="1" x14ac:dyDescent="0.2">
      <c r="A45" s="83" t="s">
        <v>536</v>
      </c>
      <c r="B45" s="82" t="s">
        <v>287</v>
      </c>
      <c r="C45" s="66" t="s">
        <v>24</v>
      </c>
      <c r="D45" s="67">
        <v>1</v>
      </c>
      <c r="E45" s="68" t="s">
        <v>1</v>
      </c>
      <c r="F45" s="67">
        <v>10</v>
      </c>
      <c r="G45" s="68" t="s">
        <v>23</v>
      </c>
      <c r="H45" s="68">
        <v>2.5</v>
      </c>
      <c r="I45" s="80">
        <f t="shared" si="13"/>
        <v>11</v>
      </c>
      <c r="J45" s="71">
        <f>IF(D45=基本・単一!$F$4,基本・単一!$L$4,IF(D45=基本・単一!$F$5,基本・単一!$L$5,IF(D45=基本・単一!$F$6,基本・単一!$L$6,IF(D45=基本・単一!$F$7,基本・単一!$L$7,IF(D45=基本・単一!$F$8,基本・単一!$L$8,IF(D45=基本・単一!$F$9,基本・単一!$L$9,IF(D45=基本・単一!$F$10,基本・単一!$L$10)))))))</f>
        <v>404</v>
      </c>
      <c r="K45" s="243"/>
      <c r="L45" s="71">
        <f>'身体介護を伴う移動支援・複合（夜間早朝＆日中）'!$J$44</f>
        <v>1761</v>
      </c>
      <c r="M45" s="243"/>
      <c r="N45" s="71">
        <f t="shared" si="16"/>
        <v>415</v>
      </c>
      <c r="O45" s="243"/>
      <c r="P45" s="71">
        <f t="shared" si="14"/>
        <v>2089</v>
      </c>
      <c r="Q45" s="72">
        <f t="shared" si="15"/>
        <v>23396</v>
      </c>
      <c r="R45" s="72">
        <f t="shared" si="12"/>
        <v>22895</v>
      </c>
      <c r="S45" s="72">
        <f t="shared" si="12"/>
        <v>22770</v>
      </c>
      <c r="T45" s="72">
        <f t="shared" si="12"/>
        <v>22394</v>
      </c>
      <c r="U45" s="72">
        <f t="shared" si="12"/>
        <v>22143</v>
      </c>
      <c r="V45" s="72">
        <f t="shared" si="12"/>
        <v>21642</v>
      </c>
      <c r="W45" s="72">
        <f t="shared" si="12"/>
        <v>21266</v>
      </c>
      <c r="X45" s="72">
        <f t="shared" si="12"/>
        <v>20890</v>
      </c>
      <c r="Y45" s="44"/>
      <c r="Z45" s="44"/>
    </row>
    <row r="46" spans="1:26" ht="18" customHeight="1" x14ac:dyDescent="0.2">
      <c r="A46" s="83" t="s">
        <v>537</v>
      </c>
      <c r="B46" s="82" t="s">
        <v>287</v>
      </c>
      <c r="C46" s="66" t="s">
        <v>24</v>
      </c>
      <c r="D46" s="67">
        <v>1</v>
      </c>
      <c r="E46" s="68" t="s">
        <v>1</v>
      </c>
      <c r="F46" s="67">
        <v>10</v>
      </c>
      <c r="G46" s="68" t="s">
        <v>23</v>
      </c>
      <c r="H46" s="68">
        <v>3</v>
      </c>
      <c r="I46" s="80">
        <f t="shared" si="13"/>
        <v>11</v>
      </c>
      <c r="J46" s="71">
        <f>IF(D46=基本・単一!$F$4,基本・単一!$L$4,IF(D46=基本・単一!$F$5,基本・単一!$L$5,IF(D46=基本・単一!$F$6,基本・単一!$L$6,IF(D46=基本・単一!$F$7,基本・単一!$L$7,IF(D46=基本・単一!$F$8,基本・単一!$L$8,IF(D46=基本・単一!$F$9,基本・単一!$L$9,IF(D46=基本・単一!$F$10,基本・単一!$L$10)))))))</f>
        <v>404</v>
      </c>
      <c r="K46" s="243"/>
      <c r="L46" s="71">
        <f>'身体介護を伴う移動支援・複合（夜間早朝＆日中）'!$J$44</f>
        <v>1761</v>
      </c>
      <c r="M46" s="243"/>
      <c r="N46" s="71">
        <f t="shared" si="16"/>
        <v>498</v>
      </c>
      <c r="O46" s="243"/>
      <c r="P46" s="71">
        <f t="shared" si="14"/>
        <v>2167</v>
      </c>
      <c r="Q46" s="72">
        <f t="shared" si="15"/>
        <v>24270</v>
      </c>
      <c r="R46" s="72">
        <f t="shared" si="12"/>
        <v>23750</v>
      </c>
      <c r="S46" s="72">
        <f t="shared" si="12"/>
        <v>23620</v>
      </c>
      <c r="T46" s="72">
        <f t="shared" si="12"/>
        <v>23230</v>
      </c>
      <c r="U46" s="72">
        <f t="shared" si="12"/>
        <v>22970</v>
      </c>
      <c r="V46" s="72">
        <f t="shared" si="12"/>
        <v>22450</v>
      </c>
      <c r="W46" s="72">
        <f t="shared" si="12"/>
        <v>22060</v>
      </c>
      <c r="X46" s="72">
        <f t="shared" si="12"/>
        <v>21670</v>
      </c>
      <c r="Y46" s="44"/>
      <c r="Z46" s="44"/>
    </row>
    <row r="47" spans="1:26" ht="18" customHeight="1" x14ac:dyDescent="0.2">
      <c r="A47" s="83" t="s">
        <v>538</v>
      </c>
      <c r="B47" s="82" t="s">
        <v>287</v>
      </c>
      <c r="C47" s="66" t="s">
        <v>24</v>
      </c>
      <c r="D47" s="67">
        <v>1</v>
      </c>
      <c r="E47" s="68" t="s">
        <v>1</v>
      </c>
      <c r="F47" s="67">
        <v>10</v>
      </c>
      <c r="G47" s="68" t="s">
        <v>23</v>
      </c>
      <c r="H47" s="68">
        <v>3.5</v>
      </c>
      <c r="I47" s="80">
        <f t="shared" si="13"/>
        <v>11</v>
      </c>
      <c r="J47" s="71">
        <f>IF(D47=基本・単一!$F$4,基本・単一!$L$4,IF(D47=基本・単一!$F$5,基本・単一!$L$5,IF(D47=基本・単一!$F$6,基本・単一!$L$6,IF(D47=基本・単一!$F$7,基本・単一!$L$7,IF(D47=基本・単一!$F$8,基本・単一!$L$8,IF(D47=基本・単一!$F$9,基本・単一!$L$9,IF(D47=基本・単一!$F$10,基本・単一!$L$10)))))))</f>
        <v>404</v>
      </c>
      <c r="K47" s="243"/>
      <c r="L47" s="71">
        <f>'身体介護を伴う移動支援・複合（夜間早朝＆日中）'!$J$44</f>
        <v>1761</v>
      </c>
      <c r="M47" s="243"/>
      <c r="N47" s="71">
        <f t="shared" si="16"/>
        <v>581</v>
      </c>
      <c r="O47" s="243"/>
      <c r="P47" s="71">
        <f t="shared" si="14"/>
        <v>2244</v>
      </c>
      <c r="Q47" s="72">
        <f t="shared" si="15"/>
        <v>25132</v>
      </c>
      <c r="R47" s="72">
        <f t="shared" si="12"/>
        <v>24594</v>
      </c>
      <c r="S47" s="72">
        <f t="shared" si="12"/>
        <v>24459</v>
      </c>
      <c r="T47" s="72">
        <f t="shared" si="12"/>
        <v>24055</v>
      </c>
      <c r="U47" s="72">
        <f t="shared" si="12"/>
        <v>23786</v>
      </c>
      <c r="V47" s="72">
        <f t="shared" si="12"/>
        <v>23247</v>
      </c>
      <c r="W47" s="72">
        <f t="shared" si="12"/>
        <v>22843</v>
      </c>
      <c r="X47" s="72">
        <f t="shared" si="12"/>
        <v>22440</v>
      </c>
      <c r="Y47" s="44"/>
      <c r="Z47" s="44"/>
    </row>
    <row r="48" spans="1:26" ht="18" customHeight="1" x14ac:dyDescent="0.2">
      <c r="A48" s="83" t="s">
        <v>539</v>
      </c>
      <c r="B48" s="82" t="s">
        <v>287</v>
      </c>
      <c r="C48" s="66" t="s">
        <v>24</v>
      </c>
      <c r="D48" s="67">
        <v>1</v>
      </c>
      <c r="E48" s="68" t="s">
        <v>1</v>
      </c>
      <c r="F48" s="67">
        <v>10</v>
      </c>
      <c r="G48" s="68" t="s">
        <v>23</v>
      </c>
      <c r="H48" s="68">
        <v>4</v>
      </c>
      <c r="I48" s="80">
        <f t="shared" si="13"/>
        <v>11</v>
      </c>
      <c r="J48" s="71">
        <f>IF(D48=基本・単一!$F$4,基本・単一!$L$4,IF(D48=基本・単一!$F$5,基本・単一!$L$5,IF(D48=基本・単一!$F$6,基本・単一!$L$6,IF(D48=基本・単一!$F$7,基本・単一!$L$7,IF(D48=基本・単一!$F$8,基本・単一!$L$8,IF(D48=基本・単一!$F$9,基本・単一!$L$9,IF(D48=基本・単一!$F$10,基本・単一!$L$10)))))))</f>
        <v>404</v>
      </c>
      <c r="K48" s="243"/>
      <c r="L48" s="71">
        <f>'身体介護を伴う移動支援・複合（夜間早朝＆日中）'!$J$44</f>
        <v>1761</v>
      </c>
      <c r="M48" s="243"/>
      <c r="N48" s="71">
        <f t="shared" si="16"/>
        <v>664</v>
      </c>
      <c r="O48" s="243"/>
      <c r="P48" s="71">
        <f t="shared" si="14"/>
        <v>2322</v>
      </c>
      <c r="Q48" s="72">
        <f t="shared" si="15"/>
        <v>26006</v>
      </c>
      <c r="R48" s="72">
        <f t="shared" si="12"/>
        <v>25449</v>
      </c>
      <c r="S48" s="72">
        <f t="shared" si="12"/>
        <v>25309</v>
      </c>
      <c r="T48" s="72">
        <f t="shared" si="12"/>
        <v>24891</v>
      </c>
      <c r="U48" s="72">
        <f t="shared" si="12"/>
        <v>24613</v>
      </c>
      <c r="V48" s="72">
        <f t="shared" si="12"/>
        <v>24055</v>
      </c>
      <c r="W48" s="72">
        <f t="shared" si="12"/>
        <v>23637</v>
      </c>
      <c r="X48" s="72">
        <f t="shared" si="12"/>
        <v>23220</v>
      </c>
      <c r="Y48" s="44"/>
      <c r="Z48" s="44"/>
    </row>
    <row r="49" spans="1:26" ht="18" customHeight="1" x14ac:dyDescent="0.2">
      <c r="A49" s="83" t="s">
        <v>540</v>
      </c>
      <c r="B49" s="82" t="s">
        <v>287</v>
      </c>
      <c r="C49" s="66" t="s">
        <v>24</v>
      </c>
      <c r="D49" s="67">
        <v>1.5</v>
      </c>
      <c r="E49" s="68" t="s">
        <v>1</v>
      </c>
      <c r="F49" s="67">
        <v>10</v>
      </c>
      <c r="G49" s="68" t="s">
        <v>23</v>
      </c>
      <c r="H49" s="68">
        <v>0.5</v>
      </c>
      <c r="I49" s="80">
        <f t="shared" si="13"/>
        <v>11.5</v>
      </c>
      <c r="J49" s="71">
        <f>IF(D49=基本・単一!$F$4,基本・単一!$L$4,IF(D49=基本・単一!$F$5,基本・単一!$L$5,IF(D49=基本・単一!$F$6,基本・単一!$L$6,IF(D49=基本・単一!$F$7,基本・単一!$L$7,IF(D49=基本・単一!$F$8,基本・単一!$L$8,IF(D49=基本・単一!$F$9,基本・単一!$L$9,IF(D49=基本・単一!$F$10,基本・単一!$L$10)))))))</f>
        <v>587</v>
      </c>
      <c r="K49" s="243"/>
      <c r="L49" s="71">
        <f>'身体介護を伴う移動支援・複合（夜間早朝＆日中）'!$J$65</f>
        <v>1661</v>
      </c>
      <c r="M49" s="243"/>
      <c r="N49" s="71">
        <f t="shared" si="16"/>
        <v>83</v>
      </c>
      <c r="O49" s="243"/>
      <c r="P49" s="71">
        <f t="shared" si="14"/>
        <v>1874</v>
      </c>
      <c r="Q49" s="72">
        <f t="shared" si="15"/>
        <v>20988</v>
      </c>
      <c r="R49" s="72">
        <f t="shared" si="15"/>
        <v>20539</v>
      </c>
      <c r="S49" s="72">
        <f t="shared" si="15"/>
        <v>20426</v>
      </c>
      <c r="T49" s="72">
        <f t="shared" si="15"/>
        <v>20089</v>
      </c>
      <c r="U49" s="72">
        <f t="shared" si="15"/>
        <v>19864</v>
      </c>
      <c r="V49" s="72">
        <f t="shared" si="15"/>
        <v>19414</v>
      </c>
      <c r="W49" s="72">
        <f t="shared" si="15"/>
        <v>19077</v>
      </c>
      <c r="X49" s="72">
        <f t="shared" si="15"/>
        <v>18740</v>
      </c>
      <c r="Y49" s="44"/>
      <c r="Z49" s="44"/>
    </row>
    <row r="50" spans="1:26" ht="18" customHeight="1" x14ac:dyDescent="0.2">
      <c r="A50" s="83" t="s">
        <v>541</v>
      </c>
      <c r="B50" s="82" t="s">
        <v>287</v>
      </c>
      <c r="C50" s="66" t="s">
        <v>24</v>
      </c>
      <c r="D50" s="67">
        <v>1.5</v>
      </c>
      <c r="E50" s="68" t="s">
        <v>1</v>
      </c>
      <c r="F50" s="67">
        <v>10</v>
      </c>
      <c r="G50" s="68" t="s">
        <v>23</v>
      </c>
      <c r="H50" s="68">
        <v>1</v>
      </c>
      <c r="I50" s="80">
        <f t="shared" si="13"/>
        <v>11.5</v>
      </c>
      <c r="J50" s="71">
        <f>IF(D50=基本・単一!$F$4,基本・単一!$L$4,IF(D50=基本・単一!$F$5,基本・単一!$L$5,IF(D50=基本・単一!$F$6,基本・単一!$L$6,IF(D50=基本・単一!$F$7,基本・単一!$L$7,IF(D50=基本・単一!$F$8,基本・単一!$L$8,IF(D50=基本・単一!$F$9,基本・単一!$L$9,IF(D50=基本・単一!$F$10,基本・単一!$L$10)))))))</f>
        <v>587</v>
      </c>
      <c r="K50" s="243"/>
      <c r="L50" s="71">
        <f>'身体介護を伴う移動支援・複合（夜間早朝＆日中）'!$J$65</f>
        <v>1661</v>
      </c>
      <c r="M50" s="243"/>
      <c r="N50" s="71">
        <f t="shared" si="16"/>
        <v>166</v>
      </c>
      <c r="O50" s="243"/>
      <c r="P50" s="71">
        <f t="shared" si="14"/>
        <v>1952</v>
      </c>
      <c r="Q50" s="72">
        <f t="shared" si="15"/>
        <v>21862</v>
      </c>
      <c r="R50" s="72">
        <f t="shared" si="15"/>
        <v>21393</v>
      </c>
      <c r="S50" s="72">
        <f t="shared" si="15"/>
        <v>21276</v>
      </c>
      <c r="T50" s="72">
        <f t="shared" si="15"/>
        <v>20925</v>
      </c>
      <c r="U50" s="72">
        <f t="shared" si="15"/>
        <v>20691</v>
      </c>
      <c r="V50" s="72">
        <f t="shared" si="15"/>
        <v>20222</v>
      </c>
      <c r="W50" s="72">
        <f t="shared" si="15"/>
        <v>19871</v>
      </c>
      <c r="X50" s="72">
        <f t="shared" si="15"/>
        <v>19520</v>
      </c>
      <c r="Y50" s="44"/>
      <c r="Z50" s="44"/>
    </row>
    <row r="51" spans="1:26" ht="18" customHeight="1" x14ac:dyDescent="0.2">
      <c r="A51" s="83" t="s">
        <v>542</v>
      </c>
      <c r="B51" s="82" t="s">
        <v>287</v>
      </c>
      <c r="C51" s="66" t="s">
        <v>24</v>
      </c>
      <c r="D51" s="67">
        <v>1.5</v>
      </c>
      <c r="E51" s="68" t="s">
        <v>1</v>
      </c>
      <c r="F51" s="67">
        <v>10</v>
      </c>
      <c r="G51" s="68" t="s">
        <v>23</v>
      </c>
      <c r="H51" s="68">
        <v>1.5</v>
      </c>
      <c r="I51" s="80">
        <f t="shared" si="13"/>
        <v>11.5</v>
      </c>
      <c r="J51" s="71">
        <f>IF(D51=基本・単一!$F$4,基本・単一!$L$4,IF(D51=基本・単一!$F$5,基本・単一!$L$5,IF(D51=基本・単一!$F$6,基本・単一!$L$6,IF(D51=基本・単一!$F$7,基本・単一!$L$7,IF(D51=基本・単一!$F$8,基本・単一!$L$8,IF(D51=基本・単一!$F$9,基本・単一!$L$9,IF(D51=基本・単一!$F$10,基本・単一!$L$10)))))))</f>
        <v>587</v>
      </c>
      <c r="K51" s="243"/>
      <c r="L51" s="71">
        <f>'身体介護を伴う移動支援・複合（夜間早朝＆日中）'!$J$65</f>
        <v>1661</v>
      </c>
      <c r="M51" s="243"/>
      <c r="N51" s="71">
        <f t="shared" si="16"/>
        <v>249</v>
      </c>
      <c r="O51" s="243"/>
      <c r="P51" s="71">
        <f t="shared" si="14"/>
        <v>2030</v>
      </c>
      <c r="Q51" s="72">
        <f t="shared" si="15"/>
        <v>22736</v>
      </c>
      <c r="R51" s="72">
        <f t="shared" si="15"/>
        <v>22248</v>
      </c>
      <c r="S51" s="72">
        <f t="shared" si="15"/>
        <v>22127</v>
      </c>
      <c r="T51" s="72">
        <f t="shared" si="15"/>
        <v>21761</v>
      </c>
      <c r="U51" s="72">
        <f t="shared" si="15"/>
        <v>21518</v>
      </c>
      <c r="V51" s="72">
        <f t="shared" si="15"/>
        <v>21030</v>
      </c>
      <c r="W51" s="72">
        <f t="shared" si="15"/>
        <v>20665</v>
      </c>
      <c r="X51" s="72">
        <f t="shared" si="15"/>
        <v>20300</v>
      </c>
      <c r="Y51" s="44"/>
      <c r="Z51" s="44"/>
    </row>
    <row r="52" spans="1:26" ht="18" customHeight="1" x14ac:dyDescent="0.2">
      <c r="A52" s="83" t="s">
        <v>543</v>
      </c>
      <c r="B52" s="82" t="s">
        <v>287</v>
      </c>
      <c r="C52" s="66" t="s">
        <v>24</v>
      </c>
      <c r="D52" s="67">
        <v>1.5</v>
      </c>
      <c r="E52" s="68" t="s">
        <v>1</v>
      </c>
      <c r="F52" s="67">
        <v>10</v>
      </c>
      <c r="G52" s="68" t="s">
        <v>23</v>
      </c>
      <c r="H52" s="68">
        <v>2</v>
      </c>
      <c r="I52" s="80">
        <f t="shared" si="13"/>
        <v>11.5</v>
      </c>
      <c r="J52" s="71">
        <f>IF(D52=基本・単一!$F$4,基本・単一!$L$4,IF(D52=基本・単一!$F$5,基本・単一!$L$5,IF(D52=基本・単一!$F$6,基本・単一!$L$6,IF(D52=基本・単一!$F$7,基本・単一!$L$7,IF(D52=基本・単一!$F$8,基本・単一!$L$8,IF(D52=基本・単一!$F$9,基本・単一!$L$9,IF(D52=基本・単一!$F$10,基本・単一!$L$10)))))))</f>
        <v>587</v>
      </c>
      <c r="K52" s="243"/>
      <c r="L52" s="71">
        <f>'身体介護を伴う移動支援・複合（夜間早朝＆日中）'!$J$65</f>
        <v>1661</v>
      </c>
      <c r="M52" s="243"/>
      <c r="N52" s="71">
        <f t="shared" si="16"/>
        <v>332</v>
      </c>
      <c r="O52" s="243"/>
      <c r="P52" s="71">
        <f t="shared" si="14"/>
        <v>2108</v>
      </c>
      <c r="Q52" s="72">
        <f t="shared" si="15"/>
        <v>23609</v>
      </c>
      <c r="R52" s="72">
        <f t="shared" si="15"/>
        <v>23103</v>
      </c>
      <c r="S52" s="72">
        <f t="shared" si="15"/>
        <v>22977</v>
      </c>
      <c r="T52" s="72">
        <f t="shared" si="15"/>
        <v>22597</v>
      </c>
      <c r="U52" s="72">
        <f t="shared" si="15"/>
        <v>22344</v>
      </c>
      <c r="V52" s="72">
        <f t="shared" si="15"/>
        <v>21838</v>
      </c>
      <c r="W52" s="72">
        <f t="shared" si="15"/>
        <v>21459</v>
      </c>
      <c r="X52" s="72">
        <f t="shared" si="15"/>
        <v>21080</v>
      </c>
      <c r="Y52" s="44"/>
      <c r="Z52" s="44"/>
    </row>
    <row r="53" spans="1:26" ht="18" customHeight="1" x14ac:dyDescent="0.2">
      <c r="A53" s="83" t="s">
        <v>544</v>
      </c>
      <c r="B53" s="82" t="s">
        <v>287</v>
      </c>
      <c r="C53" s="66" t="s">
        <v>24</v>
      </c>
      <c r="D53" s="67">
        <v>1.5</v>
      </c>
      <c r="E53" s="68" t="s">
        <v>1</v>
      </c>
      <c r="F53" s="67">
        <v>10</v>
      </c>
      <c r="G53" s="68" t="s">
        <v>23</v>
      </c>
      <c r="H53" s="68">
        <v>2.5</v>
      </c>
      <c r="I53" s="80">
        <f t="shared" si="13"/>
        <v>11.5</v>
      </c>
      <c r="J53" s="71">
        <f>IF(D53=基本・単一!$F$4,基本・単一!$L$4,IF(D53=基本・単一!$F$5,基本・単一!$L$5,IF(D53=基本・単一!$F$6,基本・単一!$L$6,IF(D53=基本・単一!$F$7,基本・単一!$L$7,IF(D53=基本・単一!$F$8,基本・単一!$L$8,IF(D53=基本・単一!$F$9,基本・単一!$L$9,IF(D53=基本・単一!$F$10,基本・単一!$L$10)))))))</f>
        <v>587</v>
      </c>
      <c r="K53" s="243"/>
      <c r="L53" s="71">
        <f>'身体介護を伴う移動支援・複合（夜間早朝＆日中）'!$J$65</f>
        <v>1661</v>
      </c>
      <c r="M53" s="243"/>
      <c r="N53" s="71">
        <f t="shared" si="16"/>
        <v>415</v>
      </c>
      <c r="O53" s="243"/>
      <c r="P53" s="71">
        <f t="shared" si="14"/>
        <v>2186</v>
      </c>
      <c r="Q53" s="72">
        <f t="shared" si="15"/>
        <v>24483</v>
      </c>
      <c r="R53" s="72">
        <f t="shared" si="15"/>
        <v>23958</v>
      </c>
      <c r="S53" s="72">
        <f t="shared" si="15"/>
        <v>23827</v>
      </c>
      <c r="T53" s="72">
        <f t="shared" si="15"/>
        <v>23433</v>
      </c>
      <c r="U53" s="72">
        <f t="shared" si="15"/>
        <v>23171</v>
      </c>
      <c r="V53" s="72">
        <f t="shared" si="15"/>
        <v>22646</v>
      </c>
      <c r="W53" s="72">
        <f t="shared" si="15"/>
        <v>22253</v>
      </c>
      <c r="X53" s="72">
        <f t="shared" si="15"/>
        <v>21860</v>
      </c>
      <c r="Y53" s="44"/>
      <c r="Z53" s="44"/>
    </row>
    <row r="54" spans="1:26" ht="18" customHeight="1" x14ac:dyDescent="0.2">
      <c r="A54" s="83" t="s">
        <v>545</v>
      </c>
      <c r="B54" s="82" t="s">
        <v>287</v>
      </c>
      <c r="C54" s="66" t="s">
        <v>24</v>
      </c>
      <c r="D54" s="67">
        <v>1.5</v>
      </c>
      <c r="E54" s="68" t="s">
        <v>1</v>
      </c>
      <c r="F54" s="67">
        <v>10</v>
      </c>
      <c r="G54" s="68" t="s">
        <v>23</v>
      </c>
      <c r="H54" s="68">
        <v>3</v>
      </c>
      <c r="I54" s="80">
        <f t="shared" si="13"/>
        <v>11.5</v>
      </c>
      <c r="J54" s="71">
        <f>IF(D54=基本・単一!$F$4,基本・単一!$L$4,IF(D54=基本・単一!$F$5,基本・単一!$L$5,IF(D54=基本・単一!$F$6,基本・単一!$L$6,IF(D54=基本・単一!$F$7,基本・単一!$L$7,IF(D54=基本・単一!$F$8,基本・単一!$L$8,IF(D54=基本・単一!$F$9,基本・単一!$L$9,IF(D54=基本・単一!$F$10,基本・単一!$L$10)))))))</f>
        <v>587</v>
      </c>
      <c r="K54" s="243"/>
      <c r="L54" s="71">
        <f>'身体介護を伴う移動支援・複合（夜間早朝＆日中）'!$J$65</f>
        <v>1661</v>
      </c>
      <c r="M54" s="243"/>
      <c r="N54" s="71">
        <f t="shared" si="16"/>
        <v>498</v>
      </c>
      <c r="O54" s="243"/>
      <c r="P54" s="71">
        <f t="shared" si="14"/>
        <v>2264</v>
      </c>
      <c r="Q54" s="72">
        <f t="shared" si="15"/>
        <v>25356</v>
      </c>
      <c r="R54" s="72">
        <f t="shared" si="15"/>
        <v>24813</v>
      </c>
      <c r="S54" s="72">
        <f t="shared" si="15"/>
        <v>24677</v>
      </c>
      <c r="T54" s="72">
        <f t="shared" si="15"/>
        <v>24270</v>
      </c>
      <c r="U54" s="72">
        <f t="shared" si="15"/>
        <v>23998</v>
      </c>
      <c r="V54" s="72">
        <f t="shared" si="15"/>
        <v>23455</v>
      </c>
      <c r="W54" s="72">
        <f t="shared" si="15"/>
        <v>23047</v>
      </c>
      <c r="X54" s="72">
        <f t="shared" si="15"/>
        <v>22640</v>
      </c>
      <c r="Y54" s="44"/>
      <c r="Z54" s="44"/>
    </row>
    <row r="55" spans="1:26" ht="18" customHeight="1" x14ac:dyDescent="0.2">
      <c r="A55" s="83" t="s">
        <v>546</v>
      </c>
      <c r="B55" s="82" t="s">
        <v>287</v>
      </c>
      <c r="C55" s="66" t="s">
        <v>24</v>
      </c>
      <c r="D55" s="67">
        <v>1.5</v>
      </c>
      <c r="E55" s="68" t="s">
        <v>1</v>
      </c>
      <c r="F55" s="67">
        <v>10</v>
      </c>
      <c r="G55" s="68" t="s">
        <v>23</v>
      </c>
      <c r="H55" s="68">
        <v>3.5</v>
      </c>
      <c r="I55" s="80">
        <f t="shared" si="13"/>
        <v>11.5</v>
      </c>
      <c r="J55" s="71">
        <f>IF(D55=基本・単一!$F$4,基本・単一!$L$4,IF(D55=基本・単一!$F$5,基本・単一!$L$5,IF(D55=基本・単一!$F$6,基本・単一!$L$6,IF(D55=基本・単一!$F$7,基本・単一!$L$7,IF(D55=基本・単一!$F$8,基本・単一!$L$8,IF(D55=基本・単一!$F$9,基本・単一!$L$9,IF(D55=基本・単一!$F$10,基本・単一!$L$10)))))))</f>
        <v>587</v>
      </c>
      <c r="K55" s="243"/>
      <c r="L55" s="71">
        <f>'身体介護を伴う移動支援・複合（夜間早朝＆日中）'!$J$65</f>
        <v>1661</v>
      </c>
      <c r="M55" s="243"/>
      <c r="N55" s="71">
        <f t="shared" si="16"/>
        <v>581</v>
      </c>
      <c r="O55" s="243"/>
      <c r="P55" s="71">
        <f t="shared" si="14"/>
        <v>2341</v>
      </c>
      <c r="Q55" s="72">
        <f t="shared" si="15"/>
        <v>26219</v>
      </c>
      <c r="R55" s="72">
        <f t="shared" si="15"/>
        <v>25657</v>
      </c>
      <c r="S55" s="72">
        <f t="shared" si="15"/>
        <v>25516</v>
      </c>
      <c r="T55" s="72">
        <f t="shared" si="15"/>
        <v>25095</v>
      </c>
      <c r="U55" s="72">
        <f t="shared" si="15"/>
        <v>24814</v>
      </c>
      <c r="V55" s="72">
        <f t="shared" si="15"/>
        <v>24252</v>
      </c>
      <c r="W55" s="72">
        <f t="shared" si="15"/>
        <v>23831</v>
      </c>
      <c r="X55" s="72">
        <f t="shared" si="15"/>
        <v>23410</v>
      </c>
      <c r="Y55" s="44"/>
      <c r="Z55" s="44"/>
    </row>
    <row r="56" spans="1:26" ht="18" customHeight="1" x14ac:dyDescent="0.2">
      <c r="A56" s="83" t="s">
        <v>547</v>
      </c>
      <c r="B56" s="82" t="s">
        <v>287</v>
      </c>
      <c r="C56" s="66" t="s">
        <v>24</v>
      </c>
      <c r="D56" s="67">
        <v>2</v>
      </c>
      <c r="E56" s="68" t="s">
        <v>1</v>
      </c>
      <c r="F56" s="67">
        <v>10</v>
      </c>
      <c r="G56" s="68" t="s">
        <v>23</v>
      </c>
      <c r="H56" s="68">
        <v>0.5</v>
      </c>
      <c r="I56" s="80">
        <f t="shared" si="13"/>
        <v>12</v>
      </c>
      <c r="J56" s="71">
        <f>IF(D56=基本・単一!$F$4,基本・単一!$L$4,IF(D56=基本・単一!$F$5,基本・単一!$L$5,IF(D56=基本・単一!$F$6,基本・単一!$L$6,IF(D56=基本・単一!$F$7,基本・単一!$L$7,IF(D56=基本・単一!$F$8,基本・単一!$L$8,IF(D56=基本・単一!$F$9,基本・単一!$L$9,IF(D56=基本・単一!$F$10,基本・単一!$L$10)))))))</f>
        <v>669</v>
      </c>
      <c r="K56" s="243"/>
      <c r="L56" s="71">
        <f>'身体介護を伴う移動支援・複合（夜間早朝＆日中）'!$J$86</f>
        <v>1662</v>
      </c>
      <c r="M56" s="243"/>
      <c r="N56" s="71">
        <f t="shared" ref="N56:N61" si="17">N49</f>
        <v>83</v>
      </c>
      <c r="O56" s="243"/>
      <c r="P56" s="71">
        <f t="shared" si="14"/>
        <v>1952</v>
      </c>
      <c r="Q56" s="72">
        <f t="shared" si="15"/>
        <v>21862</v>
      </c>
      <c r="R56" s="72">
        <f t="shared" si="15"/>
        <v>21393</v>
      </c>
      <c r="S56" s="72">
        <f t="shared" si="15"/>
        <v>21276</v>
      </c>
      <c r="T56" s="72">
        <f t="shared" si="15"/>
        <v>20925</v>
      </c>
      <c r="U56" s="72">
        <f t="shared" si="15"/>
        <v>20691</v>
      </c>
      <c r="V56" s="72">
        <f t="shared" si="15"/>
        <v>20222</v>
      </c>
      <c r="W56" s="72">
        <f t="shared" si="15"/>
        <v>19871</v>
      </c>
      <c r="X56" s="72">
        <f t="shared" si="15"/>
        <v>19520</v>
      </c>
      <c r="Y56" s="44"/>
      <c r="Z56" s="44"/>
    </row>
    <row r="57" spans="1:26" ht="18" customHeight="1" x14ac:dyDescent="0.2">
      <c r="A57" s="83" t="s">
        <v>548</v>
      </c>
      <c r="B57" s="82" t="s">
        <v>287</v>
      </c>
      <c r="C57" s="66" t="s">
        <v>24</v>
      </c>
      <c r="D57" s="67">
        <v>2</v>
      </c>
      <c r="E57" s="68" t="s">
        <v>1</v>
      </c>
      <c r="F57" s="67">
        <v>10</v>
      </c>
      <c r="G57" s="68" t="s">
        <v>23</v>
      </c>
      <c r="H57" s="68">
        <v>1</v>
      </c>
      <c r="I57" s="80">
        <f t="shared" si="13"/>
        <v>12</v>
      </c>
      <c r="J57" s="71">
        <f>IF(D57=基本・単一!$F$4,基本・単一!$L$4,IF(D57=基本・単一!$F$5,基本・単一!$L$5,IF(D57=基本・単一!$F$6,基本・単一!$L$6,IF(D57=基本・単一!$F$7,基本・単一!$L$7,IF(D57=基本・単一!$F$8,基本・単一!$L$8,IF(D57=基本・単一!$F$9,基本・単一!$L$9,IF(D57=基本・単一!$F$10,基本・単一!$L$10)))))))</f>
        <v>669</v>
      </c>
      <c r="K57" s="243"/>
      <c r="L57" s="71">
        <f>'身体介護を伴う移動支援・複合（夜間早朝＆日中）'!$J$86</f>
        <v>1662</v>
      </c>
      <c r="M57" s="243"/>
      <c r="N57" s="71">
        <f t="shared" si="17"/>
        <v>166</v>
      </c>
      <c r="O57" s="243"/>
      <c r="P57" s="71">
        <f t="shared" si="14"/>
        <v>2030</v>
      </c>
      <c r="Q57" s="72">
        <f t="shared" si="15"/>
        <v>22736</v>
      </c>
      <c r="R57" s="72">
        <f t="shared" si="15"/>
        <v>22248</v>
      </c>
      <c r="S57" s="72">
        <f t="shared" si="15"/>
        <v>22127</v>
      </c>
      <c r="T57" s="72">
        <f t="shared" si="15"/>
        <v>21761</v>
      </c>
      <c r="U57" s="72">
        <f t="shared" si="15"/>
        <v>21518</v>
      </c>
      <c r="V57" s="72">
        <f t="shared" si="15"/>
        <v>21030</v>
      </c>
      <c r="W57" s="72">
        <f t="shared" si="15"/>
        <v>20665</v>
      </c>
      <c r="X57" s="72">
        <f t="shared" si="15"/>
        <v>20300</v>
      </c>
      <c r="Y57" s="44"/>
      <c r="Z57" s="44"/>
    </row>
    <row r="58" spans="1:26" ht="18" customHeight="1" x14ac:dyDescent="0.2">
      <c r="A58" s="83" t="s">
        <v>549</v>
      </c>
      <c r="B58" s="82" t="s">
        <v>287</v>
      </c>
      <c r="C58" s="66" t="s">
        <v>24</v>
      </c>
      <c r="D58" s="67">
        <v>2</v>
      </c>
      <c r="E58" s="68" t="s">
        <v>1</v>
      </c>
      <c r="F58" s="67">
        <v>10</v>
      </c>
      <c r="G58" s="68" t="s">
        <v>23</v>
      </c>
      <c r="H58" s="68">
        <v>1.5</v>
      </c>
      <c r="I58" s="80">
        <f t="shared" si="13"/>
        <v>12</v>
      </c>
      <c r="J58" s="71">
        <f>IF(D58=基本・単一!$F$4,基本・単一!$L$4,IF(D58=基本・単一!$F$5,基本・単一!$L$5,IF(D58=基本・単一!$F$6,基本・単一!$L$6,IF(D58=基本・単一!$F$7,基本・単一!$L$7,IF(D58=基本・単一!$F$8,基本・単一!$L$8,IF(D58=基本・単一!$F$9,基本・単一!$L$9,IF(D58=基本・単一!$F$10,基本・単一!$L$10)))))))</f>
        <v>669</v>
      </c>
      <c r="K58" s="243"/>
      <c r="L58" s="71">
        <f>'身体介護を伴う移動支援・複合（夜間早朝＆日中）'!$J$86</f>
        <v>1662</v>
      </c>
      <c r="M58" s="243"/>
      <c r="N58" s="71">
        <f t="shared" si="17"/>
        <v>249</v>
      </c>
      <c r="O58" s="243"/>
      <c r="P58" s="71">
        <f t="shared" si="14"/>
        <v>2107</v>
      </c>
      <c r="Q58" s="72">
        <f t="shared" si="15"/>
        <v>23598</v>
      </c>
      <c r="R58" s="72">
        <f t="shared" si="15"/>
        <v>23092</v>
      </c>
      <c r="S58" s="72">
        <f t="shared" si="15"/>
        <v>22966</v>
      </c>
      <c r="T58" s="72">
        <f t="shared" si="15"/>
        <v>22587</v>
      </c>
      <c r="U58" s="72">
        <f t="shared" si="15"/>
        <v>22334</v>
      </c>
      <c r="V58" s="72">
        <f t="shared" si="15"/>
        <v>21828</v>
      </c>
      <c r="W58" s="72">
        <f t="shared" si="15"/>
        <v>21449</v>
      </c>
      <c r="X58" s="72">
        <f t="shared" si="15"/>
        <v>21070</v>
      </c>
      <c r="Y58" s="44"/>
      <c r="Z58" s="44"/>
    </row>
    <row r="59" spans="1:26" ht="18" customHeight="1" x14ac:dyDescent="0.2">
      <c r="A59" s="83" t="s">
        <v>550</v>
      </c>
      <c r="B59" s="82" t="s">
        <v>287</v>
      </c>
      <c r="C59" s="66" t="s">
        <v>24</v>
      </c>
      <c r="D59" s="67">
        <v>2</v>
      </c>
      <c r="E59" s="68" t="s">
        <v>1</v>
      </c>
      <c r="F59" s="67">
        <v>10</v>
      </c>
      <c r="G59" s="68" t="s">
        <v>23</v>
      </c>
      <c r="H59" s="68">
        <v>2</v>
      </c>
      <c r="I59" s="80">
        <f t="shared" si="13"/>
        <v>12</v>
      </c>
      <c r="J59" s="71">
        <f>IF(D59=基本・単一!$F$4,基本・単一!$L$4,IF(D59=基本・単一!$F$5,基本・単一!$L$5,IF(D59=基本・単一!$F$6,基本・単一!$L$6,IF(D59=基本・単一!$F$7,基本・単一!$L$7,IF(D59=基本・単一!$F$8,基本・単一!$L$8,IF(D59=基本・単一!$F$9,基本・単一!$L$9,IF(D59=基本・単一!$F$10,基本・単一!$L$10)))))))</f>
        <v>669</v>
      </c>
      <c r="K59" s="243"/>
      <c r="L59" s="71">
        <f>'身体介護を伴う移動支援・複合（夜間早朝＆日中）'!$J$86</f>
        <v>1662</v>
      </c>
      <c r="M59" s="243"/>
      <c r="N59" s="71">
        <f t="shared" si="17"/>
        <v>332</v>
      </c>
      <c r="O59" s="243"/>
      <c r="P59" s="71">
        <f t="shared" si="14"/>
        <v>2185</v>
      </c>
      <c r="Q59" s="72">
        <f t="shared" si="15"/>
        <v>24472</v>
      </c>
      <c r="R59" s="72">
        <f t="shared" si="15"/>
        <v>23947</v>
      </c>
      <c r="S59" s="72">
        <f t="shared" si="15"/>
        <v>23816</v>
      </c>
      <c r="T59" s="72">
        <f t="shared" si="15"/>
        <v>23423</v>
      </c>
      <c r="U59" s="72">
        <f t="shared" si="15"/>
        <v>23161</v>
      </c>
      <c r="V59" s="72">
        <f t="shared" si="15"/>
        <v>22636</v>
      </c>
      <c r="W59" s="72">
        <f t="shared" si="15"/>
        <v>22243</v>
      </c>
      <c r="X59" s="72">
        <f t="shared" si="15"/>
        <v>21850</v>
      </c>
      <c r="Y59" s="44"/>
      <c r="Z59" s="44"/>
    </row>
    <row r="60" spans="1:26" ht="18" customHeight="1" x14ac:dyDescent="0.2">
      <c r="A60" s="83" t="s">
        <v>551</v>
      </c>
      <c r="B60" s="82" t="s">
        <v>287</v>
      </c>
      <c r="C60" s="66" t="s">
        <v>24</v>
      </c>
      <c r="D60" s="67">
        <v>2</v>
      </c>
      <c r="E60" s="68" t="s">
        <v>1</v>
      </c>
      <c r="F60" s="67">
        <v>10</v>
      </c>
      <c r="G60" s="68" t="s">
        <v>23</v>
      </c>
      <c r="H60" s="68">
        <v>2.5</v>
      </c>
      <c r="I60" s="80">
        <f t="shared" si="13"/>
        <v>12</v>
      </c>
      <c r="J60" s="71">
        <f>IF(D60=基本・単一!$F$4,基本・単一!$L$4,IF(D60=基本・単一!$F$5,基本・単一!$L$5,IF(D60=基本・単一!$F$6,基本・単一!$L$6,IF(D60=基本・単一!$F$7,基本・単一!$L$7,IF(D60=基本・単一!$F$8,基本・単一!$L$8,IF(D60=基本・単一!$F$9,基本・単一!$L$9,IF(D60=基本・単一!$F$10,基本・単一!$L$10)))))))</f>
        <v>669</v>
      </c>
      <c r="K60" s="243"/>
      <c r="L60" s="71">
        <f>'身体介護を伴う移動支援・複合（夜間早朝＆日中）'!$J$86</f>
        <v>1662</v>
      </c>
      <c r="M60" s="243"/>
      <c r="N60" s="71">
        <f t="shared" si="17"/>
        <v>415</v>
      </c>
      <c r="O60" s="243"/>
      <c r="P60" s="71">
        <f t="shared" si="14"/>
        <v>2263</v>
      </c>
      <c r="Q60" s="72">
        <f t="shared" si="15"/>
        <v>25345</v>
      </c>
      <c r="R60" s="72">
        <f t="shared" si="15"/>
        <v>24802</v>
      </c>
      <c r="S60" s="72">
        <f t="shared" si="15"/>
        <v>24666</v>
      </c>
      <c r="T60" s="72">
        <f t="shared" si="15"/>
        <v>24259</v>
      </c>
      <c r="U60" s="72">
        <f t="shared" si="15"/>
        <v>23987</v>
      </c>
      <c r="V60" s="72">
        <f t="shared" si="15"/>
        <v>23444</v>
      </c>
      <c r="W60" s="72">
        <f t="shared" si="15"/>
        <v>23037</v>
      </c>
      <c r="X60" s="72">
        <f t="shared" si="15"/>
        <v>22630</v>
      </c>
      <c r="Y60" s="44"/>
      <c r="Z60" s="44"/>
    </row>
    <row r="61" spans="1:26" ht="18" customHeight="1" x14ac:dyDescent="0.2">
      <c r="A61" s="83" t="s">
        <v>552</v>
      </c>
      <c r="B61" s="82" t="s">
        <v>287</v>
      </c>
      <c r="C61" s="66" t="s">
        <v>24</v>
      </c>
      <c r="D61" s="67">
        <v>2</v>
      </c>
      <c r="E61" s="68" t="s">
        <v>1</v>
      </c>
      <c r="F61" s="67">
        <v>10</v>
      </c>
      <c r="G61" s="68" t="s">
        <v>23</v>
      </c>
      <c r="H61" s="68">
        <v>3</v>
      </c>
      <c r="I61" s="80">
        <f t="shared" si="13"/>
        <v>12</v>
      </c>
      <c r="J61" s="71">
        <f>IF(D61=基本・単一!$F$4,基本・単一!$L$4,IF(D61=基本・単一!$F$5,基本・単一!$L$5,IF(D61=基本・単一!$F$6,基本・単一!$L$6,IF(D61=基本・単一!$F$7,基本・単一!$L$7,IF(D61=基本・単一!$F$8,基本・単一!$L$8,IF(D61=基本・単一!$F$9,基本・単一!$L$9,IF(D61=基本・単一!$F$10,基本・単一!$L$10)))))))</f>
        <v>669</v>
      </c>
      <c r="K61" s="244"/>
      <c r="L61" s="71">
        <f>'身体介護を伴う移動支援・複合（夜間早朝＆日中）'!$J$86</f>
        <v>1662</v>
      </c>
      <c r="M61" s="244"/>
      <c r="N61" s="71">
        <f t="shared" si="17"/>
        <v>498</v>
      </c>
      <c r="O61" s="244"/>
      <c r="P61" s="71">
        <f t="shared" si="14"/>
        <v>2341</v>
      </c>
      <c r="Q61" s="72">
        <f t="shared" si="15"/>
        <v>26219</v>
      </c>
      <c r="R61" s="72">
        <f t="shared" si="15"/>
        <v>25657</v>
      </c>
      <c r="S61" s="72">
        <f t="shared" si="15"/>
        <v>25516</v>
      </c>
      <c r="T61" s="72">
        <f t="shared" si="15"/>
        <v>25095</v>
      </c>
      <c r="U61" s="72">
        <f t="shared" si="15"/>
        <v>24814</v>
      </c>
      <c r="V61" s="72">
        <f t="shared" si="15"/>
        <v>24252</v>
      </c>
      <c r="W61" s="72">
        <f t="shared" si="15"/>
        <v>23831</v>
      </c>
      <c r="X61" s="72">
        <f t="shared" si="15"/>
        <v>23410</v>
      </c>
      <c r="Y61" s="44"/>
      <c r="Z61" s="44"/>
    </row>
  </sheetData>
  <sheetProtection algorithmName="SHA-512" hashValue="edKaScwD/v56J7k2EDHuDVPwmUwKe1/y51HNorvMm5opkiokEpNgtX7eUfQX90/OwwgQZte0PMPEfcjmUOWxEA==" saltValue="wWm7hik7NBMOcwODAfBccw==" spinCount="100000" sheet="1" objects="1" scenarios="1"/>
  <mergeCells count="13">
    <mergeCell ref="Q1:X1"/>
    <mergeCell ref="I1:I3"/>
    <mergeCell ref="J1:J3"/>
    <mergeCell ref="K1:K3"/>
    <mergeCell ref="L1:L3"/>
    <mergeCell ref="M1:M3"/>
    <mergeCell ref="N1:N3"/>
    <mergeCell ref="O1:O3"/>
    <mergeCell ref="B1:H3"/>
    <mergeCell ref="K4:K61"/>
    <mergeCell ref="M4:M61"/>
    <mergeCell ref="O4:O61"/>
    <mergeCell ref="P1:P3"/>
  </mergeCells>
  <phoneticPr fontId="3"/>
  <printOptions horizontalCentered="1"/>
  <pageMargins left="0.19652777777777777" right="0.19652777777777777" top="0.59027777777777779" bottom="0.59027777777777779" header="0.39374999999999999" footer="0.19652777777777777"/>
  <pageSetup paperSize="9" scale="60" firstPageNumber="0" fitToHeight="0" orientation="portrait" useFirstPageNumber="1" horizontalDpi="300" verticalDpi="300" r:id="rId1"/>
  <headerFooter alignWithMargins="0">
    <oddHeader>&amp;L別表&amp;C&amp;A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Z191"/>
  <sheetViews>
    <sheetView view="pageBreakPreview" topLeftCell="B1" zoomScaleNormal="100" zoomScaleSheetLayoutView="100" workbookViewId="0">
      <selection activeCell="B1" sqref="A1:XFD1048576"/>
    </sheetView>
  </sheetViews>
  <sheetFormatPr defaultColWidth="2.6640625" defaultRowHeight="18" customHeight="1" outlineLevelCol="1" x14ac:dyDescent="0.2"/>
  <cols>
    <col min="1" max="1" width="27" style="43" hidden="1" customWidth="1" outlineLevel="1"/>
    <col min="2" max="2" width="13" style="43" customWidth="1" collapsed="1"/>
    <col min="3" max="3" width="4.77734375" style="43" bestFit="1" customWidth="1"/>
    <col min="4" max="4" width="5.88671875" style="43" bestFit="1" customWidth="1"/>
    <col min="5" max="5" width="4.77734375" style="43" bestFit="1" customWidth="1"/>
    <col min="6" max="6" width="5" style="43" bestFit="1" customWidth="1"/>
    <col min="7" max="7" width="4.77734375" style="55" bestFit="1" customWidth="1"/>
    <col min="8" max="8" width="5" style="43" bestFit="1" customWidth="1"/>
    <col min="9" max="9" width="6.33203125" style="43" hidden="1" customWidth="1" outlineLevel="1"/>
    <col min="10" max="10" width="9" style="43" hidden="1" customWidth="1" outlineLevel="1"/>
    <col min="11" max="11" width="6.33203125" style="43" hidden="1" customWidth="1" outlineLevel="1"/>
    <col min="12" max="12" width="9.109375" style="43" hidden="1" customWidth="1" outlineLevel="1"/>
    <col min="13" max="13" width="6.33203125" style="43" hidden="1" customWidth="1" outlineLevel="1"/>
    <col min="14" max="14" width="7.6640625" style="43" hidden="1" customWidth="1" outlineLevel="1"/>
    <col min="15" max="15" width="6.33203125" style="43" hidden="1" customWidth="1" outlineLevel="1"/>
    <col min="16" max="16" width="8.109375" style="43" bestFit="1" customWidth="1" collapsed="1"/>
    <col min="17" max="24" width="8.6640625" style="43" customWidth="1"/>
    <col min="25" max="16384" width="2.6640625" style="43"/>
  </cols>
  <sheetData>
    <row r="1" spans="1:26" ht="18" customHeight="1" x14ac:dyDescent="0.2">
      <c r="A1" s="56"/>
      <c r="B1" s="255" t="s">
        <v>2</v>
      </c>
      <c r="C1" s="256"/>
      <c r="D1" s="256"/>
      <c r="E1" s="256"/>
      <c r="F1" s="256"/>
      <c r="G1" s="256"/>
      <c r="H1" s="256"/>
      <c r="I1" s="265" t="s">
        <v>61</v>
      </c>
      <c r="J1" s="267" t="s">
        <v>56</v>
      </c>
      <c r="K1" s="252" t="s">
        <v>8</v>
      </c>
      <c r="L1" s="249" t="s">
        <v>56</v>
      </c>
      <c r="M1" s="249" t="s">
        <v>8</v>
      </c>
      <c r="N1" s="249" t="s">
        <v>56</v>
      </c>
      <c r="O1" s="252" t="s">
        <v>8</v>
      </c>
      <c r="P1" s="245" t="s">
        <v>21</v>
      </c>
      <c r="Q1" s="241" t="s">
        <v>9</v>
      </c>
      <c r="R1" s="241"/>
      <c r="S1" s="241"/>
      <c r="T1" s="241"/>
      <c r="U1" s="241"/>
      <c r="V1" s="241"/>
      <c r="W1" s="241"/>
      <c r="X1" s="241"/>
      <c r="Y1" s="44"/>
      <c r="Z1" s="44"/>
    </row>
    <row r="2" spans="1:26" ht="18" customHeight="1" x14ac:dyDescent="0.2">
      <c r="A2" s="56"/>
      <c r="B2" s="258"/>
      <c r="C2" s="259"/>
      <c r="D2" s="259"/>
      <c r="E2" s="259"/>
      <c r="F2" s="259"/>
      <c r="G2" s="259"/>
      <c r="H2" s="259"/>
      <c r="I2" s="266"/>
      <c r="J2" s="268"/>
      <c r="K2" s="253"/>
      <c r="L2" s="250"/>
      <c r="M2" s="250"/>
      <c r="N2" s="250"/>
      <c r="O2" s="253"/>
      <c r="P2" s="245"/>
      <c r="Q2" s="57" t="s">
        <v>10</v>
      </c>
      <c r="R2" s="57" t="s">
        <v>11</v>
      </c>
      <c r="S2" s="57" t="s">
        <v>12</v>
      </c>
      <c r="T2" s="57" t="s">
        <v>13</v>
      </c>
      <c r="U2" s="57" t="s">
        <v>14</v>
      </c>
      <c r="V2" s="57" t="s">
        <v>15</v>
      </c>
      <c r="W2" s="57" t="s">
        <v>16</v>
      </c>
      <c r="X2" s="57" t="s">
        <v>17</v>
      </c>
      <c r="Y2" s="44"/>
      <c r="Z2" s="44"/>
    </row>
    <row r="3" spans="1:26" ht="18" customHeight="1" x14ac:dyDescent="0.2">
      <c r="A3" s="56"/>
      <c r="B3" s="261"/>
      <c r="C3" s="262"/>
      <c r="D3" s="262"/>
      <c r="E3" s="262"/>
      <c r="F3" s="262"/>
      <c r="G3" s="262"/>
      <c r="H3" s="262"/>
      <c r="I3" s="266"/>
      <c r="J3" s="269"/>
      <c r="K3" s="254"/>
      <c r="L3" s="251"/>
      <c r="M3" s="251"/>
      <c r="N3" s="251"/>
      <c r="O3" s="254"/>
      <c r="P3" s="245"/>
      <c r="Q3" s="58">
        <v>11.2</v>
      </c>
      <c r="R3" s="58">
        <v>10.96</v>
      </c>
      <c r="S3" s="58">
        <v>10.9</v>
      </c>
      <c r="T3" s="58">
        <v>10.72</v>
      </c>
      <c r="U3" s="58">
        <v>10.6</v>
      </c>
      <c r="V3" s="58">
        <v>10.36</v>
      </c>
      <c r="W3" s="58">
        <v>10.18</v>
      </c>
      <c r="X3" s="58">
        <v>10</v>
      </c>
      <c r="Y3" s="44"/>
      <c r="Z3" s="44"/>
    </row>
    <row r="4" spans="1:26" ht="18" customHeight="1" x14ac:dyDescent="0.2">
      <c r="A4" s="56" t="s">
        <v>1126</v>
      </c>
      <c r="B4" s="84" t="s">
        <v>649</v>
      </c>
      <c r="C4" s="76" t="s">
        <v>1</v>
      </c>
      <c r="D4" s="77">
        <v>0.5</v>
      </c>
      <c r="E4" s="78" t="s">
        <v>18</v>
      </c>
      <c r="F4" s="77">
        <v>4</v>
      </c>
      <c r="G4" s="78" t="s">
        <v>25</v>
      </c>
      <c r="H4" s="77">
        <v>0.5</v>
      </c>
      <c r="I4" s="81">
        <f>D4+F4</f>
        <v>4.5</v>
      </c>
      <c r="J4" s="71">
        <f>IF(D4=基本・単一!$F$4,基本・単一!$L$4,IF(D4=基本・単一!$F$5,基本・単一!$L$5,IF(D4=基本・単一!$F$6,基本・単一!$L$6,IF(D4=基本・単一!$F$7,基本・単一!$L$7,IF(D4=基本・単一!$F$8,基本・単一!$L$8,IF(D4=基本・単一!$F$9,基本・単一!$L$9,IF(D4=基本・単一!$F$10,基本・単一!$L$10)))))))</f>
        <v>256</v>
      </c>
      <c r="K4" s="242">
        <v>0</v>
      </c>
      <c r="L4" s="71">
        <f>'身体介護を伴う移動支援・複合（日中＆夜間早朝）'!$J$11</f>
        <v>830</v>
      </c>
      <c r="M4" s="242">
        <v>0.25</v>
      </c>
      <c r="N4" s="64">
        <f>'身体介護を伴う移動支援・複合（夜間早朝＆深夜）'!J44</f>
        <v>83</v>
      </c>
      <c r="O4" s="242">
        <v>0.5</v>
      </c>
      <c r="P4" s="71">
        <f t="shared" ref="P4:P35" si="0">ROUND(J4*(1+$K$4),0)+ROUND(L4*(1+$M$4),0)+ROUND(N4*(1+$O$4),0)</f>
        <v>1419</v>
      </c>
      <c r="Q4" s="72">
        <f t="shared" ref="Q4:Q67" si="1">ROUNDDOWN($P4*Q$3,0)</f>
        <v>15892</v>
      </c>
      <c r="R4" s="72">
        <f t="shared" ref="R4:R35" si="2">ROUNDDOWN($P4*R$3,0)</f>
        <v>15552</v>
      </c>
      <c r="S4" s="72">
        <f t="shared" ref="S4:S35" si="3">ROUNDDOWN($P4*S$3,0)</f>
        <v>15467</v>
      </c>
      <c r="T4" s="72">
        <f t="shared" ref="T4:T35" si="4">ROUNDDOWN($P4*T$3,0)</f>
        <v>15211</v>
      </c>
      <c r="U4" s="72">
        <f t="shared" ref="U4:U35" si="5">ROUNDDOWN($P4*U$3,0)</f>
        <v>15041</v>
      </c>
      <c r="V4" s="72">
        <f t="shared" ref="V4:V35" si="6">ROUNDDOWN($P4*V$3,0)</f>
        <v>14700</v>
      </c>
      <c r="W4" s="72">
        <f t="shared" ref="W4:W35" si="7">ROUNDDOWN($P4*W$3,0)</f>
        <v>14445</v>
      </c>
      <c r="X4" s="72">
        <f t="shared" ref="X4:X35" si="8">ROUNDDOWN($P4*X$3,0)</f>
        <v>14190</v>
      </c>
      <c r="Y4" s="44"/>
      <c r="Z4" s="44"/>
    </row>
    <row r="5" spans="1:26" ht="18" customHeight="1" x14ac:dyDescent="0.2">
      <c r="A5" s="56" t="s">
        <v>1127</v>
      </c>
      <c r="B5" s="82" t="s">
        <v>649</v>
      </c>
      <c r="C5" s="66" t="s">
        <v>1</v>
      </c>
      <c r="D5" s="67">
        <v>0.5</v>
      </c>
      <c r="E5" s="68" t="s">
        <v>18</v>
      </c>
      <c r="F5" s="67">
        <v>4</v>
      </c>
      <c r="G5" s="68" t="s">
        <v>25</v>
      </c>
      <c r="H5" s="67">
        <v>1</v>
      </c>
      <c r="I5" s="81">
        <f t="shared" ref="I5:I68" si="9">D5+F5</f>
        <v>4.5</v>
      </c>
      <c r="J5" s="71">
        <f>IF(D5=基本・単一!$F$4,基本・単一!$L$4,IF(D5=基本・単一!$F$5,基本・単一!$L$5,IF(D5=基本・単一!$F$6,基本・単一!$L$6,IF(D5=基本・単一!$F$7,基本・単一!$L$7,IF(D5=基本・単一!$F$8,基本・単一!$L$8,IF(D5=基本・単一!$F$9,基本・単一!$L$9,IF(D5=基本・単一!$F$10,基本・単一!$L$10)))))))</f>
        <v>256</v>
      </c>
      <c r="K5" s="243"/>
      <c r="L5" s="71">
        <f>'身体介護を伴う移動支援・複合（日中＆夜間早朝）'!$J$11</f>
        <v>830</v>
      </c>
      <c r="M5" s="243"/>
      <c r="N5" s="64">
        <f>'身体介護を伴う移動支援・複合（夜間早朝＆深夜）'!J45</f>
        <v>166</v>
      </c>
      <c r="O5" s="243"/>
      <c r="P5" s="71">
        <f t="shared" si="0"/>
        <v>1543</v>
      </c>
      <c r="Q5" s="72">
        <f t="shared" si="1"/>
        <v>17281</v>
      </c>
      <c r="R5" s="72">
        <f t="shared" si="2"/>
        <v>16911</v>
      </c>
      <c r="S5" s="72">
        <f t="shared" si="3"/>
        <v>16818</v>
      </c>
      <c r="T5" s="72">
        <f t="shared" si="4"/>
        <v>16540</v>
      </c>
      <c r="U5" s="72">
        <f t="shared" si="5"/>
        <v>16355</v>
      </c>
      <c r="V5" s="72">
        <f t="shared" si="6"/>
        <v>15985</v>
      </c>
      <c r="W5" s="72">
        <f t="shared" si="7"/>
        <v>15707</v>
      </c>
      <c r="X5" s="72">
        <f t="shared" si="8"/>
        <v>15430</v>
      </c>
      <c r="Y5" s="44"/>
      <c r="Z5" s="44"/>
    </row>
    <row r="6" spans="1:26" ht="18" customHeight="1" x14ac:dyDescent="0.2">
      <c r="A6" s="56" t="s">
        <v>1128</v>
      </c>
      <c r="B6" s="82" t="s">
        <v>649</v>
      </c>
      <c r="C6" s="66" t="s">
        <v>1</v>
      </c>
      <c r="D6" s="67">
        <v>0.5</v>
      </c>
      <c r="E6" s="68" t="s">
        <v>18</v>
      </c>
      <c r="F6" s="67">
        <v>4</v>
      </c>
      <c r="G6" s="68" t="s">
        <v>25</v>
      </c>
      <c r="H6" s="67">
        <v>1.5</v>
      </c>
      <c r="I6" s="81">
        <f t="shared" si="9"/>
        <v>4.5</v>
      </c>
      <c r="J6" s="71">
        <f>IF(D6=基本・単一!$F$4,基本・単一!$L$4,IF(D6=基本・単一!$F$5,基本・単一!$L$5,IF(D6=基本・単一!$F$6,基本・単一!$L$6,IF(D6=基本・単一!$F$7,基本・単一!$L$7,IF(D6=基本・単一!$F$8,基本・単一!$L$8,IF(D6=基本・単一!$F$9,基本・単一!$L$9,IF(D6=基本・単一!$F$10,基本・単一!$L$10)))))))</f>
        <v>256</v>
      </c>
      <c r="K6" s="243"/>
      <c r="L6" s="71">
        <f>'身体介護を伴う移動支援・複合（日中＆夜間早朝）'!$J$11</f>
        <v>830</v>
      </c>
      <c r="M6" s="243"/>
      <c r="N6" s="64">
        <f>'身体介護を伴う移動支援・複合（夜間早朝＆深夜）'!J46</f>
        <v>249</v>
      </c>
      <c r="O6" s="243"/>
      <c r="P6" s="71">
        <f t="shared" si="0"/>
        <v>1668</v>
      </c>
      <c r="Q6" s="72">
        <f t="shared" si="1"/>
        <v>18681</v>
      </c>
      <c r="R6" s="72">
        <f t="shared" si="2"/>
        <v>18281</v>
      </c>
      <c r="S6" s="72">
        <f t="shared" si="3"/>
        <v>18181</v>
      </c>
      <c r="T6" s="72">
        <f t="shared" si="4"/>
        <v>17880</v>
      </c>
      <c r="U6" s="72">
        <f t="shared" si="5"/>
        <v>17680</v>
      </c>
      <c r="V6" s="72">
        <f t="shared" si="6"/>
        <v>17280</v>
      </c>
      <c r="W6" s="72">
        <f t="shared" si="7"/>
        <v>16980</v>
      </c>
      <c r="X6" s="72">
        <f t="shared" si="8"/>
        <v>16680</v>
      </c>
      <c r="Y6" s="44"/>
      <c r="Z6" s="44"/>
    </row>
    <row r="7" spans="1:26" ht="18" customHeight="1" x14ac:dyDescent="0.2">
      <c r="A7" s="56" t="s">
        <v>1129</v>
      </c>
      <c r="B7" s="82" t="s">
        <v>649</v>
      </c>
      <c r="C7" s="66" t="s">
        <v>1</v>
      </c>
      <c r="D7" s="67">
        <v>0.5</v>
      </c>
      <c r="E7" s="68" t="s">
        <v>18</v>
      </c>
      <c r="F7" s="67">
        <v>4</v>
      </c>
      <c r="G7" s="68" t="s">
        <v>25</v>
      </c>
      <c r="H7" s="67">
        <v>2</v>
      </c>
      <c r="I7" s="81">
        <f t="shared" si="9"/>
        <v>4.5</v>
      </c>
      <c r="J7" s="71">
        <f>IF(D7=基本・単一!$F$4,基本・単一!$L$4,IF(D7=基本・単一!$F$5,基本・単一!$L$5,IF(D7=基本・単一!$F$6,基本・単一!$L$6,IF(D7=基本・単一!$F$7,基本・単一!$L$7,IF(D7=基本・単一!$F$8,基本・単一!$L$8,IF(D7=基本・単一!$F$9,基本・単一!$L$9,IF(D7=基本・単一!$F$10,基本・単一!$L$10)))))))</f>
        <v>256</v>
      </c>
      <c r="K7" s="243"/>
      <c r="L7" s="71">
        <f>'身体介護を伴う移動支援・複合（日中＆夜間早朝）'!$J$11</f>
        <v>830</v>
      </c>
      <c r="M7" s="243"/>
      <c r="N7" s="64">
        <f>'身体介護を伴う移動支援・複合（夜間早朝＆深夜）'!J47</f>
        <v>332</v>
      </c>
      <c r="O7" s="243"/>
      <c r="P7" s="71">
        <f t="shared" si="0"/>
        <v>1792</v>
      </c>
      <c r="Q7" s="72">
        <f t="shared" si="1"/>
        <v>20070</v>
      </c>
      <c r="R7" s="72">
        <f t="shared" si="2"/>
        <v>19640</v>
      </c>
      <c r="S7" s="72">
        <f t="shared" si="3"/>
        <v>19532</v>
      </c>
      <c r="T7" s="72">
        <f t="shared" si="4"/>
        <v>19210</v>
      </c>
      <c r="U7" s="72">
        <f t="shared" si="5"/>
        <v>18995</v>
      </c>
      <c r="V7" s="72">
        <f t="shared" si="6"/>
        <v>18565</v>
      </c>
      <c r="W7" s="72">
        <f t="shared" si="7"/>
        <v>18242</v>
      </c>
      <c r="X7" s="72">
        <f t="shared" si="8"/>
        <v>17920</v>
      </c>
      <c r="Y7" s="44"/>
      <c r="Z7" s="44"/>
    </row>
    <row r="8" spans="1:26" ht="18" customHeight="1" x14ac:dyDescent="0.2">
      <c r="A8" s="56" t="s">
        <v>1130</v>
      </c>
      <c r="B8" s="82" t="s">
        <v>649</v>
      </c>
      <c r="C8" s="66" t="s">
        <v>1</v>
      </c>
      <c r="D8" s="67">
        <v>0.5</v>
      </c>
      <c r="E8" s="68" t="s">
        <v>18</v>
      </c>
      <c r="F8" s="67">
        <v>4</v>
      </c>
      <c r="G8" s="68" t="s">
        <v>25</v>
      </c>
      <c r="H8" s="67">
        <v>2.5</v>
      </c>
      <c r="I8" s="81">
        <f t="shared" si="9"/>
        <v>4.5</v>
      </c>
      <c r="J8" s="71">
        <f>IF(D8=基本・単一!$F$4,基本・単一!$L$4,IF(D8=基本・単一!$F$5,基本・単一!$L$5,IF(D8=基本・単一!$F$6,基本・単一!$L$6,IF(D8=基本・単一!$F$7,基本・単一!$L$7,IF(D8=基本・単一!$F$8,基本・単一!$L$8,IF(D8=基本・単一!$F$9,基本・単一!$L$9,IF(D8=基本・単一!$F$10,基本・単一!$L$10)))))))</f>
        <v>256</v>
      </c>
      <c r="K8" s="243"/>
      <c r="L8" s="71">
        <f>'身体介護を伴う移動支援・複合（日中＆夜間早朝）'!$J$11</f>
        <v>830</v>
      </c>
      <c r="M8" s="243"/>
      <c r="N8" s="64">
        <f>'身体介護を伴う移動支援・複合（夜間早朝＆深夜）'!J48</f>
        <v>415</v>
      </c>
      <c r="O8" s="243"/>
      <c r="P8" s="71">
        <f t="shared" si="0"/>
        <v>1917</v>
      </c>
      <c r="Q8" s="72">
        <f t="shared" si="1"/>
        <v>21470</v>
      </c>
      <c r="R8" s="72">
        <f t="shared" si="2"/>
        <v>21010</v>
      </c>
      <c r="S8" s="72">
        <f t="shared" si="3"/>
        <v>20895</v>
      </c>
      <c r="T8" s="72">
        <f t="shared" si="4"/>
        <v>20550</v>
      </c>
      <c r="U8" s="72">
        <f t="shared" si="5"/>
        <v>20320</v>
      </c>
      <c r="V8" s="72">
        <f t="shared" si="6"/>
        <v>19860</v>
      </c>
      <c r="W8" s="72">
        <f t="shared" si="7"/>
        <v>19515</v>
      </c>
      <c r="X8" s="72">
        <f t="shared" si="8"/>
        <v>19170</v>
      </c>
      <c r="Y8" s="44"/>
      <c r="Z8" s="44"/>
    </row>
    <row r="9" spans="1:26" ht="18" customHeight="1" x14ac:dyDescent="0.2">
      <c r="A9" s="56" t="s">
        <v>1131</v>
      </c>
      <c r="B9" s="82" t="s">
        <v>649</v>
      </c>
      <c r="C9" s="66" t="s">
        <v>1</v>
      </c>
      <c r="D9" s="67">
        <v>1</v>
      </c>
      <c r="E9" s="68" t="s">
        <v>18</v>
      </c>
      <c r="F9" s="67">
        <v>4</v>
      </c>
      <c r="G9" s="68" t="s">
        <v>25</v>
      </c>
      <c r="H9" s="67">
        <v>0.5</v>
      </c>
      <c r="I9" s="81">
        <f t="shared" si="9"/>
        <v>5</v>
      </c>
      <c r="J9" s="71">
        <f>IF(D9=基本・単一!$F$4,基本・単一!$L$4,IF(D9=基本・単一!$F$5,基本・単一!$L$5,IF(D9=基本・単一!$F$6,基本・単一!$L$6,IF(D9=基本・単一!$F$7,基本・単一!$L$7,IF(D9=基本・単一!$F$8,基本・単一!$L$8,IF(D9=基本・単一!$F$9,基本・単一!$L$9,IF(D9=基本・単一!$F$10,基本・単一!$L$10)))))))</f>
        <v>404</v>
      </c>
      <c r="K9" s="243"/>
      <c r="L9" s="71">
        <f>'身体介護を伴う移動支援・複合（日中＆夜間早朝）'!$J$20</f>
        <v>765</v>
      </c>
      <c r="M9" s="243"/>
      <c r="N9" s="64">
        <f>N4</f>
        <v>83</v>
      </c>
      <c r="O9" s="243"/>
      <c r="P9" s="71">
        <f t="shared" si="0"/>
        <v>1485</v>
      </c>
      <c r="Q9" s="72">
        <f t="shared" si="1"/>
        <v>16632</v>
      </c>
      <c r="R9" s="72">
        <f t="shared" si="2"/>
        <v>16275</v>
      </c>
      <c r="S9" s="72">
        <f t="shared" si="3"/>
        <v>16186</v>
      </c>
      <c r="T9" s="72">
        <f t="shared" si="4"/>
        <v>15919</v>
      </c>
      <c r="U9" s="72">
        <f t="shared" si="5"/>
        <v>15741</v>
      </c>
      <c r="V9" s="72">
        <f t="shared" si="6"/>
        <v>15384</v>
      </c>
      <c r="W9" s="72">
        <f t="shared" si="7"/>
        <v>15117</v>
      </c>
      <c r="X9" s="72">
        <f t="shared" si="8"/>
        <v>14850</v>
      </c>
      <c r="Y9" s="44"/>
      <c r="Z9" s="44"/>
    </row>
    <row r="10" spans="1:26" ht="18" customHeight="1" x14ac:dyDescent="0.2">
      <c r="A10" s="56" t="s">
        <v>1132</v>
      </c>
      <c r="B10" s="82" t="s">
        <v>649</v>
      </c>
      <c r="C10" s="66" t="s">
        <v>1</v>
      </c>
      <c r="D10" s="67">
        <v>1</v>
      </c>
      <c r="E10" s="68" t="s">
        <v>18</v>
      </c>
      <c r="F10" s="67">
        <v>4</v>
      </c>
      <c r="G10" s="68" t="s">
        <v>25</v>
      </c>
      <c r="H10" s="67">
        <v>1</v>
      </c>
      <c r="I10" s="81">
        <f t="shared" si="9"/>
        <v>5</v>
      </c>
      <c r="J10" s="71">
        <f>IF(D10=基本・単一!$F$4,基本・単一!$L$4,IF(D10=基本・単一!$F$5,基本・単一!$L$5,IF(D10=基本・単一!$F$6,基本・単一!$L$6,IF(D10=基本・単一!$F$7,基本・単一!$L$7,IF(D10=基本・単一!$F$8,基本・単一!$L$8,IF(D10=基本・単一!$F$9,基本・単一!$L$9,IF(D10=基本・単一!$F$10,基本・単一!$L$10)))))))</f>
        <v>404</v>
      </c>
      <c r="K10" s="243"/>
      <c r="L10" s="71">
        <f>'身体介護を伴う移動支援・複合（日中＆夜間早朝）'!$J$20</f>
        <v>765</v>
      </c>
      <c r="M10" s="243"/>
      <c r="N10" s="64">
        <f t="shared" ref="N10:N73" si="10">N5</f>
        <v>166</v>
      </c>
      <c r="O10" s="243"/>
      <c r="P10" s="71">
        <f t="shared" si="0"/>
        <v>1609</v>
      </c>
      <c r="Q10" s="72">
        <f t="shared" si="1"/>
        <v>18020</v>
      </c>
      <c r="R10" s="72">
        <f t="shared" si="2"/>
        <v>17634</v>
      </c>
      <c r="S10" s="72">
        <f t="shared" si="3"/>
        <v>17538</v>
      </c>
      <c r="T10" s="72">
        <f t="shared" si="4"/>
        <v>17248</v>
      </c>
      <c r="U10" s="72">
        <f t="shared" si="5"/>
        <v>17055</v>
      </c>
      <c r="V10" s="72">
        <f t="shared" si="6"/>
        <v>16669</v>
      </c>
      <c r="W10" s="72">
        <f t="shared" si="7"/>
        <v>16379</v>
      </c>
      <c r="X10" s="72">
        <f t="shared" si="8"/>
        <v>16090</v>
      </c>
      <c r="Y10" s="44"/>
      <c r="Z10" s="44"/>
    </row>
    <row r="11" spans="1:26" ht="18" customHeight="1" x14ac:dyDescent="0.2">
      <c r="A11" s="56" t="s">
        <v>1133</v>
      </c>
      <c r="B11" s="82" t="s">
        <v>649</v>
      </c>
      <c r="C11" s="66" t="s">
        <v>1</v>
      </c>
      <c r="D11" s="67">
        <v>1</v>
      </c>
      <c r="E11" s="68" t="s">
        <v>18</v>
      </c>
      <c r="F11" s="67">
        <v>4</v>
      </c>
      <c r="G11" s="68" t="s">
        <v>25</v>
      </c>
      <c r="H11" s="67">
        <v>1.5</v>
      </c>
      <c r="I11" s="81">
        <f t="shared" si="9"/>
        <v>5</v>
      </c>
      <c r="J11" s="71">
        <f>IF(D11=基本・単一!$F$4,基本・単一!$L$4,IF(D11=基本・単一!$F$5,基本・単一!$L$5,IF(D11=基本・単一!$F$6,基本・単一!$L$6,IF(D11=基本・単一!$F$7,基本・単一!$L$7,IF(D11=基本・単一!$F$8,基本・単一!$L$8,IF(D11=基本・単一!$F$9,基本・単一!$L$9,IF(D11=基本・単一!$F$10,基本・単一!$L$10)))))))</f>
        <v>404</v>
      </c>
      <c r="K11" s="243"/>
      <c r="L11" s="71">
        <f>'身体介護を伴う移動支援・複合（日中＆夜間早朝）'!$J$20</f>
        <v>765</v>
      </c>
      <c r="M11" s="243"/>
      <c r="N11" s="64">
        <f t="shared" si="10"/>
        <v>249</v>
      </c>
      <c r="O11" s="243"/>
      <c r="P11" s="71">
        <f t="shared" si="0"/>
        <v>1734</v>
      </c>
      <c r="Q11" s="72">
        <f t="shared" si="1"/>
        <v>19420</v>
      </c>
      <c r="R11" s="72">
        <f t="shared" si="2"/>
        <v>19004</v>
      </c>
      <c r="S11" s="72">
        <f t="shared" si="3"/>
        <v>18900</v>
      </c>
      <c r="T11" s="72">
        <f t="shared" si="4"/>
        <v>18588</v>
      </c>
      <c r="U11" s="72">
        <f t="shared" si="5"/>
        <v>18380</v>
      </c>
      <c r="V11" s="72">
        <f t="shared" si="6"/>
        <v>17964</v>
      </c>
      <c r="W11" s="72">
        <f t="shared" si="7"/>
        <v>17652</v>
      </c>
      <c r="X11" s="72">
        <f t="shared" si="8"/>
        <v>17340</v>
      </c>
      <c r="Y11" s="44"/>
      <c r="Z11" s="44"/>
    </row>
    <row r="12" spans="1:26" ht="18" customHeight="1" x14ac:dyDescent="0.2">
      <c r="A12" s="56" t="s">
        <v>1134</v>
      </c>
      <c r="B12" s="82" t="s">
        <v>649</v>
      </c>
      <c r="C12" s="66" t="s">
        <v>1</v>
      </c>
      <c r="D12" s="67">
        <v>1</v>
      </c>
      <c r="E12" s="68" t="s">
        <v>18</v>
      </c>
      <c r="F12" s="67">
        <v>4</v>
      </c>
      <c r="G12" s="68" t="s">
        <v>25</v>
      </c>
      <c r="H12" s="67">
        <v>2</v>
      </c>
      <c r="I12" s="81">
        <f t="shared" si="9"/>
        <v>5</v>
      </c>
      <c r="J12" s="71">
        <f>IF(D12=基本・単一!$F$4,基本・単一!$L$4,IF(D12=基本・単一!$F$5,基本・単一!$L$5,IF(D12=基本・単一!$F$6,基本・単一!$L$6,IF(D12=基本・単一!$F$7,基本・単一!$L$7,IF(D12=基本・単一!$F$8,基本・単一!$L$8,IF(D12=基本・単一!$F$9,基本・単一!$L$9,IF(D12=基本・単一!$F$10,基本・単一!$L$10)))))))</f>
        <v>404</v>
      </c>
      <c r="K12" s="243"/>
      <c r="L12" s="71">
        <f>'身体介護を伴う移動支援・複合（日中＆夜間早朝）'!$J$20</f>
        <v>765</v>
      </c>
      <c r="M12" s="243"/>
      <c r="N12" s="64">
        <f t="shared" si="10"/>
        <v>332</v>
      </c>
      <c r="O12" s="243"/>
      <c r="P12" s="71">
        <f t="shared" si="0"/>
        <v>1858</v>
      </c>
      <c r="Q12" s="72">
        <f t="shared" si="1"/>
        <v>20809</v>
      </c>
      <c r="R12" s="72">
        <f t="shared" si="2"/>
        <v>20363</v>
      </c>
      <c r="S12" s="72">
        <f t="shared" si="3"/>
        <v>20252</v>
      </c>
      <c r="T12" s="72">
        <f t="shared" si="4"/>
        <v>19917</v>
      </c>
      <c r="U12" s="72">
        <f t="shared" si="5"/>
        <v>19694</v>
      </c>
      <c r="V12" s="72">
        <f t="shared" si="6"/>
        <v>19248</v>
      </c>
      <c r="W12" s="72">
        <f t="shared" si="7"/>
        <v>18914</v>
      </c>
      <c r="X12" s="72">
        <f t="shared" si="8"/>
        <v>18580</v>
      </c>
      <c r="Y12" s="44"/>
      <c r="Z12" s="44"/>
    </row>
    <row r="13" spans="1:26" ht="18" customHeight="1" x14ac:dyDescent="0.2">
      <c r="A13" s="56" t="s">
        <v>1135</v>
      </c>
      <c r="B13" s="82" t="s">
        <v>649</v>
      </c>
      <c r="C13" s="66" t="s">
        <v>1</v>
      </c>
      <c r="D13" s="67">
        <v>1</v>
      </c>
      <c r="E13" s="68" t="s">
        <v>18</v>
      </c>
      <c r="F13" s="67">
        <v>4</v>
      </c>
      <c r="G13" s="68" t="s">
        <v>25</v>
      </c>
      <c r="H13" s="67">
        <v>2.5</v>
      </c>
      <c r="I13" s="81">
        <f t="shared" si="9"/>
        <v>5</v>
      </c>
      <c r="J13" s="71">
        <f>IF(D13=基本・単一!$F$4,基本・単一!$L$4,IF(D13=基本・単一!$F$5,基本・単一!$L$5,IF(D13=基本・単一!$F$6,基本・単一!$L$6,IF(D13=基本・単一!$F$7,基本・単一!$L$7,IF(D13=基本・単一!$F$8,基本・単一!$L$8,IF(D13=基本・単一!$F$9,基本・単一!$L$9,IF(D13=基本・単一!$F$10,基本・単一!$L$10)))))))</f>
        <v>404</v>
      </c>
      <c r="K13" s="243"/>
      <c r="L13" s="71">
        <f>'身体介護を伴う移動支援・複合（日中＆夜間早朝）'!$J$20</f>
        <v>765</v>
      </c>
      <c r="M13" s="243"/>
      <c r="N13" s="64">
        <f t="shared" si="10"/>
        <v>415</v>
      </c>
      <c r="O13" s="243"/>
      <c r="P13" s="71">
        <f t="shared" si="0"/>
        <v>1983</v>
      </c>
      <c r="Q13" s="72">
        <f t="shared" si="1"/>
        <v>22209</v>
      </c>
      <c r="R13" s="72">
        <f t="shared" si="2"/>
        <v>21733</v>
      </c>
      <c r="S13" s="72">
        <f t="shared" si="3"/>
        <v>21614</v>
      </c>
      <c r="T13" s="72">
        <f t="shared" si="4"/>
        <v>21257</v>
      </c>
      <c r="U13" s="72">
        <f t="shared" si="5"/>
        <v>21019</v>
      </c>
      <c r="V13" s="72">
        <f t="shared" si="6"/>
        <v>20543</v>
      </c>
      <c r="W13" s="72">
        <f t="shared" si="7"/>
        <v>20186</v>
      </c>
      <c r="X13" s="72">
        <f t="shared" si="8"/>
        <v>19830</v>
      </c>
      <c r="Y13" s="44"/>
      <c r="Z13" s="44"/>
    </row>
    <row r="14" spans="1:26" ht="18" customHeight="1" x14ac:dyDescent="0.2">
      <c r="A14" s="56" t="s">
        <v>1136</v>
      </c>
      <c r="B14" s="82" t="s">
        <v>649</v>
      </c>
      <c r="C14" s="66" t="s">
        <v>1</v>
      </c>
      <c r="D14" s="67">
        <v>1.5</v>
      </c>
      <c r="E14" s="68" t="s">
        <v>18</v>
      </c>
      <c r="F14" s="67">
        <v>4</v>
      </c>
      <c r="G14" s="68" t="s">
        <v>25</v>
      </c>
      <c r="H14" s="67">
        <v>0.5</v>
      </c>
      <c r="I14" s="81">
        <f t="shared" si="9"/>
        <v>5.5</v>
      </c>
      <c r="J14" s="71">
        <f>IF(D14=基本・単一!$F$4,基本・単一!$L$4,IF(D14=基本・単一!$F$5,基本・単一!$L$5,IF(D14=基本・単一!$F$6,基本・単一!$L$6,IF(D14=基本・単一!$F$7,基本・単一!$L$7,IF(D14=基本・単一!$F$8,基本・単一!$L$8,IF(D14=基本・単一!$F$9,基本・単一!$L$9,IF(D14=基本・単一!$F$10,基本・単一!$L$10)))))))</f>
        <v>587</v>
      </c>
      <c r="K14" s="243"/>
      <c r="L14" s="64">
        <f>'身体介護を伴う移動支援・複合（日中＆夜間早朝）'!$J$29</f>
        <v>665</v>
      </c>
      <c r="M14" s="243"/>
      <c r="N14" s="64">
        <f t="shared" si="10"/>
        <v>83</v>
      </c>
      <c r="O14" s="243"/>
      <c r="P14" s="71">
        <f t="shared" si="0"/>
        <v>1543</v>
      </c>
      <c r="Q14" s="72">
        <f t="shared" si="1"/>
        <v>17281</v>
      </c>
      <c r="R14" s="72">
        <f t="shared" si="2"/>
        <v>16911</v>
      </c>
      <c r="S14" s="72">
        <f t="shared" si="3"/>
        <v>16818</v>
      </c>
      <c r="T14" s="72">
        <f t="shared" si="4"/>
        <v>16540</v>
      </c>
      <c r="U14" s="72">
        <f t="shared" si="5"/>
        <v>16355</v>
      </c>
      <c r="V14" s="72">
        <f t="shared" si="6"/>
        <v>15985</v>
      </c>
      <c r="W14" s="72">
        <f t="shared" si="7"/>
        <v>15707</v>
      </c>
      <c r="X14" s="72">
        <f t="shared" si="8"/>
        <v>15430</v>
      </c>
      <c r="Y14" s="44"/>
      <c r="Z14" s="44"/>
    </row>
    <row r="15" spans="1:26" ht="18" customHeight="1" x14ac:dyDescent="0.2">
      <c r="A15" s="56" t="s">
        <v>1137</v>
      </c>
      <c r="B15" s="82" t="s">
        <v>649</v>
      </c>
      <c r="C15" s="66" t="s">
        <v>1</v>
      </c>
      <c r="D15" s="67">
        <v>1.5</v>
      </c>
      <c r="E15" s="68" t="s">
        <v>18</v>
      </c>
      <c r="F15" s="67">
        <v>4</v>
      </c>
      <c r="G15" s="68" t="s">
        <v>25</v>
      </c>
      <c r="H15" s="67">
        <v>1</v>
      </c>
      <c r="I15" s="81">
        <f t="shared" si="9"/>
        <v>5.5</v>
      </c>
      <c r="J15" s="71">
        <f>IF(D15=基本・単一!$F$4,基本・単一!$L$4,IF(D15=基本・単一!$F$5,基本・単一!$L$5,IF(D15=基本・単一!$F$6,基本・単一!$L$6,IF(D15=基本・単一!$F$7,基本・単一!$L$7,IF(D15=基本・単一!$F$8,基本・単一!$L$8,IF(D15=基本・単一!$F$9,基本・単一!$L$9,IF(D15=基本・単一!$F$10,基本・単一!$L$10)))))))</f>
        <v>587</v>
      </c>
      <c r="K15" s="243"/>
      <c r="L15" s="64">
        <f>'身体介護を伴う移動支援・複合（日中＆夜間早朝）'!$J$29</f>
        <v>665</v>
      </c>
      <c r="M15" s="243"/>
      <c r="N15" s="64">
        <f t="shared" si="10"/>
        <v>166</v>
      </c>
      <c r="O15" s="243"/>
      <c r="P15" s="71">
        <f t="shared" si="0"/>
        <v>1667</v>
      </c>
      <c r="Q15" s="72">
        <f t="shared" si="1"/>
        <v>18670</v>
      </c>
      <c r="R15" s="72">
        <f t="shared" si="2"/>
        <v>18270</v>
      </c>
      <c r="S15" s="72">
        <f t="shared" si="3"/>
        <v>18170</v>
      </c>
      <c r="T15" s="72">
        <f t="shared" si="4"/>
        <v>17870</v>
      </c>
      <c r="U15" s="72">
        <f t="shared" si="5"/>
        <v>17670</v>
      </c>
      <c r="V15" s="72">
        <f t="shared" si="6"/>
        <v>17270</v>
      </c>
      <c r="W15" s="72">
        <f t="shared" si="7"/>
        <v>16970</v>
      </c>
      <c r="X15" s="72">
        <f t="shared" si="8"/>
        <v>16670</v>
      </c>
      <c r="Y15" s="44"/>
      <c r="Z15" s="44"/>
    </row>
    <row r="16" spans="1:26" ht="18" customHeight="1" x14ac:dyDescent="0.2">
      <c r="A16" s="56" t="s">
        <v>1138</v>
      </c>
      <c r="B16" s="82" t="s">
        <v>649</v>
      </c>
      <c r="C16" s="66" t="s">
        <v>1</v>
      </c>
      <c r="D16" s="67">
        <v>1.5</v>
      </c>
      <c r="E16" s="68" t="s">
        <v>18</v>
      </c>
      <c r="F16" s="67">
        <v>4</v>
      </c>
      <c r="G16" s="68" t="s">
        <v>25</v>
      </c>
      <c r="H16" s="67">
        <v>1.5</v>
      </c>
      <c r="I16" s="81">
        <f t="shared" si="9"/>
        <v>5.5</v>
      </c>
      <c r="J16" s="71">
        <f>IF(D16=基本・単一!$F$4,基本・単一!$L$4,IF(D16=基本・単一!$F$5,基本・単一!$L$5,IF(D16=基本・単一!$F$6,基本・単一!$L$6,IF(D16=基本・単一!$F$7,基本・単一!$L$7,IF(D16=基本・単一!$F$8,基本・単一!$L$8,IF(D16=基本・単一!$F$9,基本・単一!$L$9,IF(D16=基本・単一!$F$10,基本・単一!$L$10)))))))</f>
        <v>587</v>
      </c>
      <c r="K16" s="243"/>
      <c r="L16" s="64">
        <f>'身体介護を伴う移動支援・複合（日中＆夜間早朝）'!$J$29</f>
        <v>665</v>
      </c>
      <c r="M16" s="243"/>
      <c r="N16" s="64">
        <f t="shared" si="10"/>
        <v>249</v>
      </c>
      <c r="O16" s="243"/>
      <c r="P16" s="71">
        <f t="shared" si="0"/>
        <v>1792</v>
      </c>
      <c r="Q16" s="72">
        <f t="shared" si="1"/>
        <v>20070</v>
      </c>
      <c r="R16" s="72">
        <f t="shared" si="2"/>
        <v>19640</v>
      </c>
      <c r="S16" s="72">
        <f t="shared" si="3"/>
        <v>19532</v>
      </c>
      <c r="T16" s="72">
        <f t="shared" si="4"/>
        <v>19210</v>
      </c>
      <c r="U16" s="72">
        <f t="shared" si="5"/>
        <v>18995</v>
      </c>
      <c r="V16" s="72">
        <f t="shared" si="6"/>
        <v>18565</v>
      </c>
      <c r="W16" s="72">
        <f t="shared" si="7"/>
        <v>18242</v>
      </c>
      <c r="X16" s="72">
        <f t="shared" si="8"/>
        <v>17920</v>
      </c>
      <c r="Y16" s="44"/>
      <c r="Z16" s="44"/>
    </row>
    <row r="17" spans="1:26" ht="18" customHeight="1" x14ac:dyDescent="0.2">
      <c r="A17" s="56" t="s">
        <v>1139</v>
      </c>
      <c r="B17" s="82" t="s">
        <v>649</v>
      </c>
      <c r="C17" s="66" t="s">
        <v>1</v>
      </c>
      <c r="D17" s="67">
        <v>1.5</v>
      </c>
      <c r="E17" s="68" t="s">
        <v>18</v>
      </c>
      <c r="F17" s="67">
        <v>4</v>
      </c>
      <c r="G17" s="68" t="s">
        <v>25</v>
      </c>
      <c r="H17" s="67">
        <v>2</v>
      </c>
      <c r="I17" s="81">
        <f t="shared" si="9"/>
        <v>5.5</v>
      </c>
      <c r="J17" s="71">
        <f>IF(D17=基本・単一!$F$4,基本・単一!$L$4,IF(D17=基本・単一!$F$5,基本・単一!$L$5,IF(D17=基本・単一!$F$6,基本・単一!$L$6,IF(D17=基本・単一!$F$7,基本・単一!$L$7,IF(D17=基本・単一!$F$8,基本・単一!$L$8,IF(D17=基本・単一!$F$9,基本・単一!$L$9,IF(D17=基本・単一!$F$10,基本・単一!$L$10)))))))</f>
        <v>587</v>
      </c>
      <c r="K17" s="243"/>
      <c r="L17" s="64">
        <f>'身体介護を伴う移動支援・複合（日中＆夜間早朝）'!$J$29</f>
        <v>665</v>
      </c>
      <c r="M17" s="243"/>
      <c r="N17" s="64">
        <f t="shared" si="10"/>
        <v>332</v>
      </c>
      <c r="O17" s="243"/>
      <c r="P17" s="71">
        <f t="shared" si="0"/>
        <v>1916</v>
      </c>
      <c r="Q17" s="72">
        <f t="shared" si="1"/>
        <v>21459</v>
      </c>
      <c r="R17" s="72">
        <f t="shared" si="2"/>
        <v>20999</v>
      </c>
      <c r="S17" s="72">
        <f t="shared" si="3"/>
        <v>20884</v>
      </c>
      <c r="T17" s="72">
        <f t="shared" si="4"/>
        <v>20539</v>
      </c>
      <c r="U17" s="72">
        <f t="shared" si="5"/>
        <v>20309</v>
      </c>
      <c r="V17" s="72">
        <f t="shared" si="6"/>
        <v>19849</v>
      </c>
      <c r="W17" s="72">
        <f t="shared" si="7"/>
        <v>19504</v>
      </c>
      <c r="X17" s="72">
        <f t="shared" si="8"/>
        <v>19160</v>
      </c>
      <c r="Y17" s="44"/>
      <c r="Z17" s="44"/>
    </row>
    <row r="18" spans="1:26" ht="18" customHeight="1" x14ac:dyDescent="0.2">
      <c r="A18" s="56" t="s">
        <v>1140</v>
      </c>
      <c r="B18" s="82" t="s">
        <v>649</v>
      </c>
      <c r="C18" s="66" t="s">
        <v>1</v>
      </c>
      <c r="D18" s="67">
        <v>1.5</v>
      </c>
      <c r="E18" s="68" t="s">
        <v>18</v>
      </c>
      <c r="F18" s="67">
        <v>4</v>
      </c>
      <c r="G18" s="68" t="s">
        <v>25</v>
      </c>
      <c r="H18" s="67">
        <v>2.5</v>
      </c>
      <c r="I18" s="81">
        <f t="shared" si="9"/>
        <v>5.5</v>
      </c>
      <c r="J18" s="71">
        <f>IF(D18=基本・単一!$F$4,基本・単一!$L$4,IF(D18=基本・単一!$F$5,基本・単一!$L$5,IF(D18=基本・単一!$F$6,基本・単一!$L$6,IF(D18=基本・単一!$F$7,基本・単一!$L$7,IF(D18=基本・単一!$F$8,基本・単一!$L$8,IF(D18=基本・単一!$F$9,基本・単一!$L$9,IF(D18=基本・単一!$F$10,基本・単一!$L$10)))))))</f>
        <v>587</v>
      </c>
      <c r="K18" s="243"/>
      <c r="L18" s="64">
        <f>'身体介護を伴う移動支援・複合（日中＆夜間早朝）'!$J$29</f>
        <v>665</v>
      </c>
      <c r="M18" s="243"/>
      <c r="N18" s="64">
        <f t="shared" si="10"/>
        <v>415</v>
      </c>
      <c r="O18" s="243"/>
      <c r="P18" s="71">
        <f t="shared" si="0"/>
        <v>2041</v>
      </c>
      <c r="Q18" s="72">
        <f t="shared" si="1"/>
        <v>22859</v>
      </c>
      <c r="R18" s="72">
        <f t="shared" si="2"/>
        <v>22369</v>
      </c>
      <c r="S18" s="72">
        <f t="shared" si="3"/>
        <v>22246</v>
      </c>
      <c r="T18" s="72">
        <f t="shared" si="4"/>
        <v>21879</v>
      </c>
      <c r="U18" s="72">
        <f t="shared" si="5"/>
        <v>21634</v>
      </c>
      <c r="V18" s="72">
        <f t="shared" si="6"/>
        <v>21144</v>
      </c>
      <c r="W18" s="72">
        <f t="shared" si="7"/>
        <v>20777</v>
      </c>
      <c r="X18" s="72">
        <f t="shared" si="8"/>
        <v>20410</v>
      </c>
      <c r="Y18" s="44"/>
      <c r="Z18" s="44"/>
    </row>
    <row r="19" spans="1:26" ht="18" customHeight="1" x14ac:dyDescent="0.2">
      <c r="A19" s="56" t="s">
        <v>1141</v>
      </c>
      <c r="B19" s="82" t="s">
        <v>649</v>
      </c>
      <c r="C19" s="66" t="s">
        <v>1</v>
      </c>
      <c r="D19" s="67">
        <v>2</v>
      </c>
      <c r="E19" s="68" t="s">
        <v>18</v>
      </c>
      <c r="F19" s="67">
        <v>4</v>
      </c>
      <c r="G19" s="68" t="s">
        <v>25</v>
      </c>
      <c r="H19" s="67">
        <v>0.5</v>
      </c>
      <c r="I19" s="81">
        <f t="shared" si="9"/>
        <v>6</v>
      </c>
      <c r="J19" s="71">
        <f>IF(D19=基本・単一!$F$4,基本・単一!$L$4,IF(D19=基本・単一!$F$5,基本・単一!$L$5,IF(D19=基本・単一!$F$6,基本・単一!$L$6,IF(D19=基本・単一!$F$7,基本・単一!$L$7,IF(D19=基本・単一!$F$8,基本・単一!$L$8,IF(D19=基本・単一!$F$9,基本・単一!$L$9,IF(D19=基本・単一!$F$10,基本・単一!$L$10)))))))</f>
        <v>669</v>
      </c>
      <c r="K19" s="243"/>
      <c r="L19" s="64">
        <f>'身体介護を伴う移動支援・複合（日中＆夜間早朝）'!$J$38</f>
        <v>666</v>
      </c>
      <c r="M19" s="243"/>
      <c r="N19" s="64">
        <f>N14</f>
        <v>83</v>
      </c>
      <c r="O19" s="243"/>
      <c r="P19" s="71">
        <f t="shared" si="0"/>
        <v>1627</v>
      </c>
      <c r="Q19" s="72">
        <f t="shared" si="1"/>
        <v>18222</v>
      </c>
      <c r="R19" s="72">
        <f t="shared" si="2"/>
        <v>17831</v>
      </c>
      <c r="S19" s="72">
        <f t="shared" si="3"/>
        <v>17734</v>
      </c>
      <c r="T19" s="72">
        <f t="shared" si="4"/>
        <v>17441</v>
      </c>
      <c r="U19" s="72">
        <f t="shared" si="5"/>
        <v>17246</v>
      </c>
      <c r="V19" s="72">
        <f t="shared" si="6"/>
        <v>16855</v>
      </c>
      <c r="W19" s="72">
        <f t="shared" si="7"/>
        <v>16562</v>
      </c>
      <c r="X19" s="72">
        <f t="shared" si="8"/>
        <v>16270</v>
      </c>
      <c r="Y19" s="44"/>
      <c r="Z19" s="44"/>
    </row>
    <row r="20" spans="1:26" ht="18" customHeight="1" x14ac:dyDescent="0.2">
      <c r="A20" s="56" t="s">
        <v>1142</v>
      </c>
      <c r="B20" s="82" t="s">
        <v>649</v>
      </c>
      <c r="C20" s="66" t="s">
        <v>1</v>
      </c>
      <c r="D20" s="67">
        <v>2</v>
      </c>
      <c r="E20" s="68" t="s">
        <v>18</v>
      </c>
      <c r="F20" s="67">
        <v>4</v>
      </c>
      <c r="G20" s="68" t="s">
        <v>25</v>
      </c>
      <c r="H20" s="67">
        <v>1</v>
      </c>
      <c r="I20" s="81">
        <f t="shared" si="9"/>
        <v>6</v>
      </c>
      <c r="J20" s="71">
        <f>IF(D20=基本・単一!$F$4,基本・単一!$L$4,IF(D20=基本・単一!$F$5,基本・単一!$L$5,IF(D20=基本・単一!$F$6,基本・単一!$L$6,IF(D20=基本・単一!$F$7,基本・単一!$L$7,IF(D20=基本・単一!$F$8,基本・単一!$L$8,IF(D20=基本・単一!$F$9,基本・単一!$L$9,IF(D20=基本・単一!$F$10,基本・単一!$L$10)))))))</f>
        <v>669</v>
      </c>
      <c r="K20" s="243"/>
      <c r="L20" s="64">
        <f>'身体介護を伴う移動支援・複合（日中＆夜間早朝）'!$J$38</f>
        <v>666</v>
      </c>
      <c r="M20" s="243"/>
      <c r="N20" s="64">
        <f t="shared" si="10"/>
        <v>166</v>
      </c>
      <c r="O20" s="243"/>
      <c r="P20" s="71">
        <f t="shared" si="0"/>
        <v>1751</v>
      </c>
      <c r="Q20" s="72">
        <f t="shared" si="1"/>
        <v>19611</v>
      </c>
      <c r="R20" s="72">
        <f t="shared" si="2"/>
        <v>19190</v>
      </c>
      <c r="S20" s="72">
        <f t="shared" si="3"/>
        <v>19085</v>
      </c>
      <c r="T20" s="72">
        <f t="shared" si="4"/>
        <v>18770</v>
      </c>
      <c r="U20" s="72">
        <f t="shared" si="5"/>
        <v>18560</v>
      </c>
      <c r="V20" s="72">
        <f t="shared" si="6"/>
        <v>18140</v>
      </c>
      <c r="W20" s="72">
        <f t="shared" si="7"/>
        <v>17825</v>
      </c>
      <c r="X20" s="72">
        <f t="shared" si="8"/>
        <v>17510</v>
      </c>
      <c r="Y20" s="44"/>
      <c r="Z20" s="44"/>
    </row>
    <row r="21" spans="1:26" ht="18" customHeight="1" x14ac:dyDescent="0.2">
      <c r="A21" s="56" t="s">
        <v>1143</v>
      </c>
      <c r="B21" s="82" t="s">
        <v>649</v>
      </c>
      <c r="C21" s="66" t="s">
        <v>1</v>
      </c>
      <c r="D21" s="67">
        <v>2</v>
      </c>
      <c r="E21" s="68" t="s">
        <v>18</v>
      </c>
      <c r="F21" s="67">
        <v>4</v>
      </c>
      <c r="G21" s="68" t="s">
        <v>25</v>
      </c>
      <c r="H21" s="67">
        <v>1.5</v>
      </c>
      <c r="I21" s="81">
        <f t="shared" si="9"/>
        <v>6</v>
      </c>
      <c r="J21" s="71">
        <f>IF(D21=基本・単一!$F$4,基本・単一!$L$4,IF(D21=基本・単一!$F$5,基本・単一!$L$5,IF(D21=基本・単一!$F$6,基本・単一!$L$6,IF(D21=基本・単一!$F$7,基本・単一!$L$7,IF(D21=基本・単一!$F$8,基本・単一!$L$8,IF(D21=基本・単一!$F$9,基本・単一!$L$9,IF(D21=基本・単一!$F$10,基本・単一!$L$10)))))))</f>
        <v>669</v>
      </c>
      <c r="K21" s="243"/>
      <c r="L21" s="64">
        <f>'身体介護を伴う移動支援・複合（日中＆夜間早朝）'!$J$38</f>
        <v>666</v>
      </c>
      <c r="M21" s="243"/>
      <c r="N21" s="64">
        <f t="shared" si="10"/>
        <v>249</v>
      </c>
      <c r="O21" s="243"/>
      <c r="P21" s="71">
        <f t="shared" si="0"/>
        <v>1876</v>
      </c>
      <c r="Q21" s="72">
        <f t="shared" si="1"/>
        <v>21011</v>
      </c>
      <c r="R21" s="72">
        <f t="shared" si="2"/>
        <v>20560</v>
      </c>
      <c r="S21" s="72">
        <f t="shared" si="3"/>
        <v>20448</v>
      </c>
      <c r="T21" s="72">
        <f t="shared" si="4"/>
        <v>20110</v>
      </c>
      <c r="U21" s="72">
        <f t="shared" si="5"/>
        <v>19885</v>
      </c>
      <c r="V21" s="72">
        <f t="shared" si="6"/>
        <v>19435</v>
      </c>
      <c r="W21" s="72">
        <f t="shared" si="7"/>
        <v>19097</v>
      </c>
      <c r="X21" s="72">
        <f t="shared" si="8"/>
        <v>18760</v>
      </c>
      <c r="Y21" s="44"/>
      <c r="Z21" s="44"/>
    </row>
    <row r="22" spans="1:26" ht="18" customHeight="1" x14ac:dyDescent="0.2">
      <c r="A22" s="56" t="s">
        <v>1144</v>
      </c>
      <c r="B22" s="82" t="s">
        <v>649</v>
      </c>
      <c r="C22" s="66" t="s">
        <v>1</v>
      </c>
      <c r="D22" s="67">
        <v>2</v>
      </c>
      <c r="E22" s="68" t="s">
        <v>18</v>
      </c>
      <c r="F22" s="67">
        <v>4</v>
      </c>
      <c r="G22" s="68" t="s">
        <v>25</v>
      </c>
      <c r="H22" s="67">
        <v>2</v>
      </c>
      <c r="I22" s="81">
        <f t="shared" si="9"/>
        <v>6</v>
      </c>
      <c r="J22" s="71">
        <f>IF(D22=基本・単一!$F$4,基本・単一!$L$4,IF(D22=基本・単一!$F$5,基本・単一!$L$5,IF(D22=基本・単一!$F$6,基本・単一!$L$6,IF(D22=基本・単一!$F$7,基本・単一!$L$7,IF(D22=基本・単一!$F$8,基本・単一!$L$8,IF(D22=基本・単一!$F$9,基本・単一!$L$9,IF(D22=基本・単一!$F$10,基本・単一!$L$10)))))))</f>
        <v>669</v>
      </c>
      <c r="K22" s="243"/>
      <c r="L22" s="64">
        <f>'身体介護を伴う移動支援・複合（日中＆夜間早朝）'!$J$38</f>
        <v>666</v>
      </c>
      <c r="M22" s="243"/>
      <c r="N22" s="64">
        <f t="shared" si="10"/>
        <v>332</v>
      </c>
      <c r="O22" s="243"/>
      <c r="P22" s="71">
        <f t="shared" si="0"/>
        <v>2000</v>
      </c>
      <c r="Q22" s="72">
        <f t="shared" si="1"/>
        <v>22400</v>
      </c>
      <c r="R22" s="72">
        <f t="shared" si="2"/>
        <v>21920</v>
      </c>
      <c r="S22" s="72">
        <f t="shared" si="3"/>
        <v>21800</v>
      </c>
      <c r="T22" s="72">
        <f t="shared" si="4"/>
        <v>21440</v>
      </c>
      <c r="U22" s="72">
        <f t="shared" si="5"/>
        <v>21200</v>
      </c>
      <c r="V22" s="72">
        <f t="shared" si="6"/>
        <v>20720</v>
      </c>
      <c r="W22" s="72">
        <f t="shared" si="7"/>
        <v>20360</v>
      </c>
      <c r="X22" s="72">
        <f t="shared" si="8"/>
        <v>20000</v>
      </c>
      <c r="Y22" s="44"/>
      <c r="Z22" s="44"/>
    </row>
    <row r="23" spans="1:26" ht="18" customHeight="1" x14ac:dyDescent="0.2">
      <c r="A23" s="56" t="s">
        <v>1145</v>
      </c>
      <c r="B23" s="82" t="s">
        <v>649</v>
      </c>
      <c r="C23" s="66" t="s">
        <v>1</v>
      </c>
      <c r="D23" s="67">
        <v>2</v>
      </c>
      <c r="E23" s="68" t="s">
        <v>18</v>
      </c>
      <c r="F23" s="67">
        <v>4</v>
      </c>
      <c r="G23" s="68" t="s">
        <v>25</v>
      </c>
      <c r="H23" s="67">
        <v>2.5</v>
      </c>
      <c r="I23" s="81">
        <f t="shared" si="9"/>
        <v>6</v>
      </c>
      <c r="J23" s="71">
        <f>IF(D23=基本・単一!$F$4,基本・単一!$L$4,IF(D23=基本・単一!$F$5,基本・単一!$L$5,IF(D23=基本・単一!$F$6,基本・単一!$L$6,IF(D23=基本・単一!$F$7,基本・単一!$L$7,IF(D23=基本・単一!$F$8,基本・単一!$L$8,IF(D23=基本・単一!$F$9,基本・単一!$L$9,IF(D23=基本・単一!$F$10,基本・単一!$L$10)))))))</f>
        <v>669</v>
      </c>
      <c r="K23" s="243"/>
      <c r="L23" s="64">
        <f>'身体介護を伴う移動支援・複合（日中＆夜間早朝）'!$J$38</f>
        <v>666</v>
      </c>
      <c r="M23" s="243"/>
      <c r="N23" s="64">
        <f t="shared" si="10"/>
        <v>415</v>
      </c>
      <c r="O23" s="243"/>
      <c r="P23" s="71">
        <f t="shared" si="0"/>
        <v>2125</v>
      </c>
      <c r="Q23" s="72">
        <f t="shared" si="1"/>
        <v>23800</v>
      </c>
      <c r="R23" s="72">
        <f t="shared" si="2"/>
        <v>23290</v>
      </c>
      <c r="S23" s="72">
        <f t="shared" si="3"/>
        <v>23162</v>
      </c>
      <c r="T23" s="72">
        <f t="shared" si="4"/>
        <v>22780</v>
      </c>
      <c r="U23" s="72">
        <f t="shared" si="5"/>
        <v>22525</v>
      </c>
      <c r="V23" s="72">
        <f t="shared" si="6"/>
        <v>22015</v>
      </c>
      <c r="W23" s="72">
        <f t="shared" si="7"/>
        <v>21632</v>
      </c>
      <c r="X23" s="72">
        <f t="shared" si="8"/>
        <v>21250</v>
      </c>
      <c r="Y23" s="44"/>
      <c r="Z23" s="44"/>
    </row>
    <row r="24" spans="1:26" ht="18" customHeight="1" x14ac:dyDescent="0.2">
      <c r="A24" s="56" t="s">
        <v>1146</v>
      </c>
      <c r="B24" s="82" t="s">
        <v>649</v>
      </c>
      <c r="C24" s="66" t="s">
        <v>1</v>
      </c>
      <c r="D24" s="67">
        <v>2.5</v>
      </c>
      <c r="E24" s="68" t="s">
        <v>18</v>
      </c>
      <c r="F24" s="67">
        <v>4</v>
      </c>
      <c r="G24" s="68" t="s">
        <v>25</v>
      </c>
      <c r="H24" s="67">
        <v>0.5</v>
      </c>
      <c r="I24" s="81">
        <f t="shared" si="9"/>
        <v>6.5</v>
      </c>
      <c r="J24" s="71">
        <f>IF(D24=基本・単一!$F$4,基本・単一!$L$4,IF(D24=基本・単一!$F$5,基本・単一!$L$5,IF(D24=基本・単一!$F$6,基本・単一!$L$6,IF(D24=基本・単一!$F$7,基本・単一!$L$7,IF(D24=基本・単一!$F$8,基本・単一!$L$8,IF(D24=基本・単一!$F$9,基本・単一!$L$9,IF(D24=基本・単一!$F$10,基本・単一!$L$10)))))))</f>
        <v>754</v>
      </c>
      <c r="K24" s="243"/>
      <c r="L24" s="64">
        <f>'身体介護を伴う移動支援・複合（日中＆夜間早朝）'!$J$47</f>
        <v>664</v>
      </c>
      <c r="M24" s="243"/>
      <c r="N24" s="64">
        <f t="shared" si="10"/>
        <v>83</v>
      </c>
      <c r="O24" s="243"/>
      <c r="P24" s="71">
        <f t="shared" si="0"/>
        <v>1709</v>
      </c>
      <c r="Q24" s="72">
        <f t="shared" si="1"/>
        <v>19140</v>
      </c>
      <c r="R24" s="72">
        <f t="shared" si="2"/>
        <v>18730</v>
      </c>
      <c r="S24" s="72">
        <f t="shared" si="3"/>
        <v>18628</v>
      </c>
      <c r="T24" s="72">
        <f t="shared" si="4"/>
        <v>18320</v>
      </c>
      <c r="U24" s="72">
        <f t="shared" si="5"/>
        <v>18115</v>
      </c>
      <c r="V24" s="72">
        <f t="shared" si="6"/>
        <v>17705</v>
      </c>
      <c r="W24" s="72">
        <f t="shared" si="7"/>
        <v>17397</v>
      </c>
      <c r="X24" s="72">
        <f t="shared" si="8"/>
        <v>17090</v>
      </c>
      <c r="Y24" s="44"/>
      <c r="Z24" s="44"/>
    </row>
    <row r="25" spans="1:26" ht="18" customHeight="1" x14ac:dyDescent="0.2">
      <c r="A25" s="56" t="s">
        <v>1147</v>
      </c>
      <c r="B25" s="82" t="s">
        <v>649</v>
      </c>
      <c r="C25" s="66" t="s">
        <v>1</v>
      </c>
      <c r="D25" s="67">
        <v>2.5</v>
      </c>
      <c r="E25" s="68" t="s">
        <v>18</v>
      </c>
      <c r="F25" s="67">
        <v>4</v>
      </c>
      <c r="G25" s="68" t="s">
        <v>25</v>
      </c>
      <c r="H25" s="67">
        <v>1</v>
      </c>
      <c r="I25" s="81">
        <f t="shared" si="9"/>
        <v>6.5</v>
      </c>
      <c r="J25" s="71">
        <f>IF(D25=基本・単一!$F$4,基本・単一!$L$4,IF(D25=基本・単一!$F$5,基本・単一!$L$5,IF(D25=基本・単一!$F$6,基本・単一!$L$6,IF(D25=基本・単一!$F$7,基本・単一!$L$7,IF(D25=基本・単一!$F$8,基本・単一!$L$8,IF(D25=基本・単一!$F$9,基本・単一!$L$9,IF(D25=基本・単一!$F$10,基本・単一!$L$10)))))))</f>
        <v>754</v>
      </c>
      <c r="K25" s="243"/>
      <c r="L25" s="64">
        <f>'身体介護を伴う移動支援・複合（日中＆夜間早朝）'!$J$47</f>
        <v>664</v>
      </c>
      <c r="M25" s="243"/>
      <c r="N25" s="64">
        <f t="shared" si="10"/>
        <v>166</v>
      </c>
      <c r="O25" s="243"/>
      <c r="P25" s="71">
        <f t="shared" si="0"/>
        <v>1833</v>
      </c>
      <c r="Q25" s="72">
        <f t="shared" si="1"/>
        <v>20529</v>
      </c>
      <c r="R25" s="72">
        <f t="shared" si="2"/>
        <v>20089</v>
      </c>
      <c r="S25" s="72">
        <f t="shared" si="3"/>
        <v>19979</v>
      </c>
      <c r="T25" s="72">
        <f t="shared" si="4"/>
        <v>19649</v>
      </c>
      <c r="U25" s="72">
        <f t="shared" si="5"/>
        <v>19429</v>
      </c>
      <c r="V25" s="72">
        <f t="shared" si="6"/>
        <v>18989</v>
      </c>
      <c r="W25" s="72">
        <f t="shared" si="7"/>
        <v>18659</v>
      </c>
      <c r="X25" s="72">
        <f t="shared" si="8"/>
        <v>18330</v>
      </c>
      <c r="Y25" s="44"/>
      <c r="Z25" s="44"/>
    </row>
    <row r="26" spans="1:26" ht="18" customHeight="1" x14ac:dyDescent="0.2">
      <c r="A26" s="56" t="s">
        <v>1148</v>
      </c>
      <c r="B26" s="82" t="s">
        <v>649</v>
      </c>
      <c r="C26" s="66" t="s">
        <v>1</v>
      </c>
      <c r="D26" s="67">
        <v>2.5</v>
      </c>
      <c r="E26" s="68" t="s">
        <v>18</v>
      </c>
      <c r="F26" s="67">
        <v>4</v>
      </c>
      <c r="G26" s="68" t="s">
        <v>25</v>
      </c>
      <c r="H26" s="67">
        <v>1.5</v>
      </c>
      <c r="I26" s="81">
        <f t="shared" si="9"/>
        <v>6.5</v>
      </c>
      <c r="J26" s="71">
        <f>IF(D26=基本・単一!$F$4,基本・単一!$L$4,IF(D26=基本・単一!$F$5,基本・単一!$L$5,IF(D26=基本・単一!$F$6,基本・単一!$L$6,IF(D26=基本・単一!$F$7,基本・単一!$L$7,IF(D26=基本・単一!$F$8,基本・単一!$L$8,IF(D26=基本・単一!$F$9,基本・単一!$L$9,IF(D26=基本・単一!$F$10,基本・単一!$L$10)))))))</f>
        <v>754</v>
      </c>
      <c r="K26" s="243"/>
      <c r="L26" s="64">
        <f>'身体介護を伴う移動支援・複合（日中＆夜間早朝）'!$J$47</f>
        <v>664</v>
      </c>
      <c r="M26" s="243"/>
      <c r="N26" s="64">
        <f t="shared" si="10"/>
        <v>249</v>
      </c>
      <c r="O26" s="243"/>
      <c r="P26" s="71">
        <f t="shared" si="0"/>
        <v>1958</v>
      </c>
      <c r="Q26" s="72">
        <f t="shared" si="1"/>
        <v>21929</v>
      </c>
      <c r="R26" s="72">
        <f t="shared" si="2"/>
        <v>21459</v>
      </c>
      <c r="S26" s="72">
        <f t="shared" si="3"/>
        <v>21342</v>
      </c>
      <c r="T26" s="72">
        <f t="shared" si="4"/>
        <v>20989</v>
      </c>
      <c r="U26" s="72">
        <f t="shared" si="5"/>
        <v>20754</v>
      </c>
      <c r="V26" s="72">
        <f t="shared" si="6"/>
        <v>20284</v>
      </c>
      <c r="W26" s="72">
        <f t="shared" si="7"/>
        <v>19932</v>
      </c>
      <c r="X26" s="72">
        <f t="shared" si="8"/>
        <v>19580</v>
      </c>
      <c r="Y26" s="44"/>
      <c r="Z26" s="44"/>
    </row>
    <row r="27" spans="1:26" ht="18" customHeight="1" x14ac:dyDescent="0.2">
      <c r="A27" s="56" t="s">
        <v>1149</v>
      </c>
      <c r="B27" s="82" t="s">
        <v>649</v>
      </c>
      <c r="C27" s="66" t="s">
        <v>1</v>
      </c>
      <c r="D27" s="67">
        <v>2.5</v>
      </c>
      <c r="E27" s="68" t="s">
        <v>18</v>
      </c>
      <c r="F27" s="67">
        <v>4</v>
      </c>
      <c r="G27" s="68" t="s">
        <v>25</v>
      </c>
      <c r="H27" s="67">
        <v>2</v>
      </c>
      <c r="I27" s="81">
        <f t="shared" si="9"/>
        <v>6.5</v>
      </c>
      <c r="J27" s="71">
        <f>IF(D27=基本・単一!$F$4,基本・単一!$L$4,IF(D27=基本・単一!$F$5,基本・単一!$L$5,IF(D27=基本・単一!$F$6,基本・単一!$L$6,IF(D27=基本・単一!$F$7,基本・単一!$L$7,IF(D27=基本・単一!$F$8,基本・単一!$L$8,IF(D27=基本・単一!$F$9,基本・単一!$L$9,IF(D27=基本・単一!$F$10,基本・単一!$L$10)))))))</f>
        <v>754</v>
      </c>
      <c r="K27" s="243"/>
      <c r="L27" s="64">
        <f>'身体介護を伴う移動支援・複合（日中＆夜間早朝）'!$J$47</f>
        <v>664</v>
      </c>
      <c r="M27" s="243"/>
      <c r="N27" s="64">
        <f t="shared" si="10"/>
        <v>332</v>
      </c>
      <c r="O27" s="243"/>
      <c r="P27" s="71">
        <f t="shared" si="0"/>
        <v>2082</v>
      </c>
      <c r="Q27" s="72">
        <f t="shared" si="1"/>
        <v>23318</v>
      </c>
      <c r="R27" s="72">
        <f t="shared" si="2"/>
        <v>22818</v>
      </c>
      <c r="S27" s="72">
        <f t="shared" si="3"/>
        <v>22693</v>
      </c>
      <c r="T27" s="72">
        <f t="shared" si="4"/>
        <v>22319</v>
      </c>
      <c r="U27" s="72">
        <f t="shared" si="5"/>
        <v>22069</v>
      </c>
      <c r="V27" s="72">
        <f t="shared" si="6"/>
        <v>21569</v>
      </c>
      <c r="W27" s="72">
        <f t="shared" si="7"/>
        <v>21194</v>
      </c>
      <c r="X27" s="72">
        <f t="shared" si="8"/>
        <v>20820</v>
      </c>
      <c r="Y27" s="44"/>
      <c r="Z27" s="44"/>
    </row>
    <row r="28" spans="1:26" ht="18" customHeight="1" x14ac:dyDescent="0.2">
      <c r="A28" s="56" t="s">
        <v>1150</v>
      </c>
      <c r="B28" s="82" t="s">
        <v>649</v>
      </c>
      <c r="C28" s="66" t="s">
        <v>1</v>
      </c>
      <c r="D28" s="67">
        <v>2.5</v>
      </c>
      <c r="E28" s="68" t="s">
        <v>18</v>
      </c>
      <c r="F28" s="67">
        <v>4</v>
      </c>
      <c r="G28" s="68" t="s">
        <v>25</v>
      </c>
      <c r="H28" s="67">
        <v>2.5</v>
      </c>
      <c r="I28" s="81">
        <f t="shared" si="9"/>
        <v>6.5</v>
      </c>
      <c r="J28" s="71">
        <f>IF(D28=基本・単一!$F$4,基本・単一!$L$4,IF(D28=基本・単一!$F$5,基本・単一!$L$5,IF(D28=基本・単一!$F$6,基本・単一!$L$6,IF(D28=基本・単一!$F$7,基本・単一!$L$7,IF(D28=基本・単一!$F$8,基本・単一!$L$8,IF(D28=基本・単一!$F$9,基本・単一!$L$9,IF(D28=基本・単一!$F$10,基本・単一!$L$10)))))))</f>
        <v>754</v>
      </c>
      <c r="K28" s="243"/>
      <c r="L28" s="64">
        <f>'身体介護を伴う移動支援・複合（日中＆夜間早朝）'!$J$47</f>
        <v>664</v>
      </c>
      <c r="M28" s="243"/>
      <c r="N28" s="64">
        <f t="shared" si="10"/>
        <v>415</v>
      </c>
      <c r="O28" s="243"/>
      <c r="P28" s="71">
        <f t="shared" si="0"/>
        <v>2207</v>
      </c>
      <c r="Q28" s="72">
        <f t="shared" si="1"/>
        <v>24718</v>
      </c>
      <c r="R28" s="72">
        <f t="shared" si="2"/>
        <v>24188</v>
      </c>
      <c r="S28" s="72">
        <f t="shared" si="3"/>
        <v>24056</v>
      </c>
      <c r="T28" s="72">
        <f t="shared" si="4"/>
        <v>23659</v>
      </c>
      <c r="U28" s="72">
        <f t="shared" si="5"/>
        <v>23394</v>
      </c>
      <c r="V28" s="72">
        <f t="shared" si="6"/>
        <v>22864</v>
      </c>
      <c r="W28" s="72">
        <f t="shared" si="7"/>
        <v>22467</v>
      </c>
      <c r="X28" s="72">
        <f t="shared" si="8"/>
        <v>22070</v>
      </c>
      <c r="Y28" s="44"/>
      <c r="Z28" s="44"/>
    </row>
    <row r="29" spans="1:26" ht="18" customHeight="1" x14ac:dyDescent="0.2">
      <c r="A29" s="56" t="s">
        <v>1151</v>
      </c>
      <c r="B29" s="82" t="s">
        <v>649</v>
      </c>
      <c r="C29" s="66" t="s">
        <v>1</v>
      </c>
      <c r="D29" s="67">
        <v>3</v>
      </c>
      <c r="E29" s="68" t="s">
        <v>18</v>
      </c>
      <c r="F29" s="67">
        <v>4</v>
      </c>
      <c r="G29" s="68" t="s">
        <v>25</v>
      </c>
      <c r="H29" s="67">
        <v>0.5</v>
      </c>
      <c r="I29" s="81">
        <f t="shared" si="9"/>
        <v>7</v>
      </c>
      <c r="J29" s="71">
        <f>IF(D29=基本・単一!$F$4,基本・単一!$L$4,IF(D29=基本・単一!$F$5,基本・単一!$L$5,IF(D29=基本・単一!$F$6,基本・単一!$L$6,IF(D29=基本・単一!$F$7,基本・単一!$L$7,IF(D29=基本・単一!$F$8,基本・単一!$L$8,IF(D29=基本・単一!$F$9,基本・単一!$L$9,IF(D29=基本・単一!$F$10,基本・単一!$L$10)))))))</f>
        <v>837</v>
      </c>
      <c r="K29" s="243"/>
      <c r="L29" s="64">
        <f>'身体介護を伴う移動支援・複合（日中＆夜間早朝）'!$J$56</f>
        <v>664</v>
      </c>
      <c r="M29" s="243"/>
      <c r="N29" s="64">
        <f t="shared" si="10"/>
        <v>83</v>
      </c>
      <c r="O29" s="243"/>
      <c r="P29" s="71">
        <f t="shared" si="0"/>
        <v>1792</v>
      </c>
      <c r="Q29" s="72">
        <f t="shared" si="1"/>
        <v>20070</v>
      </c>
      <c r="R29" s="72">
        <f t="shared" si="2"/>
        <v>19640</v>
      </c>
      <c r="S29" s="72">
        <f t="shared" si="3"/>
        <v>19532</v>
      </c>
      <c r="T29" s="72">
        <f t="shared" si="4"/>
        <v>19210</v>
      </c>
      <c r="U29" s="72">
        <f t="shared" si="5"/>
        <v>18995</v>
      </c>
      <c r="V29" s="72">
        <f t="shared" si="6"/>
        <v>18565</v>
      </c>
      <c r="W29" s="72">
        <f t="shared" si="7"/>
        <v>18242</v>
      </c>
      <c r="X29" s="72">
        <f t="shared" si="8"/>
        <v>17920</v>
      </c>
      <c r="Y29" s="44"/>
      <c r="Z29" s="44"/>
    </row>
    <row r="30" spans="1:26" ht="18" customHeight="1" x14ac:dyDescent="0.2">
      <c r="A30" s="56" t="s">
        <v>1152</v>
      </c>
      <c r="B30" s="82" t="s">
        <v>649</v>
      </c>
      <c r="C30" s="66" t="s">
        <v>1</v>
      </c>
      <c r="D30" s="67">
        <v>3</v>
      </c>
      <c r="E30" s="68" t="s">
        <v>18</v>
      </c>
      <c r="F30" s="67">
        <v>4</v>
      </c>
      <c r="G30" s="68" t="s">
        <v>25</v>
      </c>
      <c r="H30" s="67">
        <v>1</v>
      </c>
      <c r="I30" s="81">
        <f t="shared" si="9"/>
        <v>7</v>
      </c>
      <c r="J30" s="71">
        <f>IF(D30=基本・単一!$F$4,基本・単一!$L$4,IF(D30=基本・単一!$F$5,基本・単一!$L$5,IF(D30=基本・単一!$F$6,基本・単一!$L$6,IF(D30=基本・単一!$F$7,基本・単一!$L$7,IF(D30=基本・単一!$F$8,基本・単一!$L$8,IF(D30=基本・単一!$F$9,基本・単一!$L$9,IF(D30=基本・単一!$F$10,基本・単一!$L$10)))))))</f>
        <v>837</v>
      </c>
      <c r="K30" s="243"/>
      <c r="L30" s="64">
        <f>'身体介護を伴う移動支援・複合（日中＆夜間早朝）'!$J$56</f>
        <v>664</v>
      </c>
      <c r="M30" s="243"/>
      <c r="N30" s="64">
        <f t="shared" si="10"/>
        <v>166</v>
      </c>
      <c r="O30" s="243"/>
      <c r="P30" s="71">
        <f t="shared" si="0"/>
        <v>1916</v>
      </c>
      <c r="Q30" s="72">
        <f t="shared" si="1"/>
        <v>21459</v>
      </c>
      <c r="R30" s="72">
        <f t="shared" si="2"/>
        <v>20999</v>
      </c>
      <c r="S30" s="72">
        <f t="shared" si="3"/>
        <v>20884</v>
      </c>
      <c r="T30" s="72">
        <f t="shared" si="4"/>
        <v>20539</v>
      </c>
      <c r="U30" s="72">
        <f t="shared" si="5"/>
        <v>20309</v>
      </c>
      <c r="V30" s="72">
        <f t="shared" si="6"/>
        <v>19849</v>
      </c>
      <c r="W30" s="72">
        <f t="shared" si="7"/>
        <v>19504</v>
      </c>
      <c r="X30" s="72">
        <f t="shared" si="8"/>
        <v>19160</v>
      </c>
      <c r="Y30" s="44"/>
      <c r="Z30" s="44"/>
    </row>
    <row r="31" spans="1:26" ht="18" customHeight="1" x14ac:dyDescent="0.2">
      <c r="A31" s="56" t="s">
        <v>1153</v>
      </c>
      <c r="B31" s="82" t="s">
        <v>649</v>
      </c>
      <c r="C31" s="66" t="s">
        <v>1</v>
      </c>
      <c r="D31" s="67">
        <v>3</v>
      </c>
      <c r="E31" s="68" t="s">
        <v>18</v>
      </c>
      <c r="F31" s="67">
        <v>4</v>
      </c>
      <c r="G31" s="68" t="s">
        <v>25</v>
      </c>
      <c r="H31" s="67">
        <v>1.5</v>
      </c>
      <c r="I31" s="81">
        <f t="shared" si="9"/>
        <v>7</v>
      </c>
      <c r="J31" s="71">
        <f>IF(D31=基本・単一!$F$4,基本・単一!$L$4,IF(D31=基本・単一!$F$5,基本・単一!$L$5,IF(D31=基本・単一!$F$6,基本・単一!$L$6,IF(D31=基本・単一!$F$7,基本・単一!$L$7,IF(D31=基本・単一!$F$8,基本・単一!$L$8,IF(D31=基本・単一!$F$9,基本・単一!$L$9,IF(D31=基本・単一!$F$10,基本・単一!$L$10)))))))</f>
        <v>837</v>
      </c>
      <c r="K31" s="243"/>
      <c r="L31" s="64">
        <f>'身体介護を伴う移動支援・複合（日中＆夜間早朝）'!$J$56</f>
        <v>664</v>
      </c>
      <c r="M31" s="243"/>
      <c r="N31" s="64">
        <f t="shared" si="10"/>
        <v>249</v>
      </c>
      <c r="O31" s="243"/>
      <c r="P31" s="71">
        <f t="shared" si="0"/>
        <v>2041</v>
      </c>
      <c r="Q31" s="72">
        <f t="shared" si="1"/>
        <v>22859</v>
      </c>
      <c r="R31" s="72">
        <f t="shared" si="2"/>
        <v>22369</v>
      </c>
      <c r="S31" s="72">
        <f t="shared" si="3"/>
        <v>22246</v>
      </c>
      <c r="T31" s="72">
        <f t="shared" si="4"/>
        <v>21879</v>
      </c>
      <c r="U31" s="72">
        <f t="shared" si="5"/>
        <v>21634</v>
      </c>
      <c r="V31" s="72">
        <f t="shared" si="6"/>
        <v>21144</v>
      </c>
      <c r="W31" s="72">
        <f t="shared" si="7"/>
        <v>20777</v>
      </c>
      <c r="X31" s="72">
        <f t="shared" si="8"/>
        <v>20410</v>
      </c>
      <c r="Y31" s="44"/>
      <c r="Z31" s="44"/>
    </row>
    <row r="32" spans="1:26" ht="18" customHeight="1" x14ac:dyDescent="0.2">
      <c r="A32" s="56" t="s">
        <v>1154</v>
      </c>
      <c r="B32" s="82" t="s">
        <v>649</v>
      </c>
      <c r="C32" s="66" t="s">
        <v>1</v>
      </c>
      <c r="D32" s="67">
        <v>3</v>
      </c>
      <c r="E32" s="68" t="s">
        <v>18</v>
      </c>
      <c r="F32" s="67">
        <v>4</v>
      </c>
      <c r="G32" s="68" t="s">
        <v>25</v>
      </c>
      <c r="H32" s="67">
        <v>2</v>
      </c>
      <c r="I32" s="81">
        <f t="shared" si="9"/>
        <v>7</v>
      </c>
      <c r="J32" s="71">
        <f>IF(D32=基本・単一!$F$4,基本・単一!$L$4,IF(D32=基本・単一!$F$5,基本・単一!$L$5,IF(D32=基本・単一!$F$6,基本・単一!$L$6,IF(D32=基本・単一!$F$7,基本・単一!$L$7,IF(D32=基本・単一!$F$8,基本・単一!$L$8,IF(D32=基本・単一!$F$9,基本・単一!$L$9,IF(D32=基本・単一!$F$10,基本・単一!$L$10)))))))</f>
        <v>837</v>
      </c>
      <c r="K32" s="243"/>
      <c r="L32" s="64">
        <f>'身体介護を伴う移動支援・複合（日中＆夜間早朝）'!$J$56</f>
        <v>664</v>
      </c>
      <c r="M32" s="243"/>
      <c r="N32" s="64">
        <f t="shared" si="10"/>
        <v>332</v>
      </c>
      <c r="O32" s="243"/>
      <c r="P32" s="71">
        <f t="shared" si="0"/>
        <v>2165</v>
      </c>
      <c r="Q32" s="72">
        <f t="shared" si="1"/>
        <v>24248</v>
      </c>
      <c r="R32" s="72">
        <f t="shared" si="2"/>
        <v>23728</v>
      </c>
      <c r="S32" s="72">
        <f t="shared" si="3"/>
        <v>23598</v>
      </c>
      <c r="T32" s="72">
        <f t="shared" si="4"/>
        <v>23208</v>
      </c>
      <c r="U32" s="72">
        <f t="shared" si="5"/>
        <v>22949</v>
      </c>
      <c r="V32" s="72">
        <f t="shared" si="6"/>
        <v>22429</v>
      </c>
      <c r="W32" s="72">
        <f t="shared" si="7"/>
        <v>22039</v>
      </c>
      <c r="X32" s="72">
        <f t="shared" si="8"/>
        <v>21650</v>
      </c>
      <c r="Y32" s="44"/>
      <c r="Z32" s="44"/>
    </row>
    <row r="33" spans="1:26" ht="18" customHeight="1" x14ac:dyDescent="0.2">
      <c r="A33" s="56" t="s">
        <v>1155</v>
      </c>
      <c r="B33" s="82" t="s">
        <v>649</v>
      </c>
      <c r="C33" s="66" t="s">
        <v>1</v>
      </c>
      <c r="D33" s="67">
        <v>3</v>
      </c>
      <c r="E33" s="68" t="s">
        <v>18</v>
      </c>
      <c r="F33" s="67">
        <v>4</v>
      </c>
      <c r="G33" s="68" t="s">
        <v>25</v>
      </c>
      <c r="H33" s="67">
        <v>2.5</v>
      </c>
      <c r="I33" s="81">
        <f t="shared" si="9"/>
        <v>7</v>
      </c>
      <c r="J33" s="71">
        <f>IF(D33=基本・単一!$F$4,基本・単一!$L$4,IF(D33=基本・単一!$F$5,基本・単一!$L$5,IF(D33=基本・単一!$F$6,基本・単一!$L$6,IF(D33=基本・単一!$F$7,基本・単一!$L$7,IF(D33=基本・単一!$F$8,基本・単一!$L$8,IF(D33=基本・単一!$F$9,基本・単一!$L$9,IF(D33=基本・単一!$F$10,基本・単一!$L$10)))))))</f>
        <v>837</v>
      </c>
      <c r="K33" s="243"/>
      <c r="L33" s="64">
        <f>'身体介護を伴う移動支援・複合（日中＆夜間早朝）'!$J$56</f>
        <v>664</v>
      </c>
      <c r="M33" s="243"/>
      <c r="N33" s="64">
        <f t="shared" si="10"/>
        <v>415</v>
      </c>
      <c r="O33" s="243"/>
      <c r="P33" s="71">
        <f t="shared" si="0"/>
        <v>2290</v>
      </c>
      <c r="Q33" s="72">
        <f t="shared" si="1"/>
        <v>25648</v>
      </c>
      <c r="R33" s="72">
        <f t="shared" si="2"/>
        <v>25098</v>
      </c>
      <c r="S33" s="72">
        <f t="shared" si="3"/>
        <v>24961</v>
      </c>
      <c r="T33" s="72">
        <f t="shared" si="4"/>
        <v>24548</v>
      </c>
      <c r="U33" s="72">
        <f t="shared" si="5"/>
        <v>24274</v>
      </c>
      <c r="V33" s="72">
        <f t="shared" si="6"/>
        <v>23724</v>
      </c>
      <c r="W33" s="72">
        <f t="shared" si="7"/>
        <v>23312</v>
      </c>
      <c r="X33" s="72">
        <f t="shared" si="8"/>
        <v>22900</v>
      </c>
      <c r="Y33" s="44"/>
      <c r="Z33" s="44"/>
    </row>
    <row r="34" spans="1:26" ht="18" customHeight="1" x14ac:dyDescent="0.2">
      <c r="A34" s="56" t="s">
        <v>1156</v>
      </c>
      <c r="B34" s="82" t="s">
        <v>649</v>
      </c>
      <c r="C34" s="66" t="s">
        <v>1</v>
      </c>
      <c r="D34" s="67">
        <v>3.5</v>
      </c>
      <c r="E34" s="68" t="s">
        <v>18</v>
      </c>
      <c r="F34" s="67">
        <v>4</v>
      </c>
      <c r="G34" s="68" t="s">
        <v>25</v>
      </c>
      <c r="H34" s="67">
        <v>0.5</v>
      </c>
      <c r="I34" s="81">
        <f t="shared" si="9"/>
        <v>7.5</v>
      </c>
      <c r="J34" s="71">
        <f>IF(D34=基本・単一!$F$4,基本・単一!$L$4,IF(D34=基本・単一!$F$5,基本・単一!$L$5,IF(D34=基本・単一!$F$6,基本・単一!$L$6,IF(D34=基本・単一!$F$7,基本・単一!$L$7,IF(D34=基本・単一!$F$8,基本・単一!$L$8,IF(D34=基本・単一!$F$9,基本・単一!$L$9,IF(D34=基本・単一!$F$10,基本・単一!$L$10)))))))</f>
        <v>921</v>
      </c>
      <c r="K34" s="243"/>
      <c r="L34" s="64">
        <f>'身体介護を伴う移動支援・複合（日中＆夜間早朝）'!$J$56</f>
        <v>664</v>
      </c>
      <c r="M34" s="243"/>
      <c r="N34" s="64">
        <f t="shared" si="10"/>
        <v>83</v>
      </c>
      <c r="O34" s="243"/>
      <c r="P34" s="71">
        <f t="shared" si="0"/>
        <v>1876</v>
      </c>
      <c r="Q34" s="72">
        <f t="shared" si="1"/>
        <v>21011</v>
      </c>
      <c r="R34" s="72">
        <f t="shared" si="2"/>
        <v>20560</v>
      </c>
      <c r="S34" s="72">
        <f t="shared" si="3"/>
        <v>20448</v>
      </c>
      <c r="T34" s="72">
        <f t="shared" si="4"/>
        <v>20110</v>
      </c>
      <c r="U34" s="72">
        <f t="shared" si="5"/>
        <v>19885</v>
      </c>
      <c r="V34" s="72">
        <f t="shared" si="6"/>
        <v>19435</v>
      </c>
      <c r="W34" s="72">
        <f t="shared" si="7"/>
        <v>19097</v>
      </c>
      <c r="X34" s="72">
        <f t="shared" si="8"/>
        <v>18760</v>
      </c>
      <c r="Y34" s="44"/>
      <c r="Z34" s="44"/>
    </row>
    <row r="35" spans="1:26" ht="18" customHeight="1" x14ac:dyDescent="0.2">
      <c r="A35" s="56" t="s">
        <v>1157</v>
      </c>
      <c r="B35" s="82" t="s">
        <v>649</v>
      </c>
      <c r="C35" s="66" t="s">
        <v>1</v>
      </c>
      <c r="D35" s="67">
        <v>3.5</v>
      </c>
      <c r="E35" s="68" t="s">
        <v>18</v>
      </c>
      <c r="F35" s="67">
        <v>4</v>
      </c>
      <c r="G35" s="68" t="s">
        <v>25</v>
      </c>
      <c r="H35" s="67">
        <v>1</v>
      </c>
      <c r="I35" s="81">
        <f t="shared" si="9"/>
        <v>7.5</v>
      </c>
      <c r="J35" s="71">
        <f>IF(D35=基本・単一!$F$4,基本・単一!$L$4,IF(D35=基本・単一!$F$5,基本・単一!$L$5,IF(D35=基本・単一!$F$6,基本・単一!$L$6,IF(D35=基本・単一!$F$7,基本・単一!$L$7,IF(D35=基本・単一!$F$8,基本・単一!$L$8,IF(D35=基本・単一!$F$9,基本・単一!$L$9,IF(D35=基本・単一!$F$10,基本・単一!$L$10)))))))</f>
        <v>921</v>
      </c>
      <c r="K35" s="243"/>
      <c r="L35" s="64">
        <f>'身体介護を伴う移動支援・複合（日中＆夜間早朝）'!$J$56</f>
        <v>664</v>
      </c>
      <c r="M35" s="243"/>
      <c r="N35" s="64">
        <f t="shared" si="10"/>
        <v>166</v>
      </c>
      <c r="O35" s="243"/>
      <c r="P35" s="71">
        <f t="shared" si="0"/>
        <v>2000</v>
      </c>
      <c r="Q35" s="72">
        <f t="shared" si="1"/>
        <v>22400</v>
      </c>
      <c r="R35" s="72">
        <f t="shared" si="2"/>
        <v>21920</v>
      </c>
      <c r="S35" s="72">
        <f t="shared" si="3"/>
        <v>21800</v>
      </c>
      <c r="T35" s="72">
        <f t="shared" si="4"/>
        <v>21440</v>
      </c>
      <c r="U35" s="72">
        <f t="shared" si="5"/>
        <v>21200</v>
      </c>
      <c r="V35" s="72">
        <f t="shared" si="6"/>
        <v>20720</v>
      </c>
      <c r="W35" s="72">
        <f t="shared" si="7"/>
        <v>20360</v>
      </c>
      <c r="X35" s="72">
        <f t="shared" si="8"/>
        <v>20000</v>
      </c>
      <c r="Y35" s="44"/>
      <c r="Z35" s="44"/>
    </row>
    <row r="36" spans="1:26" ht="18" customHeight="1" x14ac:dyDescent="0.2">
      <c r="A36" s="56" t="s">
        <v>1158</v>
      </c>
      <c r="B36" s="82" t="s">
        <v>649</v>
      </c>
      <c r="C36" s="66" t="s">
        <v>1</v>
      </c>
      <c r="D36" s="67">
        <v>3.5</v>
      </c>
      <c r="E36" s="68" t="s">
        <v>18</v>
      </c>
      <c r="F36" s="67">
        <v>4</v>
      </c>
      <c r="G36" s="68" t="s">
        <v>25</v>
      </c>
      <c r="H36" s="67">
        <v>1.5</v>
      </c>
      <c r="I36" s="81">
        <f t="shared" si="9"/>
        <v>7.5</v>
      </c>
      <c r="J36" s="71">
        <f>IF(D36=基本・単一!$F$4,基本・単一!$L$4,IF(D36=基本・単一!$F$5,基本・単一!$L$5,IF(D36=基本・単一!$F$6,基本・単一!$L$6,IF(D36=基本・単一!$F$7,基本・単一!$L$7,IF(D36=基本・単一!$F$8,基本・単一!$L$8,IF(D36=基本・単一!$F$9,基本・単一!$L$9,IF(D36=基本・単一!$F$10,基本・単一!$L$10)))))))</f>
        <v>921</v>
      </c>
      <c r="K36" s="243"/>
      <c r="L36" s="64">
        <f>'身体介護を伴う移動支援・複合（日中＆夜間早朝）'!$J$56</f>
        <v>664</v>
      </c>
      <c r="M36" s="243"/>
      <c r="N36" s="64">
        <f t="shared" si="10"/>
        <v>249</v>
      </c>
      <c r="O36" s="243"/>
      <c r="P36" s="71">
        <f t="shared" ref="P36:P67" si="11">ROUND(J36*(1+$K$4),0)+ROUND(L36*(1+$M$4),0)+ROUND(N36*(1+$O$4),0)</f>
        <v>2125</v>
      </c>
      <c r="Q36" s="72">
        <f t="shared" si="1"/>
        <v>23800</v>
      </c>
      <c r="R36" s="72">
        <f t="shared" ref="R36:R67" si="12">ROUNDDOWN($P36*R$3,0)</f>
        <v>23290</v>
      </c>
      <c r="S36" s="72">
        <f t="shared" ref="S36:S67" si="13">ROUNDDOWN($P36*S$3,0)</f>
        <v>23162</v>
      </c>
      <c r="T36" s="72">
        <f t="shared" ref="T36:T67" si="14">ROUNDDOWN($P36*T$3,0)</f>
        <v>22780</v>
      </c>
      <c r="U36" s="72">
        <f t="shared" ref="U36:U67" si="15">ROUNDDOWN($P36*U$3,0)</f>
        <v>22525</v>
      </c>
      <c r="V36" s="72">
        <f t="shared" ref="V36:V67" si="16">ROUNDDOWN($P36*V$3,0)</f>
        <v>22015</v>
      </c>
      <c r="W36" s="72">
        <f t="shared" ref="W36:W67" si="17">ROUNDDOWN($P36*W$3,0)</f>
        <v>21632</v>
      </c>
      <c r="X36" s="72">
        <f t="shared" ref="X36:X67" si="18">ROUNDDOWN($P36*X$3,0)</f>
        <v>21250</v>
      </c>
      <c r="Y36" s="44"/>
      <c r="Z36" s="44"/>
    </row>
    <row r="37" spans="1:26" ht="18" customHeight="1" x14ac:dyDescent="0.2">
      <c r="A37" s="56" t="s">
        <v>1159</v>
      </c>
      <c r="B37" s="82" t="s">
        <v>649</v>
      </c>
      <c r="C37" s="66" t="s">
        <v>1</v>
      </c>
      <c r="D37" s="67">
        <v>3.5</v>
      </c>
      <c r="E37" s="68" t="s">
        <v>18</v>
      </c>
      <c r="F37" s="67">
        <v>4</v>
      </c>
      <c r="G37" s="68" t="s">
        <v>25</v>
      </c>
      <c r="H37" s="67">
        <v>2</v>
      </c>
      <c r="I37" s="81">
        <f t="shared" si="9"/>
        <v>7.5</v>
      </c>
      <c r="J37" s="71">
        <f>IF(D37=基本・単一!$F$4,基本・単一!$L$4,IF(D37=基本・単一!$F$5,基本・単一!$L$5,IF(D37=基本・単一!$F$6,基本・単一!$L$6,IF(D37=基本・単一!$F$7,基本・単一!$L$7,IF(D37=基本・単一!$F$8,基本・単一!$L$8,IF(D37=基本・単一!$F$9,基本・単一!$L$9,IF(D37=基本・単一!$F$10,基本・単一!$L$10)))))))</f>
        <v>921</v>
      </c>
      <c r="K37" s="243"/>
      <c r="L37" s="64">
        <f>'身体介護を伴う移動支援・複合（日中＆夜間早朝）'!$J$56</f>
        <v>664</v>
      </c>
      <c r="M37" s="243"/>
      <c r="N37" s="64">
        <f t="shared" si="10"/>
        <v>332</v>
      </c>
      <c r="O37" s="243"/>
      <c r="P37" s="71">
        <f t="shared" si="11"/>
        <v>2249</v>
      </c>
      <c r="Q37" s="72">
        <f t="shared" si="1"/>
        <v>25188</v>
      </c>
      <c r="R37" s="72">
        <f t="shared" si="12"/>
        <v>24649</v>
      </c>
      <c r="S37" s="72">
        <f t="shared" si="13"/>
        <v>24514</v>
      </c>
      <c r="T37" s="72">
        <f t="shared" si="14"/>
        <v>24109</v>
      </c>
      <c r="U37" s="72">
        <f t="shared" si="15"/>
        <v>23839</v>
      </c>
      <c r="V37" s="72">
        <f t="shared" si="16"/>
        <v>23299</v>
      </c>
      <c r="W37" s="72">
        <f t="shared" si="17"/>
        <v>22894</v>
      </c>
      <c r="X37" s="72">
        <f t="shared" si="18"/>
        <v>22490</v>
      </c>
      <c r="Y37" s="44"/>
      <c r="Z37" s="44"/>
    </row>
    <row r="38" spans="1:26" ht="18" customHeight="1" x14ac:dyDescent="0.2">
      <c r="A38" s="56" t="s">
        <v>1160</v>
      </c>
      <c r="B38" s="82" t="s">
        <v>649</v>
      </c>
      <c r="C38" s="66" t="s">
        <v>1</v>
      </c>
      <c r="D38" s="67">
        <v>3.5</v>
      </c>
      <c r="E38" s="68" t="s">
        <v>18</v>
      </c>
      <c r="F38" s="67">
        <v>4</v>
      </c>
      <c r="G38" s="68" t="s">
        <v>25</v>
      </c>
      <c r="H38" s="67">
        <v>2.5</v>
      </c>
      <c r="I38" s="81">
        <f t="shared" si="9"/>
        <v>7.5</v>
      </c>
      <c r="J38" s="71">
        <f>IF(D38=基本・単一!$F$4,基本・単一!$L$4,IF(D38=基本・単一!$F$5,基本・単一!$L$5,IF(D38=基本・単一!$F$6,基本・単一!$L$6,IF(D38=基本・単一!$F$7,基本・単一!$L$7,IF(D38=基本・単一!$F$8,基本・単一!$L$8,IF(D38=基本・単一!$F$9,基本・単一!$L$9,IF(D38=基本・単一!$F$10,基本・単一!$L$10)))))))</f>
        <v>921</v>
      </c>
      <c r="K38" s="243"/>
      <c r="L38" s="64">
        <f>'身体介護を伴う移動支援・複合（日中＆夜間早朝）'!$J$56</f>
        <v>664</v>
      </c>
      <c r="M38" s="243"/>
      <c r="N38" s="64">
        <f t="shared" si="10"/>
        <v>415</v>
      </c>
      <c r="O38" s="243"/>
      <c r="P38" s="71">
        <f t="shared" si="11"/>
        <v>2374</v>
      </c>
      <c r="Q38" s="72">
        <f t="shared" si="1"/>
        <v>26588</v>
      </c>
      <c r="R38" s="72">
        <f t="shared" si="12"/>
        <v>26019</v>
      </c>
      <c r="S38" s="72">
        <f t="shared" si="13"/>
        <v>25876</v>
      </c>
      <c r="T38" s="72">
        <f t="shared" si="14"/>
        <v>25449</v>
      </c>
      <c r="U38" s="72">
        <f t="shared" si="15"/>
        <v>25164</v>
      </c>
      <c r="V38" s="72">
        <f t="shared" si="16"/>
        <v>24594</v>
      </c>
      <c r="W38" s="72">
        <f t="shared" si="17"/>
        <v>24167</v>
      </c>
      <c r="X38" s="72">
        <f t="shared" si="18"/>
        <v>23740</v>
      </c>
      <c r="Y38" s="44"/>
      <c r="Z38" s="44"/>
    </row>
    <row r="39" spans="1:26" ht="18" customHeight="1" x14ac:dyDescent="0.2">
      <c r="A39" s="56" t="s">
        <v>1161</v>
      </c>
      <c r="B39" s="82" t="s">
        <v>649</v>
      </c>
      <c r="C39" s="66" t="s">
        <v>1</v>
      </c>
      <c r="D39" s="67">
        <v>4</v>
      </c>
      <c r="E39" s="68" t="s">
        <v>18</v>
      </c>
      <c r="F39" s="67">
        <v>4</v>
      </c>
      <c r="G39" s="68" t="s">
        <v>25</v>
      </c>
      <c r="H39" s="67">
        <v>0.5</v>
      </c>
      <c r="I39" s="81">
        <f t="shared" si="9"/>
        <v>8</v>
      </c>
      <c r="J39" s="71">
        <f>基本・単一!$L$11</f>
        <v>1004</v>
      </c>
      <c r="K39" s="243"/>
      <c r="L39" s="64">
        <f>'身体介護を伴う移動支援・複合（日中＆夜間早朝）'!$J$56</f>
        <v>664</v>
      </c>
      <c r="M39" s="243"/>
      <c r="N39" s="64">
        <f t="shared" si="10"/>
        <v>83</v>
      </c>
      <c r="O39" s="243"/>
      <c r="P39" s="71">
        <f t="shared" si="11"/>
        <v>1959</v>
      </c>
      <c r="Q39" s="72">
        <f t="shared" si="1"/>
        <v>21940</v>
      </c>
      <c r="R39" s="72">
        <f t="shared" si="12"/>
        <v>21470</v>
      </c>
      <c r="S39" s="72">
        <f t="shared" si="13"/>
        <v>21353</v>
      </c>
      <c r="T39" s="72">
        <f t="shared" si="14"/>
        <v>21000</v>
      </c>
      <c r="U39" s="72">
        <f t="shared" si="15"/>
        <v>20765</v>
      </c>
      <c r="V39" s="72">
        <f t="shared" si="16"/>
        <v>20295</v>
      </c>
      <c r="W39" s="72">
        <f t="shared" si="17"/>
        <v>19942</v>
      </c>
      <c r="X39" s="72">
        <f t="shared" si="18"/>
        <v>19590</v>
      </c>
      <c r="Y39" s="44"/>
      <c r="Z39" s="44"/>
    </row>
    <row r="40" spans="1:26" ht="18" customHeight="1" x14ac:dyDescent="0.2">
      <c r="A40" s="56" t="s">
        <v>1162</v>
      </c>
      <c r="B40" s="82" t="s">
        <v>649</v>
      </c>
      <c r="C40" s="66" t="s">
        <v>1</v>
      </c>
      <c r="D40" s="67">
        <v>4</v>
      </c>
      <c r="E40" s="68" t="s">
        <v>18</v>
      </c>
      <c r="F40" s="67">
        <v>4</v>
      </c>
      <c r="G40" s="68" t="s">
        <v>25</v>
      </c>
      <c r="H40" s="67">
        <v>1</v>
      </c>
      <c r="I40" s="81">
        <f t="shared" si="9"/>
        <v>8</v>
      </c>
      <c r="J40" s="71">
        <f>基本・単一!$L$11</f>
        <v>1004</v>
      </c>
      <c r="K40" s="243"/>
      <c r="L40" s="64">
        <f>'身体介護を伴う移動支援・複合（日中＆夜間早朝）'!$J$56</f>
        <v>664</v>
      </c>
      <c r="M40" s="243"/>
      <c r="N40" s="64">
        <f t="shared" si="10"/>
        <v>166</v>
      </c>
      <c r="O40" s="243"/>
      <c r="P40" s="71">
        <f t="shared" si="11"/>
        <v>2083</v>
      </c>
      <c r="Q40" s="72">
        <f t="shared" si="1"/>
        <v>23329</v>
      </c>
      <c r="R40" s="72">
        <f t="shared" si="12"/>
        <v>22829</v>
      </c>
      <c r="S40" s="72">
        <f t="shared" si="13"/>
        <v>22704</v>
      </c>
      <c r="T40" s="72">
        <f t="shared" si="14"/>
        <v>22329</v>
      </c>
      <c r="U40" s="72">
        <f t="shared" si="15"/>
        <v>22079</v>
      </c>
      <c r="V40" s="72">
        <f t="shared" si="16"/>
        <v>21579</v>
      </c>
      <c r="W40" s="72">
        <f t="shared" si="17"/>
        <v>21204</v>
      </c>
      <c r="X40" s="72">
        <f t="shared" si="18"/>
        <v>20830</v>
      </c>
      <c r="Y40" s="44"/>
      <c r="Z40" s="44"/>
    </row>
    <row r="41" spans="1:26" ht="18" customHeight="1" x14ac:dyDescent="0.2">
      <c r="A41" s="56" t="s">
        <v>1163</v>
      </c>
      <c r="B41" s="82" t="s">
        <v>649</v>
      </c>
      <c r="C41" s="66" t="s">
        <v>1</v>
      </c>
      <c r="D41" s="67">
        <v>4</v>
      </c>
      <c r="E41" s="68" t="s">
        <v>18</v>
      </c>
      <c r="F41" s="67">
        <v>4</v>
      </c>
      <c r="G41" s="68" t="s">
        <v>25</v>
      </c>
      <c r="H41" s="67">
        <v>1.5</v>
      </c>
      <c r="I41" s="81">
        <f t="shared" si="9"/>
        <v>8</v>
      </c>
      <c r="J41" s="71">
        <f>基本・単一!$L$11</f>
        <v>1004</v>
      </c>
      <c r="K41" s="243"/>
      <c r="L41" s="64">
        <f>'身体介護を伴う移動支援・複合（日中＆夜間早朝）'!$J$56</f>
        <v>664</v>
      </c>
      <c r="M41" s="243"/>
      <c r="N41" s="64">
        <f t="shared" si="10"/>
        <v>249</v>
      </c>
      <c r="O41" s="243"/>
      <c r="P41" s="71">
        <f t="shared" si="11"/>
        <v>2208</v>
      </c>
      <c r="Q41" s="72">
        <f t="shared" si="1"/>
        <v>24729</v>
      </c>
      <c r="R41" s="72">
        <f t="shared" si="12"/>
        <v>24199</v>
      </c>
      <c r="S41" s="72">
        <f t="shared" si="13"/>
        <v>24067</v>
      </c>
      <c r="T41" s="72">
        <f t="shared" si="14"/>
        <v>23669</v>
      </c>
      <c r="U41" s="72">
        <f t="shared" si="15"/>
        <v>23404</v>
      </c>
      <c r="V41" s="72">
        <f t="shared" si="16"/>
        <v>22874</v>
      </c>
      <c r="W41" s="72">
        <f t="shared" si="17"/>
        <v>22477</v>
      </c>
      <c r="X41" s="72">
        <f t="shared" si="18"/>
        <v>22080</v>
      </c>
      <c r="Y41" s="44"/>
      <c r="Z41" s="44"/>
    </row>
    <row r="42" spans="1:26" ht="18" customHeight="1" x14ac:dyDescent="0.2">
      <c r="A42" s="56" t="s">
        <v>1164</v>
      </c>
      <c r="B42" s="82" t="s">
        <v>649</v>
      </c>
      <c r="C42" s="66" t="s">
        <v>1</v>
      </c>
      <c r="D42" s="67">
        <v>4</v>
      </c>
      <c r="E42" s="68" t="s">
        <v>18</v>
      </c>
      <c r="F42" s="67">
        <v>4</v>
      </c>
      <c r="G42" s="68" t="s">
        <v>25</v>
      </c>
      <c r="H42" s="67">
        <v>2</v>
      </c>
      <c r="I42" s="81">
        <f t="shared" si="9"/>
        <v>8</v>
      </c>
      <c r="J42" s="71">
        <f>基本・単一!$L$11</f>
        <v>1004</v>
      </c>
      <c r="K42" s="243"/>
      <c r="L42" s="64">
        <f>'身体介護を伴う移動支援・複合（日中＆夜間早朝）'!$J$56</f>
        <v>664</v>
      </c>
      <c r="M42" s="243"/>
      <c r="N42" s="64">
        <f t="shared" si="10"/>
        <v>332</v>
      </c>
      <c r="O42" s="243"/>
      <c r="P42" s="71">
        <f t="shared" si="11"/>
        <v>2332</v>
      </c>
      <c r="Q42" s="72">
        <f t="shared" si="1"/>
        <v>26118</v>
      </c>
      <c r="R42" s="72">
        <f t="shared" si="12"/>
        <v>25558</v>
      </c>
      <c r="S42" s="72">
        <f t="shared" si="13"/>
        <v>25418</v>
      </c>
      <c r="T42" s="72">
        <f t="shared" si="14"/>
        <v>24999</v>
      </c>
      <c r="U42" s="72">
        <f t="shared" si="15"/>
        <v>24719</v>
      </c>
      <c r="V42" s="72">
        <f t="shared" si="16"/>
        <v>24159</v>
      </c>
      <c r="W42" s="72">
        <f t="shared" si="17"/>
        <v>23739</v>
      </c>
      <c r="X42" s="72">
        <f t="shared" si="18"/>
        <v>23320</v>
      </c>
      <c r="Y42" s="44"/>
      <c r="Z42" s="44"/>
    </row>
    <row r="43" spans="1:26" ht="18" customHeight="1" x14ac:dyDescent="0.2">
      <c r="A43" s="56" t="s">
        <v>1165</v>
      </c>
      <c r="B43" s="82" t="s">
        <v>649</v>
      </c>
      <c r="C43" s="66" t="s">
        <v>1</v>
      </c>
      <c r="D43" s="67">
        <v>4</v>
      </c>
      <c r="E43" s="68" t="s">
        <v>18</v>
      </c>
      <c r="F43" s="67">
        <v>4</v>
      </c>
      <c r="G43" s="68" t="s">
        <v>25</v>
      </c>
      <c r="H43" s="67">
        <v>2.5</v>
      </c>
      <c r="I43" s="81">
        <f t="shared" si="9"/>
        <v>8</v>
      </c>
      <c r="J43" s="71">
        <f>基本・単一!$L$11</f>
        <v>1004</v>
      </c>
      <c r="K43" s="243"/>
      <c r="L43" s="64">
        <f>'身体介護を伴う移動支援・複合（日中＆夜間早朝）'!$J$56</f>
        <v>664</v>
      </c>
      <c r="M43" s="243"/>
      <c r="N43" s="64">
        <f t="shared" si="10"/>
        <v>415</v>
      </c>
      <c r="O43" s="243"/>
      <c r="P43" s="71">
        <f t="shared" si="11"/>
        <v>2457</v>
      </c>
      <c r="Q43" s="72">
        <f t="shared" si="1"/>
        <v>27518</v>
      </c>
      <c r="R43" s="72">
        <f t="shared" si="12"/>
        <v>26928</v>
      </c>
      <c r="S43" s="72">
        <f t="shared" si="13"/>
        <v>26781</v>
      </c>
      <c r="T43" s="72">
        <f t="shared" si="14"/>
        <v>26339</v>
      </c>
      <c r="U43" s="72">
        <f t="shared" si="15"/>
        <v>26044</v>
      </c>
      <c r="V43" s="72">
        <f t="shared" si="16"/>
        <v>25454</v>
      </c>
      <c r="W43" s="72">
        <f t="shared" si="17"/>
        <v>25012</v>
      </c>
      <c r="X43" s="72">
        <f t="shared" si="18"/>
        <v>24570</v>
      </c>
      <c r="Y43" s="44"/>
      <c r="Z43" s="44"/>
    </row>
    <row r="44" spans="1:26" ht="18" customHeight="1" x14ac:dyDescent="0.2">
      <c r="A44" s="56" t="s">
        <v>1166</v>
      </c>
      <c r="B44" s="82" t="s">
        <v>649</v>
      </c>
      <c r="C44" s="66" t="s">
        <v>1</v>
      </c>
      <c r="D44" s="67">
        <v>4.5</v>
      </c>
      <c r="E44" s="68" t="s">
        <v>18</v>
      </c>
      <c r="F44" s="67">
        <v>4</v>
      </c>
      <c r="G44" s="68" t="s">
        <v>25</v>
      </c>
      <c r="H44" s="67">
        <v>0.5</v>
      </c>
      <c r="I44" s="81">
        <f t="shared" si="9"/>
        <v>8.5</v>
      </c>
      <c r="J44" s="71">
        <f>基本・単一!$L$12</f>
        <v>1087</v>
      </c>
      <c r="K44" s="243"/>
      <c r="L44" s="64">
        <f>'身体介護を伴う移動支援・複合（日中＆夜間早朝）'!$J$56</f>
        <v>664</v>
      </c>
      <c r="M44" s="243"/>
      <c r="N44" s="64">
        <f t="shared" si="10"/>
        <v>83</v>
      </c>
      <c r="O44" s="243"/>
      <c r="P44" s="71">
        <f t="shared" si="11"/>
        <v>2042</v>
      </c>
      <c r="Q44" s="72">
        <f t="shared" si="1"/>
        <v>22870</v>
      </c>
      <c r="R44" s="72">
        <f t="shared" si="12"/>
        <v>22380</v>
      </c>
      <c r="S44" s="72">
        <f t="shared" si="13"/>
        <v>22257</v>
      </c>
      <c r="T44" s="72">
        <f t="shared" si="14"/>
        <v>21890</v>
      </c>
      <c r="U44" s="72">
        <f t="shared" si="15"/>
        <v>21645</v>
      </c>
      <c r="V44" s="72">
        <f t="shared" si="16"/>
        <v>21155</v>
      </c>
      <c r="W44" s="72">
        <f t="shared" si="17"/>
        <v>20787</v>
      </c>
      <c r="X44" s="72">
        <f t="shared" si="18"/>
        <v>20420</v>
      </c>
      <c r="Y44" s="44"/>
      <c r="Z44" s="44"/>
    </row>
    <row r="45" spans="1:26" ht="18" customHeight="1" x14ac:dyDescent="0.2">
      <c r="A45" s="56" t="s">
        <v>1167</v>
      </c>
      <c r="B45" s="82" t="s">
        <v>649</v>
      </c>
      <c r="C45" s="66" t="s">
        <v>1</v>
      </c>
      <c r="D45" s="67">
        <v>4.5</v>
      </c>
      <c r="E45" s="68" t="s">
        <v>18</v>
      </c>
      <c r="F45" s="67">
        <v>4</v>
      </c>
      <c r="G45" s="68" t="s">
        <v>25</v>
      </c>
      <c r="H45" s="67">
        <v>1</v>
      </c>
      <c r="I45" s="81">
        <f t="shared" si="9"/>
        <v>8.5</v>
      </c>
      <c r="J45" s="71">
        <f>基本・単一!$L$12</f>
        <v>1087</v>
      </c>
      <c r="K45" s="243"/>
      <c r="L45" s="64">
        <f>'身体介護を伴う移動支援・複合（日中＆夜間早朝）'!$J$56</f>
        <v>664</v>
      </c>
      <c r="M45" s="243"/>
      <c r="N45" s="64">
        <f t="shared" si="10"/>
        <v>166</v>
      </c>
      <c r="O45" s="243"/>
      <c r="P45" s="71">
        <f t="shared" si="11"/>
        <v>2166</v>
      </c>
      <c r="Q45" s="72">
        <f t="shared" si="1"/>
        <v>24259</v>
      </c>
      <c r="R45" s="72">
        <f t="shared" si="12"/>
        <v>23739</v>
      </c>
      <c r="S45" s="72">
        <f t="shared" si="13"/>
        <v>23609</v>
      </c>
      <c r="T45" s="72">
        <f t="shared" si="14"/>
        <v>23219</v>
      </c>
      <c r="U45" s="72">
        <f t="shared" si="15"/>
        <v>22959</v>
      </c>
      <c r="V45" s="72">
        <f t="shared" si="16"/>
        <v>22439</v>
      </c>
      <c r="W45" s="72">
        <f t="shared" si="17"/>
        <v>22049</v>
      </c>
      <c r="X45" s="72">
        <f t="shared" si="18"/>
        <v>21660</v>
      </c>
      <c r="Y45" s="44"/>
      <c r="Z45" s="44"/>
    </row>
    <row r="46" spans="1:26" ht="18" customHeight="1" x14ac:dyDescent="0.2">
      <c r="A46" s="56" t="s">
        <v>1168</v>
      </c>
      <c r="B46" s="82" t="s">
        <v>649</v>
      </c>
      <c r="C46" s="66" t="s">
        <v>1</v>
      </c>
      <c r="D46" s="67">
        <v>4.5</v>
      </c>
      <c r="E46" s="68" t="s">
        <v>18</v>
      </c>
      <c r="F46" s="67">
        <v>4</v>
      </c>
      <c r="G46" s="68" t="s">
        <v>25</v>
      </c>
      <c r="H46" s="67">
        <v>1.5</v>
      </c>
      <c r="I46" s="81">
        <f t="shared" si="9"/>
        <v>8.5</v>
      </c>
      <c r="J46" s="71">
        <f>基本・単一!$L$12</f>
        <v>1087</v>
      </c>
      <c r="K46" s="243"/>
      <c r="L46" s="64">
        <f>'身体介護を伴う移動支援・複合（日中＆夜間早朝）'!$J$56</f>
        <v>664</v>
      </c>
      <c r="M46" s="243"/>
      <c r="N46" s="64">
        <f t="shared" si="10"/>
        <v>249</v>
      </c>
      <c r="O46" s="243"/>
      <c r="P46" s="71">
        <f t="shared" si="11"/>
        <v>2291</v>
      </c>
      <c r="Q46" s="72">
        <f t="shared" si="1"/>
        <v>25659</v>
      </c>
      <c r="R46" s="72">
        <f t="shared" si="12"/>
        <v>25109</v>
      </c>
      <c r="S46" s="72">
        <f t="shared" si="13"/>
        <v>24971</v>
      </c>
      <c r="T46" s="72">
        <f t="shared" si="14"/>
        <v>24559</v>
      </c>
      <c r="U46" s="72">
        <f t="shared" si="15"/>
        <v>24284</v>
      </c>
      <c r="V46" s="72">
        <f t="shared" si="16"/>
        <v>23734</v>
      </c>
      <c r="W46" s="72">
        <f t="shared" si="17"/>
        <v>23322</v>
      </c>
      <c r="X46" s="72">
        <f t="shared" si="18"/>
        <v>22910</v>
      </c>
      <c r="Y46" s="44"/>
      <c r="Z46" s="44"/>
    </row>
    <row r="47" spans="1:26" ht="18" customHeight="1" x14ac:dyDescent="0.2">
      <c r="A47" s="56" t="s">
        <v>1169</v>
      </c>
      <c r="B47" s="82" t="s">
        <v>649</v>
      </c>
      <c r="C47" s="66" t="s">
        <v>1</v>
      </c>
      <c r="D47" s="67">
        <v>4.5</v>
      </c>
      <c r="E47" s="68" t="s">
        <v>18</v>
      </c>
      <c r="F47" s="67">
        <v>4</v>
      </c>
      <c r="G47" s="68" t="s">
        <v>25</v>
      </c>
      <c r="H47" s="67">
        <v>2</v>
      </c>
      <c r="I47" s="81">
        <f t="shared" si="9"/>
        <v>8.5</v>
      </c>
      <c r="J47" s="71">
        <f>基本・単一!$L$12</f>
        <v>1087</v>
      </c>
      <c r="K47" s="243"/>
      <c r="L47" s="64">
        <f>'身体介護を伴う移動支援・複合（日中＆夜間早朝）'!$J$56</f>
        <v>664</v>
      </c>
      <c r="M47" s="243"/>
      <c r="N47" s="64">
        <f t="shared" si="10"/>
        <v>332</v>
      </c>
      <c r="O47" s="243"/>
      <c r="P47" s="71">
        <f t="shared" si="11"/>
        <v>2415</v>
      </c>
      <c r="Q47" s="72">
        <f t="shared" si="1"/>
        <v>27048</v>
      </c>
      <c r="R47" s="72">
        <f t="shared" si="12"/>
        <v>26468</v>
      </c>
      <c r="S47" s="72">
        <f t="shared" si="13"/>
        <v>26323</v>
      </c>
      <c r="T47" s="72">
        <f t="shared" si="14"/>
        <v>25888</v>
      </c>
      <c r="U47" s="72">
        <f t="shared" si="15"/>
        <v>25599</v>
      </c>
      <c r="V47" s="72">
        <f t="shared" si="16"/>
        <v>25019</v>
      </c>
      <c r="W47" s="72">
        <f t="shared" si="17"/>
        <v>24584</v>
      </c>
      <c r="X47" s="72">
        <f t="shared" si="18"/>
        <v>24150</v>
      </c>
      <c r="Y47" s="44"/>
      <c r="Z47" s="44"/>
    </row>
    <row r="48" spans="1:26" ht="18" customHeight="1" x14ac:dyDescent="0.2">
      <c r="A48" s="56" t="s">
        <v>1170</v>
      </c>
      <c r="B48" s="82" t="s">
        <v>649</v>
      </c>
      <c r="C48" s="66" t="s">
        <v>1</v>
      </c>
      <c r="D48" s="67">
        <v>4.5</v>
      </c>
      <c r="E48" s="68" t="s">
        <v>18</v>
      </c>
      <c r="F48" s="67">
        <v>4</v>
      </c>
      <c r="G48" s="68" t="s">
        <v>25</v>
      </c>
      <c r="H48" s="67">
        <v>2.5</v>
      </c>
      <c r="I48" s="81">
        <f t="shared" si="9"/>
        <v>8.5</v>
      </c>
      <c r="J48" s="71">
        <f>基本・単一!$L$12</f>
        <v>1087</v>
      </c>
      <c r="K48" s="243"/>
      <c r="L48" s="64">
        <f>'身体介護を伴う移動支援・複合（日中＆夜間早朝）'!$J$56</f>
        <v>664</v>
      </c>
      <c r="M48" s="243"/>
      <c r="N48" s="64">
        <f t="shared" si="10"/>
        <v>415</v>
      </c>
      <c r="O48" s="243"/>
      <c r="P48" s="71">
        <f t="shared" si="11"/>
        <v>2540</v>
      </c>
      <c r="Q48" s="72">
        <f t="shared" si="1"/>
        <v>28448</v>
      </c>
      <c r="R48" s="72">
        <f t="shared" si="12"/>
        <v>27838</v>
      </c>
      <c r="S48" s="72">
        <f t="shared" si="13"/>
        <v>27686</v>
      </c>
      <c r="T48" s="72">
        <f t="shared" si="14"/>
        <v>27228</v>
      </c>
      <c r="U48" s="72">
        <f t="shared" si="15"/>
        <v>26924</v>
      </c>
      <c r="V48" s="72">
        <f t="shared" si="16"/>
        <v>26314</v>
      </c>
      <c r="W48" s="72">
        <f t="shared" si="17"/>
        <v>25857</v>
      </c>
      <c r="X48" s="72">
        <f t="shared" si="18"/>
        <v>25400</v>
      </c>
      <c r="Y48" s="44"/>
      <c r="Z48" s="44"/>
    </row>
    <row r="49" spans="1:26" ht="18" customHeight="1" x14ac:dyDescent="0.2">
      <c r="A49" s="56" t="s">
        <v>1171</v>
      </c>
      <c r="B49" s="82" t="s">
        <v>649</v>
      </c>
      <c r="C49" s="66" t="s">
        <v>1</v>
      </c>
      <c r="D49" s="67">
        <v>5</v>
      </c>
      <c r="E49" s="68" t="s">
        <v>18</v>
      </c>
      <c r="F49" s="67">
        <v>4</v>
      </c>
      <c r="G49" s="68" t="s">
        <v>25</v>
      </c>
      <c r="H49" s="67">
        <v>0.5</v>
      </c>
      <c r="I49" s="81">
        <f t="shared" si="9"/>
        <v>9</v>
      </c>
      <c r="J49" s="71">
        <f>基本・単一!$L$13</f>
        <v>1170</v>
      </c>
      <c r="K49" s="243"/>
      <c r="L49" s="64">
        <f>'身体介護を伴う移動支援・複合（日中＆夜間早朝）'!$J$56</f>
        <v>664</v>
      </c>
      <c r="M49" s="243"/>
      <c r="N49" s="64">
        <f t="shared" si="10"/>
        <v>83</v>
      </c>
      <c r="O49" s="243"/>
      <c r="P49" s="71">
        <f t="shared" si="11"/>
        <v>2125</v>
      </c>
      <c r="Q49" s="72">
        <f t="shared" si="1"/>
        <v>23800</v>
      </c>
      <c r="R49" s="72">
        <f t="shared" si="12"/>
        <v>23290</v>
      </c>
      <c r="S49" s="72">
        <f t="shared" si="13"/>
        <v>23162</v>
      </c>
      <c r="T49" s="72">
        <f t="shared" si="14"/>
        <v>22780</v>
      </c>
      <c r="U49" s="72">
        <f t="shared" si="15"/>
        <v>22525</v>
      </c>
      <c r="V49" s="72">
        <f t="shared" si="16"/>
        <v>22015</v>
      </c>
      <c r="W49" s="72">
        <f t="shared" si="17"/>
        <v>21632</v>
      </c>
      <c r="X49" s="72">
        <f t="shared" si="18"/>
        <v>21250</v>
      </c>
      <c r="Y49" s="44"/>
      <c r="Z49" s="44"/>
    </row>
    <row r="50" spans="1:26" ht="18" customHeight="1" x14ac:dyDescent="0.2">
      <c r="A50" s="56" t="s">
        <v>1172</v>
      </c>
      <c r="B50" s="82" t="s">
        <v>649</v>
      </c>
      <c r="C50" s="66" t="s">
        <v>1</v>
      </c>
      <c r="D50" s="67">
        <v>5</v>
      </c>
      <c r="E50" s="68" t="s">
        <v>18</v>
      </c>
      <c r="F50" s="67">
        <v>4</v>
      </c>
      <c r="G50" s="68" t="s">
        <v>25</v>
      </c>
      <c r="H50" s="67">
        <v>1</v>
      </c>
      <c r="I50" s="81">
        <f t="shared" si="9"/>
        <v>9</v>
      </c>
      <c r="J50" s="71">
        <f>基本・単一!$L$13</f>
        <v>1170</v>
      </c>
      <c r="K50" s="243"/>
      <c r="L50" s="64">
        <f>'身体介護を伴う移動支援・複合（日中＆夜間早朝）'!$J$56</f>
        <v>664</v>
      </c>
      <c r="M50" s="243"/>
      <c r="N50" s="64">
        <f t="shared" si="10"/>
        <v>166</v>
      </c>
      <c r="O50" s="243"/>
      <c r="P50" s="71">
        <f t="shared" si="11"/>
        <v>2249</v>
      </c>
      <c r="Q50" s="72">
        <f t="shared" si="1"/>
        <v>25188</v>
      </c>
      <c r="R50" s="72">
        <f t="shared" si="12"/>
        <v>24649</v>
      </c>
      <c r="S50" s="72">
        <f t="shared" si="13"/>
        <v>24514</v>
      </c>
      <c r="T50" s="72">
        <f t="shared" si="14"/>
        <v>24109</v>
      </c>
      <c r="U50" s="72">
        <f t="shared" si="15"/>
        <v>23839</v>
      </c>
      <c r="V50" s="72">
        <f t="shared" si="16"/>
        <v>23299</v>
      </c>
      <c r="W50" s="72">
        <f t="shared" si="17"/>
        <v>22894</v>
      </c>
      <c r="X50" s="72">
        <f t="shared" si="18"/>
        <v>22490</v>
      </c>
      <c r="Y50" s="44"/>
      <c r="Z50" s="44"/>
    </row>
    <row r="51" spans="1:26" ht="18" customHeight="1" x14ac:dyDescent="0.2">
      <c r="A51" s="56" t="s">
        <v>1173</v>
      </c>
      <c r="B51" s="82" t="s">
        <v>649</v>
      </c>
      <c r="C51" s="66" t="s">
        <v>1</v>
      </c>
      <c r="D51" s="67">
        <v>5</v>
      </c>
      <c r="E51" s="68" t="s">
        <v>18</v>
      </c>
      <c r="F51" s="67">
        <v>4</v>
      </c>
      <c r="G51" s="68" t="s">
        <v>25</v>
      </c>
      <c r="H51" s="67">
        <v>1.5</v>
      </c>
      <c r="I51" s="81">
        <f t="shared" si="9"/>
        <v>9</v>
      </c>
      <c r="J51" s="71">
        <f>基本・単一!$L$13</f>
        <v>1170</v>
      </c>
      <c r="K51" s="243"/>
      <c r="L51" s="64">
        <f>'身体介護を伴う移動支援・複合（日中＆夜間早朝）'!$J$56</f>
        <v>664</v>
      </c>
      <c r="M51" s="243"/>
      <c r="N51" s="64">
        <f t="shared" si="10"/>
        <v>249</v>
      </c>
      <c r="O51" s="243"/>
      <c r="P51" s="71">
        <f t="shared" si="11"/>
        <v>2374</v>
      </c>
      <c r="Q51" s="72">
        <f t="shared" si="1"/>
        <v>26588</v>
      </c>
      <c r="R51" s="72">
        <f t="shared" si="12"/>
        <v>26019</v>
      </c>
      <c r="S51" s="72">
        <f t="shared" si="13"/>
        <v>25876</v>
      </c>
      <c r="T51" s="72">
        <f t="shared" si="14"/>
        <v>25449</v>
      </c>
      <c r="U51" s="72">
        <f t="shared" si="15"/>
        <v>25164</v>
      </c>
      <c r="V51" s="72">
        <f t="shared" si="16"/>
        <v>24594</v>
      </c>
      <c r="W51" s="72">
        <f t="shared" si="17"/>
        <v>24167</v>
      </c>
      <c r="X51" s="72">
        <f t="shared" si="18"/>
        <v>23740</v>
      </c>
      <c r="Y51" s="44"/>
      <c r="Z51" s="44"/>
    </row>
    <row r="52" spans="1:26" ht="18" customHeight="1" x14ac:dyDescent="0.2">
      <c r="A52" s="56" t="s">
        <v>1174</v>
      </c>
      <c r="B52" s="82" t="s">
        <v>649</v>
      </c>
      <c r="C52" s="66" t="s">
        <v>1</v>
      </c>
      <c r="D52" s="67">
        <v>5</v>
      </c>
      <c r="E52" s="68" t="s">
        <v>18</v>
      </c>
      <c r="F52" s="67">
        <v>4</v>
      </c>
      <c r="G52" s="68" t="s">
        <v>25</v>
      </c>
      <c r="H52" s="67">
        <v>2</v>
      </c>
      <c r="I52" s="81">
        <f t="shared" si="9"/>
        <v>9</v>
      </c>
      <c r="J52" s="71">
        <f>基本・単一!$L$13</f>
        <v>1170</v>
      </c>
      <c r="K52" s="243"/>
      <c r="L52" s="64">
        <f>'身体介護を伴う移動支援・複合（日中＆夜間早朝）'!$J$56</f>
        <v>664</v>
      </c>
      <c r="M52" s="243"/>
      <c r="N52" s="64">
        <f t="shared" si="10"/>
        <v>332</v>
      </c>
      <c r="O52" s="243"/>
      <c r="P52" s="71">
        <f t="shared" si="11"/>
        <v>2498</v>
      </c>
      <c r="Q52" s="72">
        <f t="shared" si="1"/>
        <v>27977</v>
      </c>
      <c r="R52" s="72">
        <f t="shared" si="12"/>
        <v>27378</v>
      </c>
      <c r="S52" s="72">
        <f t="shared" si="13"/>
        <v>27228</v>
      </c>
      <c r="T52" s="72">
        <f t="shared" si="14"/>
        <v>26778</v>
      </c>
      <c r="U52" s="72">
        <f t="shared" si="15"/>
        <v>26478</v>
      </c>
      <c r="V52" s="72">
        <f t="shared" si="16"/>
        <v>25879</v>
      </c>
      <c r="W52" s="72">
        <f t="shared" si="17"/>
        <v>25429</v>
      </c>
      <c r="X52" s="72">
        <f t="shared" si="18"/>
        <v>24980</v>
      </c>
      <c r="Y52" s="44"/>
      <c r="Z52" s="44"/>
    </row>
    <row r="53" spans="1:26" ht="18" customHeight="1" x14ac:dyDescent="0.2">
      <c r="A53" s="56" t="s">
        <v>1175</v>
      </c>
      <c r="B53" s="82" t="s">
        <v>649</v>
      </c>
      <c r="C53" s="66" t="s">
        <v>1</v>
      </c>
      <c r="D53" s="67">
        <v>5</v>
      </c>
      <c r="E53" s="68" t="s">
        <v>18</v>
      </c>
      <c r="F53" s="67">
        <v>4</v>
      </c>
      <c r="G53" s="68" t="s">
        <v>25</v>
      </c>
      <c r="H53" s="67">
        <v>2.5</v>
      </c>
      <c r="I53" s="81">
        <f t="shared" si="9"/>
        <v>9</v>
      </c>
      <c r="J53" s="71">
        <f>基本・単一!$L$13</f>
        <v>1170</v>
      </c>
      <c r="K53" s="243"/>
      <c r="L53" s="64">
        <f>'身体介護を伴う移動支援・複合（日中＆夜間早朝）'!$J$56</f>
        <v>664</v>
      </c>
      <c r="M53" s="243"/>
      <c r="N53" s="64">
        <f t="shared" si="10"/>
        <v>415</v>
      </c>
      <c r="O53" s="243"/>
      <c r="P53" s="71">
        <f t="shared" si="11"/>
        <v>2623</v>
      </c>
      <c r="Q53" s="72">
        <f t="shared" si="1"/>
        <v>29377</v>
      </c>
      <c r="R53" s="72">
        <f t="shared" si="12"/>
        <v>28748</v>
      </c>
      <c r="S53" s="72">
        <f t="shared" si="13"/>
        <v>28590</v>
      </c>
      <c r="T53" s="72">
        <f t="shared" si="14"/>
        <v>28118</v>
      </c>
      <c r="U53" s="72">
        <f t="shared" si="15"/>
        <v>27803</v>
      </c>
      <c r="V53" s="72">
        <f t="shared" si="16"/>
        <v>27174</v>
      </c>
      <c r="W53" s="72">
        <f t="shared" si="17"/>
        <v>26702</v>
      </c>
      <c r="X53" s="72">
        <f t="shared" si="18"/>
        <v>26230</v>
      </c>
      <c r="Y53" s="44"/>
      <c r="Z53" s="44"/>
    </row>
    <row r="54" spans="1:26" ht="18" customHeight="1" x14ac:dyDescent="0.2">
      <c r="A54" s="56" t="s">
        <v>1176</v>
      </c>
      <c r="B54" s="82" t="s">
        <v>649</v>
      </c>
      <c r="C54" s="66" t="s">
        <v>1</v>
      </c>
      <c r="D54" s="67">
        <v>5.5</v>
      </c>
      <c r="E54" s="68" t="s">
        <v>18</v>
      </c>
      <c r="F54" s="67">
        <v>4</v>
      </c>
      <c r="G54" s="68" t="s">
        <v>25</v>
      </c>
      <c r="H54" s="67">
        <v>0.5</v>
      </c>
      <c r="I54" s="81">
        <f t="shared" si="9"/>
        <v>9.5</v>
      </c>
      <c r="J54" s="71">
        <f>基本・単一!$L$14</f>
        <v>1253</v>
      </c>
      <c r="K54" s="243"/>
      <c r="L54" s="64">
        <f>'身体介護を伴う移動支援・複合（日中＆夜間早朝）'!$J$56</f>
        <v>664</v>
      </c>
      <c r="M54" s="243"/>
      <c r="N54" s="64">
        <f t="shared" si="10"/>
        <v>83</v>
      </c>
      <c r="O54" s="243"/>
      <c r="P54" s="71">
        <f t="shared" si="11"/>
        <v>2208</v>
      </c>
      <c r="Q54" s="72">
        <f t="shared" si="1"/>
        <v>24729</v>
      </c>
      <c r="R54" s="72">
        <f t="shared" si="12"/>
        <v>24199</v>
      </c>
      <c r="S54" s="72">
        <f t="shared" si="13"/>
        <v>24067</v>
      </c>
      <c r="T54" s="72">
        <f t="shared" si="14"/>
        <v>23669</v>
      </c>
      <c r="U54" s="72">
        <f t="shared" si="15"/>
        <v>23404</v>
      </c>
      <c r="V54" s="72">
        <f t="shared" si="16"/>
        <v>22874</v>
      </c>
      <c r="W54" s="72">
        <f t="shared" si="17"/>
        <v>22477</v>
      </c>
      <c r="X54" s="72">
        <f t="shared" si="18"/>
        <v>22080</v>
      </c>
      <c r="Y54" s="44"/>
      <c r="Z54" s="44"/>
    </row>
    <row r="55" spans="1:26" ht="18" customHeight="1" x14ac:dyDescent="0.2">
      <c r="A55" s="56" t="s">
        <v>1177</v>
      </c>
      <c r="B55" s="82" t="s">
        <v>649</v>
      </c>
      <c r="C55" s="66" t="s">
        <v>1</v>
      </c>
      <c r="D55" s="67">
        <v>5.5</v>
      </c>
      <c r="E55" s="68" t="s">
        <v>18</v>
      </c>
      <c r="F55" s="67">
        <v>4</v>
      </c>
      <c r="G55" s="68" t="s">
        <v>25</v>
      </c>
      <c r="H55" s="67">
        <v>1</v>
      </c>
      <c r="I55" s="81">
        <f t="shared" si="9"/>
        <v>9.5</v>
      </c>
      <c r="J55" s="71">
        <f>基本・単一!$L$14</f>
        <v>1253</v>
      </c>
      <c r="K55" s="243"/>
      <c r="L55" s="64">
        <f>'身体介護を伴う移動支援・複合（日中＆夜間早朝）'!$J$56</f>
        <v>664</v>
      </c>
      <c r="M55" s="243"/>
      <c r="N55" s="64">
        <f t="shared" si="10"/>
        <v>166</v>
      </c>
      <c r="O55" s="243"/>
      <c r="P55" s="71">
        <f t="shared" si="11"/>
        <v>2332</v>
      </c>
      <c r="Q55" s="72">
        <f t="shared" si="1"/>
        <v>26118</v>
      </c>
      <c r="R55" s="72">
        <f t="shared" si="12"/>
        <v>25558</v>
      </c>
      <c r="S55" s="72">
        <f t="shared" si="13"/>
        <v>25418</v>
      </c>
      <c r="T55" s="72">
        <f t="shared" si="14"/>
        <v>24999</v>
      </c>
      <c r="U55" s="72">
        <f t="shared" si="15"/>
        <v>24719</v>
      </c>
      <c r="V55" s="72">
        <f t="shared" si="16"/>
        <v>24159</v>
      </c>
      <c r="W55" s="72">
        <f t="shared" si="17"/>
        <v>23739</v>
      </c>
      <c r="X55" s="72">
        <f t="shared" si="18"/>
        <v>23320</v>
      </c>
      <c r="Y55" s="44"/>
      <c r="Z55" s="44"/>
    </row>
    <row r="56" spans="1:26" ht="18" customHeight="1" x14ac:dyDescent="0.2">
      <c r="A56" s="56" t="s">
        <v>1178</v>
      </c>
      <c r="B56" s="82" t="s">
        <v>649</v>
      </c>
      <c r="C56" s="66" t="s">
        <v>1</v>
      </c>
      <c r="D56" s="67">
        <v>5.5</v>
      </c>
      <c r="E56" s="68" t="s">
        <v>18</v>
      </c>
      <c r="F56" s="67">
        <v>4</v>
      </c>
      <c r="G56" s="68" t="s">
        <v>25</v>
      </c>
      <c r="H56" s="67">
        <v>1.5</v>
      </c>
      <c r="I56" s="81">
        <f t="shared" si="9"/>
        <v>9.5</v>
      </c>
      <c r="J56" s="71">
        <f>基本・単一!$L$14</f>
        <v>1253</v>
      </c>
      <c r="K56" s="243"/>
      <c r="L56" s="64">
        <f>'身体介護を伴う移動支援・複合（日中＆夜間早朝）'!$J$56</f>
        <v>664</v>
      </c>
      <c r="M56" s="243"/>
      <c r="N56" s="64">
        <f t="shared" si="10"/>
        <v>249</v>
      </c>
      <c r="O56" s="243"/>
      <c r="P56" s="71">
        <f t="shared" si="11"/>
        <v>2457</v>
      </c>
      <c r="Q56" s="72">
        <f t="shared" si="1"/>
        <v>27518</v>
      </c>
      <c r="R56" s="72">
        <f t="shared" si="12"/>
        <v>26928</v>
      </c>
      <c r="S56" s="72">
        <f t="shared" si="13"/>
        <v>26781</v>
      </c>
      <c r="T56" s="72">
        <f t="shared" si="14"/>
        <v>26339</v>
      </c>
      <c r="U56" s="72">
        <f t="shared" si="15"/>
        <v>26044</v>
      </c>
      <c r="V56" s="72">
        <f t="shared" si="16"/>
        <v>25454</v>
      </c>
      <c r="W56" s="72">
        <f t="shared" si="17"/>
        <v>25012</v>
      </c>
      <c r="X56" s="72">
        <f t="shared" si="18"/>
        <v>24570</v>
      </c>
      <c r="Y56" s="44"/>
      <c r="Z56" s="44"/>
    </row>
    <row r="57" spans="1:26" ht="18" customHeight="1" x14ac:dyDescent="0.2">
      <c r="A57" s="56" t="s">
        <v>1179</v>
      </c>
      <c r="B57" s="82" t="s">
        <v>649</v>
      </c>
      <c r="C57" s="66" t="s">
        <v>1</v>
      </c>
      <c r="D57" s="67">
        <v>5.5</v>
      </c>
      <c r="E57" s="68" t="s">
        <v>18</v>
      </c>
      <c r="F57" s="67">
        <v>4</v>
      </c>
      <c r="G57" s="68" t="s">
        <v>25</v>
      </c>
      <c r="H57" s="67">
        <v>2</v>
      </c>
      <c r="I57" s="81">
        <f t="shared" si="9"/>
        <v>9.5</v>
      </c>
      <c r="J57" s="71">
        <f>基本・単一!$L$14</f>
        <v>1253</v>
      </c>
      <c r="K57" s="243"/>
      <c r="L57" s="64">
        <f>'身体介護を伴う移動支援・複合（日中＆夜間早朝）'!$J$56</f>
        <v>664</v>
      </c>
      <c r="M57" s="243"/>
      <c r="N57" s="64">
        <f t="shared" si="10"/>
        <v>332</v>
      </c>
      <c r="O57" s="243"/>
      <c r="P57" s="71">
        <f t="shared" si="11"/>
        <v>2581</v>
      </c>
      <c r="Q57" s="72">
        <f t="shared" si="1"/>
        <v>28907</v>
      </c>
      <c r="R57" s="72">
        <f t="shared" si="12"/>
        <v>28287</v>
      </c>
      <c r="S57" s="72">
        <f t="shared" si="13"/>
        <v>28132</v>
      </c>
      <c r="T57" s="72">
        <f t="shared" si="14"/>
        <v>27668</v>
      </c>
      <c r="U57" s="72">
        <f t="shared" si="15"/>
        <v>27358</v>
      </c>
      <c r="V57" s="72">
        <f t="shared" si="16"/>
        <v>26739</v>
      </c>
      <c r="W57" s="72">
        <f t="shared" si="17"/>
        <v>26274</v>
      </c>
      <c r="X57" s="72">
        <f t="shared" si="18"/>
        <v>25810</v>
      </c>
      <c r="Y57" s="44"/>
      <c r="Z57" s="44"/>
    </row>
    <row r="58" spans="1:26" ht="18" customHeight="1" x14ac:dyDescent="0.2">
      <c r="A58" s="56" t="s">
        <v>1180</v>
      </c>
      <c r="B58" s="82" t="s">
        <v>649</v>
      </c>
      <c r="C58" s="66" t="s">
        <v>1</v>
      </c>
      <c r="D58" s="67">
        <v>5.5</v>
      </c>
      <c r="E58" s="68" t="s">
        <v>18</v>
      </c>
      <c r="F58" s="67">
        <v>4</v>
      </c>
      <c r="G58" s="68" t="s">
        <v>25</v>
      </c>
      <c r="H58" s="67">
        <v>2.5</v>
      </c>
      <c r="I58" s="81">
        <f t="shared" si="9"/>
        <v>9.5</v>
      </c>
      <c r="J58" s="71">
        <f>基本・単一!$L$14</f>
        <v>1253</v>
      </c>
      <c r="K58" s="243"/>
      <c r="L58" s="64">
        <f>'身体介護を伴う移動支援・複合（日中＆夜間早朝）'!$J$56</f>
        <v>664</v>
      </c>
      <c r="M58" s="243"/>
      <c r="N58" s="64">
        <f t="shared" si="10"/>
        <v>415</v>
      </c>
      <c r="O58" s="243"/>
      <c r="P58" s="71">
        <f t="shared" si="11"/>
        <v>2706</v>
      </c>
      <c r="Q58" s="72">
        <f t="shared" si="1"/>
        <v>30307</v>
      </c>
      <c r="R58" s="72">
        <f t="shared" si="12"/>
        <v>29657</v>
      </c>
      <c r="S58" s="72">
        <f t="shared" si="13"/>
        <v>29495</v>
      </c>
      <c r="T58" s="72">
        <f t="shared" si="14"/>
        <v>29008</v>
      </c>
      <c r="U58" s="72">
        <f t="shared" si="15"/>
        <v>28683</v>
      </c>
      <c r="V58" s="72">
        <f t="shared" si="16"/>
        <v>28034</v>
      </c>
      <c r="W58" s="72">
        <f t="shared" si="17"/>
        <v>27547</v>
      </c>
      <c r="X58" s="72">
        <f t="shared" si="18"/>
        <v>27060</v>
      </c>
      <c r="Y58" s="44"/>
      <c r="Z58" s="44"/>
    </row>
    <row r="59" spans="1:26" ht="18" customHeight="1" x14ac:dyDescent="0.2">
      <c r="A59" s="56" t="s">
        <v>1181</v>
      </c>
      <c r="B59" s="82" t="s">
        <v>649</v>
      </c>
      <c r="C59" s="66" t="s">
        <v>1</v>
      </c>
      <c r="D59" s="67">
        <v>6</v>
      </c>
      <c r="E59" s="68" t="s">
        <v>18</v>
      </c>
      <c r="F59" s="67">
        <v>4</v>
      </c>
      <c r="G59" s="68" t="s">
        <v>25</v>
      </c>
      <c r="H59" s="67">
        <v>0.5</v>
      </c>
      <c r="I59" s="81">
        <f t="shared" si="9"/>
        <v>10</v>
      </c>
      <c r="J59" s="71">
        <f>基本・単一!$L$15</f>
        <v>1336</v>
      </c>
      <c r="K59" s="243"/>
      <c r="L59" s="64">
        <f>'身体介護を伴う移動支援・複合（日中＆夜間早朝）'!$J$56</f>
        <v>664</v>
      </c>
      <c r="M59" s="243"/>
      <c r="N59" s="64">
        <f t="shared" si="10"/>
        <v>83</v>
      </c>
      <c r="O59" s="243"/>
      <c r="P59" s="71">
        <f t="shared" si="11"/>
        <v>2291</v>
      </c>
      <c r="Q59" s="72">
        <f t="shared" si="1"/>
        <v>25659</v>
      </c>
      <c r="R59" s="72">
        <f t="shared" si="12"/>
        <v>25109</v>
      </c>
      <c r="S59" s="72">
        <f t="shared" si="13"/>
        <v>24971</v>
      </c>
      <c r="T59" s="72">
        <f t="shared" si="14"/>
        <v>24559</v>
      </c>
      <c r="U59" s="72">
        <f t="shared" si="15"/>
        <v>24284</v>
      </c>
      <c r="V59" s="72">
        <f t="shared" si="16"/>
        <v>23734</v>
      </c>
      <c r="W59" s="72">
        <f t="shared" si="17"/>
        <v>23322</v>
      </c>
      <c r="X59" s="72">
        <f t="shared" si="18"/>
        <v>22910</v>
      </c>
      <c r="Y59" s="44"/>
      <c r="Z59" s="44"/>
    </row>
    <row r="60" spans="1:26" ht="18" customHeight="1" x14ac:dyDescent="0.2">
      <c r="A60" s="56" t="s">
        <v>1182</v>
      </c>
      <c r="B60" s="82" t="s">
        <v>649</v>
      </c>
      <c r="C60" s="66" t="s">
        <v>1</v>
      </c>
      <c r="D60" s="67">
        <v>6</v>
      </c>
      <c r="E60" s="68" t="s">
        <v>18</v>
      </c>
      <c r="F60" s="67">
        <v>4</v>
      </c>
      <c r="G60" s="68" t="s">
        <v>25</v>
      </c>
      <c r="H60" s="67">
        <v>1</v>
      </c>
      <c r="I60" s="81">
        <f t="shared" si="9"/>
        <v>10</v>
      </c>
      <c r="J60" s="71">
        <f>基本・単一!$L$15</f>
        <v>1336</v>
      </c>
      <c r="K60" s="243"/>
      <c r="L60" s="64">
        <f>'身体介護を伴う移動支援・複合（日中＆夜間早朝）'!$J$56</f>
        <v>664</v>
      </c>
      <c r="M60" s="243"/>
      <c r="N60" s="64">
        <f t="shared" si="10"/>
        <v>166</v>
      </c>
      <c r="O60" s="243"/>
      <c r="P60" s="71">
        <f t="shared" si="11"/>
        <v>2415</v>
      </c>
      <c r="Q60" s="72">
        <f t="shared" si="1"/>
        <v>27048</v>
      </c>
      <c r="R60" s="72">
        <f t="shared" si="12"/>
        <v>26468</v>
      </c>
      <c r="S60" s="72">
        <f t="shared" si="13"/>
        <v>26323</v>
      </c>
      <c r="T60" s="72">
        <f t="shared" si="14"/>
        <v>25888</v>
      </c>
      <c r="U60" s="72">
        <f t="shared" si="15"/>
        <v>25599</v>
      </c>
      <c r="V60" s="72">
        <f t="shared" si="16"/>
        <v>25019</v>
      </c>
      <c r="W60" s="72">
        <f t="shared" si="17"/>
        <v>24584</v>
      </c>
      <c r="X60" s="72">
        <f t="shared" si="18"/>
        <v>24150</v>
      </c>
      <c r="Y60" s="44"/>
      <c r="Z60" s="44"/>
    </row>
    <row r="61" spans="1:26" ht="18" customHeight="1" x14ac:dyDescent="0.2">
      <c r="A61" s="56" t="s">
        <v>1183</v>
      </c>
      <c r="B61" s="82" t="s">
        <v>649</v>
      </c>
      <c r="C61" s="66" t="s">
        <v>1</v>
      </c>
      <c r="D61" s="67">
        <v>6</v>
      </c>
      <c r="E61" s="68" t="s">
        <v>18</v>
      </c>
      <c r="F61" s="67">
        <v>4</v>
      </c>
      <c r="G61" s="68" t="s">
        <v>25</v>
      </c>
      <c r="H61" s="67">
        <v>1.5</v>
      </c>
      <c r="I61" s="81">
        <f t="shared" si="9"/>
        <v>10</v>
      </c>
      <c r="J61" s="71">
        <f>基本・単一!$L$15</f>
        <v>1336</v>
      </c>
      <c r="K61" s="243"/>
      <c r="L61" s="64">
        <f>'身体介護を伴う移動支援・複合（日中＆夜間早朝）'!$J$56</f>
        <v>664</v>
      </c>
      <c r="M61" s="243"/>
      <c r="N61" s="64">
        <f t="shared" si="10"/>
        <v>249</v>
      </c>
      <c r="O61" s="243"/>
      <c r="P61" s="71">
        <f t="shared" si="11"/>
        <v>2540</v>
      </c>
      <c r="Q61" s="72">
        <f t="shared" si="1"/>
        <v>28448</v>
      </c>
      <c r="R61" s="72">
        <f t="shared" si="12"/>
        <v>27838</v>
      </c>
      <c r="S61" s="72">
        <f t="shared" si="13"/>
        <v>27686</v>
      </c>
      <c r="T61" s="72">
        <f t="shared" si="14"/>
        <v>27228</v>
      </c>
      <c r="U61" s="72">
        <f t="shared" si="15"/>
        <v>26924</v>
      </c>
      <c r="V61" s="72">
        <f t="shared" si="16"/>
        <v>26314</v>
      </c>
      <c r="W61" s="72">
        <f t="shared" si="17"/>
        <v>25857</v>
      </c>
      <c r="X61" s="72">
        <f t="shared" si="18"/>
        <v>25400</v>
      </c>
      <c r="Y61" s="44"/>
      <c r="Z61" s="44"/>
    </row>
    <row r="62" spans="1:26" ht="18" customHeight="1" x14ac:dyDescent="0.2">
      <c r="A62" s="56" t="s">
        <v>1184</v>
      </c>
      <c r="B62" s="82" t="s">
        <v>649</v>
      </c>
      <c r="C62" s="66" t="s">
        <v>1</v>
      </c>
      <c r="D62" s="67">
        <v>6</v>
      </c>
      <c r="E62" s="68" t="s">
        <v>18</v>
      </c>
      <c r="F62" s="67">
        <v>4</v>
      </c>
      <c r="G62" s="68" t="s">
        <v>25</v>
      </c>
      <c r="H62" s="67">
        <v>2</v>
      </c>
      <c r="I62" s="81">
        <f t="shared" si="9"/>
        <v>10</v>
      </c>
      <c r="J62" s="71">
        <f>基本・単一!$L$15</f>
        <v>1336</v>
      </c>
      <c r="K62" s="243"/>
      <c r="L62" s="64">
        <f>'身体介護を伴う移動支援・複合（日中＆夜間早朝）'!$J$56</f>
        <v>664</v>
      </c>
      <c r="M62" s="243"/>
      <c r="N62" s="64">
        <f t="shared" si="10"/>
        <v>332</v>
      </c>
      <c r="O62" s="243"/>
      <c r="P62" s="71">
        <f t="shared" si="11"/>
        <v>2664</v>
      </c>
      <c r="Q62" s="72">
        <f t="shared" si="1"/>
        <v>29836</v>
      </c>
      <c r="R62" s="72">
        <f t="shared" si="12"/>
        <v>29197</v>
      </c>
      <c r="S62" s="72">
        <f t="shared" si="13"/>
        <v>29037</v>
      </c>
      <c r="T62" s="72">
        <f t="shared" si="14"/>
        <v>28558</v>
      </c>
      <c r="U62" s="72">
        <f t="shared" si="15"/>
        <v>28238</v>
      </c>
      <c r="V62" s="72">
        <f t="shared" si="16"/>
        <v>27599</v>
      </c>
      <c r="W62" s="72">
        <f t="shared" si="17"/>
        <v>27119</v>
      </c>
      <c r="X62" s="72">
        <f t="shared" si="18"/>
        <v>26640</v>
      </c>
      <c r="Y62" s="44"/>
      <c r="Z62" s="44"/>
    </row>
    <row r="63" spans="1:26" ht="18" customHeight="1" x14ac:dyDescent="0.2">
      <c r="A63" s="56" t="s">
        <v>1185</v>
      </c>
      <c r="B63" s="82" t="s">
        <v>649</v>
      </c>
      <c r="C63" s="66" t="s">
        <v>1</v>
      </c>
      <c r="D63" s="67">
        <v>6</v>
      </c>
      <c r="E63" s="68" t="s">
        <v>18</v>
      </c>
      <c r="F63" s="67">
        <v>4</v>
      </c>
      <c r="G63" s="68" t="s">
        <v>25</v>
      </c>
      <c r="H63" s="67">
        <v>2.5</v>
      </c>
      <c r="I63" s="81">
        <f t="shared" si="9"/>
        <v>10</v>
      </c>
      <c r="J63" s="71">
        <f>基本・単一!$L$15</f>
        <v>1336</v>
      </c>
      <c r="K63" s="243"/>
      <c r="L63" s="64">
        <f>'身体介護を伴う移動支援・複合（日中＆夜間早朝）'!$J$56</f>
        <v>664</v>
      </c>
      <c r="M63" s="243"/>
      <c r="N63" s="64">
        <f t="shared" si="10"/>
        <v>415</v>
      </c>
      <c r="O63" s="243"/>
      <c r="P63" s="71">
        <f t="shared" si="11"/>
        <v>2789</v>
      </c>
      <c r="Q63" s="72">
        <f t="shared" si="1"/>
        <v>31236</v>
      </c>
      <c r="R63" s="72">
        <f t="shared" si="12"/>
        <v>30567</v>
      </c>
      <c r="S63" s="72">
        <f t="shared" si="13"/>
        <v>30400</v>
      </c>
      <c r="T63" s="72">
        <f t="shared" si="14"/>
        <v>29898</v>
      </c>
      <c r="U63" s="72">
        <f t="shared" si="15"/>
        <v>29563</v>
      </c>
      <c r="V63" s="72">
        <f t="shared" si="16"/>
        <v>28894</v>
      </c>
      <c r="W63" s="72">
        <f t="shared" si="17"/>
        <v>28392</v>
      </c>
      <c r="X63" s="72">
        <f t="shared" si="18"/>
        <v>27890</v>
      </c>
      <c r="Y63" s="44"/>
      <c r="Z63" s="44"/>
    </row>
    <row r="64" spans="1:26" ht="18" customHeight="1" x14ac:dyDescent="0.2">
      <c r="A64" s="56" t="s">
        <v>1186</v>
      </c>
      <c r="B64" s="82" t="s">
        <v>649</v>
      </c>
      <c r="C64" s="66" t="s">
        <v>1</v>
      </c>
      <c r="D64" s="67">
        <v>6.5</v>
      </c>
      <c r="E64" s="68" t="s">
        <v>18</v>
      </c>
      <c r="F64" s="67">
        <v>4</v>
      </c>
      <c r="G64" s="68" t="s">
        <v>25</v>
      </c>
      <c r="H64" s="67">
        <v>0.5</v>
      </c>
      <c r="I64" s="81">
        <f t="shared" si="9"/>
        <v>10.5</v>
      </c>
      <c r="J64" s="71">
        <f>基本・単一!$L$16</f>
        <v>1419</v>
      </c>
      <c r="K64" s="243"/>
      <c r="L64" s="64">
        <f>'身体介護を伴う移動支援・複合（日中＆夜間早朝）'!$J$56</f>
        <v>664</v>
      </c>
      <c r="M64" s="243"/>
      <c r="N64" s="64">
        <f t="shared" si="10"/>
        <v>83</v>
      </c>
      <c r="O64" s="243"/>
      <c r="P64" s="71">
        <f t="shared" si="11"/>
        <v>2374</v>
      </c>
      <c r="Q64" s="72">
        <f t="shared" si="1"/>
        <v>26588</v>
      </c>
      <c r="R64" s="72">
        <f t="shared" si="12"/>
        <v>26019</v>
      </c>
      <c r="S64" s="72">
        <f t="shared" si="13"/>
        <v>25876</v>
      </c>
      <c r="T64" s="72">
        <f t="shared" si="14"/>
        <v>25449</v>
      </c>
      <c r="U64" s="72">
        <f t="shared" si="15"/>
        <v>25164</v>
      </c>
      <c r="V64" s="72">
        <f t="shared" si="16"/>
        <v>24594</v>
      </c>
      <c r="W64" s="72">
        <f t="shared" si="17"/>
        <v>24167</v>
      </c>
      <c r="X64" s="72">
        <f t="shared" si="18"/>
        <v>23740</v>
      </c>
      <c r="Y64" s="44"/>
      <c r="Z64" s="44"/>
    </row>
    <row r="65" spans="1:26" ht="18" customHeight="1" x14ac:dyDescent="0.2">
      <c r="A65" s="56" t="s">
        <v>1187</v>
      </c>
      <c r="B65" s="82" t="s">
        <v>649</v>
      </c>
      <c r="C65" s="66" t="s">
        <v>1</v>
      </c>
      <c r="D65" s="67">
        <v>6.5</v>
      </c>
      <c r="E65" s="68" t="s">
        <v>18</v>
      </c>
      <c r="F65" s="67">
        <v>4</v>
      </c>
      <c r="G65" s="68" t="s">
        <v>25</v>
      </c>
      <c r="H65" s="67">
        <v>1</v>
      </c>
      <c r="I65" s="81">
        <f t="shared" si="9"/>
        <v>10.5</v>
      </c>
      <c r="J65" s="71">
        <f>基本・単一!$L$16</f>
        <v>1419</v>
      </c>
      <c r="K65" s="243"/>
      <c r="L65" s="64">
        <f>'身体介護を伴う移動支援・複合（日中＆夜間早朝）'!$J$56</f>
        <v>664</v>
      </c>
      <c r="M65" s="243"/>
      <c r="N65" s="64">
        <f t="shared" si="10"/>
        <v>166</v>
      </c>
      <c r="O65" s="243"/>
      <c r="P65" s="71">
        <f t="shared" si="11"/>
        <v>2498</v>
      </c>
      <c r="Q65" s="72">
        <f t="shared" si="1"/>
        <v>27977</v>
      </c>
      <c r="R65" s="72">
        <f t="shared" si="12"/>
        <v>27378</v>
      </c>
      <c r="S65" s="72">
        <f t="shared" si="13"/>
        <v>27228</v>
      </c>
      <c r="T65" s="72">
        <f t="shared" si="14"/>
        <v>26778</v>
      </c>
      <c r="U65" s="72">
        <f t="shared" si="15"/>
        <v>26478</v>
      </c>
      <c r="V65" s="72">
        <f t="shared" si="16"/>
        <v>25879</v>
      </c>
      <c r="W65" s="72">
        <f t="shared" si="17"/>
        <v>25429</v>
      </c>
      <c r="X65" s="72">
        <f t="shared" si="18"/>
        <v>24980</v>
      </c>
      <c r="Y65" s="44"/>
      <c r="Z65" s="44"/>
    </row>
    <row r="66" spans="1:26" ht="18" customHeight="1" x14ac:dyDescent="0.2">
      <c r="A66" s="56" t="s">
        <v>1188</v>
      </c>
      <c r="B66" s="82" t="s">
        <v>649</v>
      </c>
      <c r="C66" s="66" t="s">
        <v>1</v>
      </c>
      <c r="D66" s="67">
        <v>6.5</v>
      </c>
      <c r="E66" s="68" t="s">
        <v>18</v>
      </c>
      <c r="F66" s="67">
        <v>4</v>
      </c>
      <c r="G66" s="68" t="s">
        <v>25</v>
      </c>
      <c r="H66" s="67">
        <v>1.5</v>
      </c>
      <c r="I66" s="81">
        <f t="shared" si="9"/>
        <v>10.5</v>
      </c>
      <c r="J66" s="71">
        <f>基本・単一!$L$16</f>
        <v>1419</v>
      </c>
      <c r="K66" s="243"/>
      <c r="L66" s="64">
        <f>'身体介護を伴う移動支援・複合（日中＆夜間早朝）'!$J$56</f>
        <v>664</v>
      </c>
      <c r="M66" s="243"/>
      <c r="N66" s="64">
        <f t="shared" si="10"/>
        <v>249</v>
      </c>
      <c r="O66" s="243"/>
      <c r="P66" s="71">
        <f t="shared" si="11"/>
        <v>2623</v>
      </c>
      <c r="Q66" s="72">
        <f t="shared" si="1"/>
        <v>29377</v>
      </c>
      <c r="R66" s="72">
        <f t="shared" si="12"/>
        <v>28748</v>
      </c>
      <c r="S66" s="72">
        <f t="shared" si="13"/>
        <v>28590</v>
      </c>
      <c r="T66" s="72">
        <f t="shared" si="14"/>
        <v>28118</v>
      </c>
      <c r="U66" s="72">
        <f t="shared" si="15"/>
        <v>27803</v>
      </c>
      <c r="V66" s="72">
        <f t="shared" si="16"/>
        <v>27174</v>
      </c>
      <c r="W66" s="72">
        <f t="shared" si="17"/>
        <v>26702</v>
      </c>
      <c r="X66" s="72">
        <f t="shared" si="18"/>
        <v>26230</v>
      </c>
      <c r="Y66" s="44"/>
      <c r="Z66" s="44"/>
    </row>
    <row r="67" spans="1:26" ht="18" customHeight="1" x14ac:dyDescent="0.2">
      <c r="A67" s="56" t="s">
        <v>1189</v>
      </c>
      <c r="B67" s="82" t="s">
        <v>649</v>
      </c>
      <c r="C67" s="66" t="s">
        <v>1</v>
      </c>
      <c r="D67" s="67">
        <v>6.5</v>
      </c>
      <c r="E67" s="68" t="s">
        <v>18</v>
      </c>
      <c r="F67" s="67">
        <v>4</v>
      </c>
      <c r="G67" s="68" t="s">
        <v>25</v>
      </c>
      <c r="H67" s="67">
        <v>2</v>
      </c>
      <c r="I67" s="81">
        <f t="shared" si="9"/>
        <v>10.5</v>
      </c>
      <c r="J67" s="71">
        <f>基本・単一!$L$16</f>
        <v>1419</v>
      </c>
      <c r="K67" s="243"/>
      <c r="L67" s="64">
        <f>'身体介護を伴う移動支援・複合（日中＆夜間早朝）'!$J$56</f>
        <v>664</v>
      </c>
      <c r="M67" s="243"/>
      <c r="N67" s="64">
        <f t="shared" si="10"/>
        <v>332</v>
      </c>
      <c r="O67" s="243"/>
      <c r="P67" s="71">
        <f t="shared" si="11"/>
        <v>2747</v>
      </c>
      <c r="Q67" s="72">
        <f t="shared" si="1"/>
        <v>30766</v>
      </c>
      <c r="R67" s="72">
        <f t="shared" si="12"/>
        <v>30107</v>
      </c>
      <c r="S67" s="72">
        <f t="shared" si="13"/>
        <v>29942</v>
      </c>
      <c r="T67" s="72">
        <f t="shared" si="14"/>
        <v>29447</v>
      </c>
      <c r="U67" s="72">
        <f t="shared" si="15"/>
        <v>29118</v>
      </c>
      <c r="V67" s="72">
        <f t="shared" si="16"/>
        <v>28458</v>
      </c>
      <c r="W67" s="72">
        <f t="shared" si="17"/>
        <v>27964</v>
      </c>
      <c r="X67" s="72">
        <f t="shared" si="18"/>
        <v>27470</v>
      </c>
      <c r="Y67" s="44"/>
      <c r="Z67" s="44"/>
    </row>
    <row r="68" spans="1:26" ht="18" customHeight="1" x14ac:dyDescent="0.2">
      <c r="A68" s="56" t="s">
        <v>1190</v>
      </c>
      <c r="B68" s="82" t="s">
        <v>649</v>
      </c>
      <c r="C68" s="66" t="s">
        <v>1</v>
      </c>
      <c r="D68" s="67">
        <v>6.5</v>
      </c>
      <c r="E68" s="68" t="s">
        <v>18</v>
      </c>
      <c r="F68" s="67">
        <v>4</v>
      </c>
      <c r="G68" s="68" t="s">
        <v>25</v>
      </c>
      <c r="H68" s="67">
        <v>2.5</v>
      </c>
      <c r="I68" s="81">
        <f t="shared" si="9"/>
        <v>10.5</v>
      </c>
      <c r="J68" s="71">
        <f>基本・単一!$L$16</f>
        <v>1419</v>
      </c>
      <c r="K68" s="243"/>
      <c r="L68" s="64">
        <f>'身体介護を伴う移動支援・複合（日中＆夜間早朝）'!$J$56</f>
        <v>664</v>
      </c>
      <c r="M68" s="243"/>
      <c r="N68" s="64">
        <f t="shared" si="10"/>
        <v>415</v>
      </c>
      <c r="O68" s="243"/>
      <c r="P68" s="71">
        <f t="shared" ref="P68:P97" si="19">ROUND(J68*(1+$K$4),0)+ROUND(L68*(1+$M$4),0)+ROUND(N68*(1+$O$4),0)</f>
        <v>2872</v>
      </c>
      <c r="Q68" s="72">
        <f t="shared" ref="Q68:Q97" si="20">ROUNDDOWN($P68*Q$3,0)</f>
        <v>32166</v>
      </c>
      <c r="R68" s="72">
        <f t="shared" ref="R68:R97" si="21">ROUNDDOWN($P68*R$3,0)</f>
        <v>31477</v>
      </c>
      <c r="S68" s="72">
        <f t="shared" ref="S68:S97" si="22">ROUNDDOWN($P68*S$3,0)</f>
        <v>31304</v>
      </c>
      <c r="T68" s="72">
        <f t="shared" ref="T68:T97" si="23">ROUNDDOWN($P68*T$3,0)</f>
        <v>30787</v>
      </c>
      <c r="U68" s="72">
        <f t="shared" ref="U68:U97" si="24">ROUNDDOWN($P68*U$3,0)</f>
        <v>30443</v>
      </c>
      <c r="V68" s="72">
        <f t="shared" ref="V68:V97" si="25">ROUNDDOWN($P68*V$3,0)</f>
        <v>29753</v>
      </c>
      <c r="W68" s="72">
        <f t="shared" ref="W68:W97" si="26">ROUNDDOWN($P68*W$3,0)</f>
        <v>29236</v>
      </c>
      <c r="X68" s="72">
        <f t="shared" ref="X68:X97" si="27">ROUNDDOWN($P68*X$3,0)</f>
        <v>28720</v>
      </c>
      <c r="Y68" s="44"/>
      <c r="Z68" s="44"/>
    </row>
    <row r="69" spans="1:26" ht="18" customHeight="1" x14ac:dyDescent="0.2">
      <c r="A69" s="56" t="s">
        <v>1191</v>
      </c>
      <c r="B69" s="82" t="s">
        <v>649</v>
      </c>
      <c r="C69" s="66" t="s">
        <v>1</v>
      </c>
      <c r="D69" s="67">
        <v>7</v>
      </c>
      <c r="E69" s="68" t="s">
        <v>18</v>
      </c>
      <c r="F69" s="67">
        <v>4</v>
      </c>
      <c r="G69" s="68" t="s">
        <v>25</v>
      </c>
      <c r="H69" s="67">
        <v>0.5</v>
      </c>
      <c r="I69" s="81">
        <f t="shared" ref="I69:I97" si="28">D69+F69</f>
        <v>11</v>
      </c>
      <c r="J69" s="71">
        <f>基本・単一!$L$17</f>
        <v>1502</v>
      </c>
      <c r="K69" s="243"/>
      <c r="L69" s="64">
        <f>'身体介護を伴う移動支援・複合（日中＆夜間早朝）'!$J$56</f>
        <v>664</v>
      </c>
      <c r="M69" s="243"/>
      <c r="N69" s="64">
        <f t="shared" si="10"/>
        <v>83</v>
      </c>
      <c r="O69" s="243"/>
      <c r="P69" s="71">
        <f t="shared" si="19"/>
        <v>2457</v>
      </c>
      <c r="Q69" s="72">
        <f t="shared" si="20"/>
        <v>27518</v>
      </c>
      <c r="R69" s="72">
        <f t="shared" si="21"/>
        <v>26928</v>
      </c>
      <c r="S69" s="72">
        <f t="shared" si="22"/>
        <v>26781</v>
      </c>
      <c r="T69" s="72">
        <f t="shared" si="23"/>
        <v>26339</v>
      </c>
      <c r="U69" s="72">
        <f t="shared" si="24"/>
        <v>26044</v>
      </c>
      <c r="V69" s="72">
        <f t="shared" si="25"/>
        <v>25454</v>
      </c>
      <c r="W69" s="72">
        <f t="shared" si="26"/>
        <v>25012</v>
      </c>
      <c r="X69" s="72">
        <f t="shared" si="27"/>
        <v>24570</v>
      </c>
      <c r="Y69" s="44"/>
      <c r="Z69" s="44"/>
    </row>
    <row r="70" spans="1:26" ht="18" customHeight="1" x14ac:dyDescent="0.2">
      <c r="A70" s="56" t="s">
        <v>1192</v>
      </c>
      <c r="B70" s="82" t="s">
        <v>649</v>
      </c>
      <c r="C70" s="66" t="s">
        <v>1</v>
      </c>
      <c r="D70" s="67">
        <v>7</v>
      </c>
      <c r="E70" s="68" t="s">
        <v>18</v>
      </c>
      <c r="F70" s="67">
        <v>4</v>
      </c>
      <c r="G70" s="68" t="s">
        <v>25</v>
      </c>
      <c r="H70" s="67">
        <v>1</v>
      </c>
      <c r="I70" s="81">
        <f t="shared" si="28"/>
        <v>11</v>
      </c>
      <c r="J70" s="71">
        <f>基本・単一!$L$17</f>
        <v>1502</v>
      </c>
      <c r="K70" s="243"/>
      <c r="L70" s="64">
        <f>'身体介護を伴う移動支援・複合（日中＆夜間早朝）'!$J$56</f>
        <v>664</v>
      </c>
      <c r="M70" s="243"/>
      <c r="N70" s="64">
        <f t="shared" si="10"/>
        <v>166</v>
      </c>
      <c r="O70" s="243"/>
      <c r="P70" s="71">
        <f t="shared" si="19"/>
        <v>2581</v>
      </c>
      <c r="Q70" s="72">
        <f t="shared" si="20"/>
        <v>28907</v>
      </c>
      <c r="R70" s="72">
        <f t="shared" si="21"/>
        <v>28287</v>
      </c>
      <c r="S70" s="72">
        <f t="shared" si="22"/>
        <v>28132</v>
      </c>
      <c r="T70" s="72">
        <f t="shared" si="23"/>
        <v>27668</v>
      </c>
      <c r="U70" s="72">
        <f t="shared" si="24"/>
        <v>27358</v>
      </c>
      <c r="V70" s="72">
        <f t="shared" si="25"/>
        <v>26739</v>
      </c>
      <c r="W70" s="72">
        <f t="shared" si="26"/>
        <v>26274</v>
      </c>
      <c r="X70" s="72">
        <f t="shared" si="27"/>
        <v>25810</v>
      </c>
      <c r="Y70" s="44"/>
      <c r="Z70" s="44"/>
    </row>
    <row r="71" spans="1:26" ht="18" customHeight="1" x14ac:dyDescent="0.2">
      <c r="A71" s="56" t="s">
        <v>1193</v>
      </c>
      <c r="B71" s="82" t="s">
        <v>649</v>
      </c>
      <c r="C71" s="66" t="s">
        <v>1</v>
      </c>
      <c r="D71" s="67">
        <v>7</v>
      </c>
      <c r="E71" s="68" t="s">
        <v>18</v>
      </c>
      <c r="F71" s="67">
        <v>4</v>
      </c>
      <c r="G71" s="68" t="s">
        <v>25</v>
      </c>
      <c r="H71" s="67">
        <v>1.5</v>
      </c>
      <c r="I71" s="81">
        <f t="shared" si="28"/>
        <v>11</v>
      </c>
      <c r="J71" s="71">
        <f>基本・単一!$L$17</f>
        <v>1502</v>
      </c>
      <c r="K71" s="243"/>
      <c r="L71" s="64">
        <f>'身体介護を伴う移動支援・複合（日中＆夜間早朝）'!$J$56</f>
        <v>664</v>
      </c>
      <c r="M71" s="243"/>
      <c r="N71" s="64">
        <f t="shared" si="10"/>
        <v>249</v>
      </c>
      <c r="O71" s="243"/>
      <c r="P71" s="71">
        <f t="shared" si="19"/>
        <v>2706</v>
      </c>
      <c r="Q71" s="72">
        <f t="shared" si="20"/>
        <v>30307</v>
      </c>
      <c r="R71" s="72">
        <f t="shared" si="21"/>
        <v>29657</v>
      </c>
      <c r="S71" s="72">
        <f t="shared" si="22"/>
        <v>29495</v>
      </c>
      <c r="T71" s="72">
        <f t="shared" si="23"/>
        <v>29008</v>
      </c>
      <c r="U71" s="72">
        <f t="shared" si="24"/>
        <v>28683</v>
      </c>
      <c r="V71" s="72">
        <f t="shared" si="25"/>
        <v>28034</v>
      </c>
      <c r="W71" s="72">
        <f t="shared" si="26"/>
        <v>27547</v>
      </c>
      <c r="X71" s="72">
        <f t="shared" si="27"/>
        <v>27060</v>
      </c>
      <c r="Y71" s="44"/>
      <c r="Z71" s="44"/>
    </row>
    <row r="72" spans="1:26" ht="18" customHeight="1" x14ac:dyDescent="0.2">
      <c r="A72" s="56" t="s">
        <v>1194</v>
      </c>
      <c r="B72" s="82" t="s">
        <v>649</v>
      </c>
      <c r="C72" s="66" t="s">
        <v>1</v>
      </c>
      <c r="D72" s="67">
        <v>7</v>
      </c>
      <c r="E72" s="68" t="s">
        <v>18</v>
      </c>
      <c r="F72" s="67">
        <v>4</v>
      </c>
      <c r="G72" s="68" t="s">
        <v>25</v>
      </c>
      <c r="H72" s="67">
        <v>2</v>
      </c>
      <c r="I72" s="81">
        <f t="shared" si="28"/>
        <v>11</v>
      </c>
      <c r="J72" s="71">
        <f>基本・単一!$L$17</f>
        <v>1502</v>
      </c>
      <c r="K72" s="243"/>
      <c r="L72" s="64">
        <f>'身体介護を伴う移動支援・複合（日中＆夜間早朝）'!$J$56</f>
        <v>664</v>
      </c>
      <c r="M72" s="243"/>
      <c r="N72" s="64">
        <f t="shared" si="10"/>
        <v>332</v>
      </c>
      <c r="O72" s="243"/>
      <c r="P72" s="71">
        <f t="shared" si="19"/>
        <v>2830</v>
      </c>
      <c r="Q72" s="72">
        <f t="shared" si="20"/>
        <v>31696</v>
      </c>
      <c r="R72" s="72">
        <f t="shared" si="21"/>
        <v>31016</v>
      </c>
      <c r="S72" s="72">
        <f t="shared" si="22"/>
        <v>30847</v>
      </c>
      <c r="T72" s="72">
        <f t="shared" si="23"/>
        <v>30337</v>
      </c>
      <c r="U72" s="72">
        <f t="shared" si="24"/>
        <v>29998</v>
      </c>
      <c r="V72" s="72">
        <f t="shared" si="25"/>
        <v>29318</v>
      </c>
      <c r="W72" s="72">
        <f t="shared" si="26"/>
        <v>28809</v>
      </c>
      <c r="X72" s="72">
        <f t="shared" si="27"/>
        <v>28300</v>
      </c>
      <c r="Y72" s="44"/>
      <c r="Z72" s="44"/>
    </row>
    <row r="73" spans="1:26" ht="18" customHeight="1" x14ac:dyDescent="0.2">
      <c r="A73" s="56" t="s">
        <v>1195</v>
      </c>
      <c r="B73" s="82" t="s">
        <v>649</v>
      </c>
      <c r="C73" s="66" t="s">
        <v>1</v>
      </c>
      <c r="D73" s="67">
        <v>7</v>
      </c>
      <c r="E73" s="68" t="s">
        <v>18</v>
      </c>
      <c r="F73" s="67">
        <v>4</v>
      </c>
      <c r="G73" s="68" t="s">
        <v>25</v>
      </c>
      <c r="H73" s="67">
        <v>2.5</v>
      </c>
      <c r="I73" s="81">
        <f t="shared" si="28"/>
        <v>11</v>
      </c>
      <c r="J73" s="71">
        <f>基本・単一!$L$17</f>
        <v>1502</v>
      </c>
      <c r="K73" s="243"/>
      <c r="L73" s="64">
        <f>'身体介護を伴う移動支援・複合（日中＆夜間早朝）'!$J$56</f>
        <v>664</v>
      </c>
      <c r="M73" s="243"/>
      <c r="N73" s="64">
        <f t="shared" si="10"/>
        <v>415</v>
      </c>
      <c r="O73" s="243"/>
      <c r="P73" s="71">
        <f t="shared" si="19"/>
        <v>2955</v>
      </c>
      <c r="Q73" s="72">
        <f t="shared" si="20"/>
        <v>33096</v>
      </c>
      <c r="R73" s="72">
        <f t="shared" si="21"/>
        <v>32386</v>
      </c>
      <c r="S73" s="72">
        <f t="shared" si="22"/>
        <v>32209</v>
      </c>
      <c r="T73" s="72">
        <f t="shared" si="23"/>
        <v>31677</v>
      </c>
      <c r="U73" s="72">
        <f t="shared" si="24"/>
        <v>31323</v>
      </c>
      <c r="V73" s="72">
        <f t="shared" si="25"/>
        <v>30613</v>
      </c>
      <c r="W73" s="72">
        <f t="shared" si="26"/>
        <v>30081</v>
      </c>
      <c r="X73" s="72">
        <f t="shared" si="27"/>
        <v>29550</v>
      </c>
      <c r="Y73" s="44"/>
      <c r="Z73" s="44"/>
    </row>
    <row r="74" spans="1:26" ht="18" customHeight="1" x14ac:dyDescent="0.2">
      <c r="A74" s="56" t="s">
        <v>1196</v>
      </c>
      <c r="B74" s="82" t="s">
        <v>649</v>
      </c>
      <c r="C74" s="66" t="s">
        <v>1</v>
      </c>
      <c r="D74" s="67">
        <v>7.5</v>
      </c>
      <c r="E74" s="68" t="s">
        <v>18</v>
      </c>
      <c r="F74" s="67">
        <v>4</v>
      </c>
      <c r="G74" s="68" t="s">
        <v>25</v>
      </c>
      <c r="H74" s="67">
        <v>0.5</v>
      </c>
      <c r="I74" s="81">
        <f t="shared" si="28"/>
        <v>11.5</v>
      </c>
      <c r="J74" s="71">
        <f>基本・単一!$L$18</f>
        <v>1585</v>
      </c>
      <c r="K74" s="243"/>
      <c r="L74" s="64">
        <f>'身体介護を伴う移動支援・複合（日中＆夜間早朝）'!$J$56</f>
        <v>664</v>
      </c>
      <c r="M74" s="243"/>
      <c r="N74" s="64">
        <f t="shared" ref="N74:N92" si="29">N69</f>
        <v>83</v>
      </c>
      <c r="O74" s="243"/>
      <c r="P74" s="71">
        <f t="shared" si="19"/>
        <v>2540</v>
      </c>
      <c r="Q74" s="72">
        <f t="shared" si="20"/>
        <v>28448</v>
      </c>
      <c r="R74" s="72">
        <f t="shared" si="21"/>
        <v>27838</v>
      </c>
      <c r="S74" s="72">
        <f t="shared" si="22"/>
        <v>27686</v>
      </c>
      <c r="T74" s="72">
        <f t="shared" si="23"/>
        <v>27228</v>
      </c>
      <c r="U74" s="72">
        <f t="shared" si="24"/>
        <v>26924</v>
      </c>
      <c r="V74" s="72">
        <f t="shared" si="25"/>
        <v>26314</v>
      </c>
      <c r="W74" s="72">
        <f t="shared" si="26"/>
        <v>25857</v>
      </c>
      <c r="X74" s="72">
        <f t="shared" si="27"/>
        <v>25400</v>
      </c>
      <c r="Y74" s="44"/>
      <c r="Z74" s="44"/>
    </row>
    <row r="75" spans="1:26" ht="18" customHeight="1" x14ac:dyDescent="0.2">
      <c r="A75" s="56" t="s">
        <v>1197</v>
      </c>
      <c r="B75" s="82" t="s">
        <v>649</v>
      </c>
      <c r="C75" s="66" t="s">
        <v>1</v>
      </c>
      <c r="D75" s="67">
        <v>7.5</v>
      </c>
      <c r="E75" s="68" t="s">
        <v>18</v>
      </c>
      <c r="F75" s="67">
        <v>4</v>
      </c>
      <c r="G75" s="68" t="s">
        <v>25</v>
      </c>
      <c r="H75" s="67">
        <v>1</v>
      </c>
      <c r="I75" s="81">
        <f t="shared" si="28"/>
        <v>11.5</v>
      </c>
      <c r="J75" s="71">
        <f>基本・単一!$L$18</f>
        <v>1585</v>
      </c>
      <c r="K75" s="243"/>
      <c r="L75" s="64">
        <f>'身体介護を伴う移動支援・複合（日中＆夜間早朝）'!$J$56</f>
        <v>664</v>
      </c>
      <c r="M75" s="243"/>
      <c r="N75" s="64">
        <f t="shared" si="29"/>
        <v>166</v>
      </c>
      <c r="O75" s="243"/>
      <c r="P75" s="71">
        <f t="shared" si="19"/>
        <v>2664</v>
      </c>
      <c r="Q75" s="72">
        <f t="shared" si="20"/>
        <v>29836</v>
      </c>
      <c r="R75" s="72">
        <f t="shared" si="21"/>
        <v>29197</v>
      </c>
      <c r="S75" s="72">
        <f t="shared" si="22"/>
        <v>29037</v>
      </c>
      <c r="T75" s="72">
        <f t="shared" si="23"/>
        <v>28558</v>
      </c>
      <c r="U75" s="72">
        <f t="shared" si="24"/>
        <v>28238</v>
      </c>
      <c r="V75" s="72">
        <f t="shared" si="25"/>
        <v>27599</v>
      </c>
      <c r="W75" s="72">
        <f t="shared" si="26"/>
        <v>27119</v>
      </c>
      <c r="X75" s="72">
        <f t="shared" si="27"/>
        <v>26640</v>
      </c>
      <c r="Y75" s="44"/>
      <c r="Z75" s="44"/>
    </row>
    <row r="76" spans="1:26" ht="18" customHeight="1" x14ac:dyDescent="0.2">
      <c r="A76" s="56" t="s">
        <v>1198</v>
      </c>
      <c r="B76" s="82" t="s">
        <v>649</v>
      </c>
      <c r="C76" s="66" t="s">
        <v>1</v>
      </c>
      <c r="D76" s="67">
        <v>7.5</v>
      </c>
      <c r="E76" s="68" t="s">
        <v>18</v>
      </c>
      <c r="F76" s="67">
        <v>4</v>
      </c>
      <c r="G76" s="68" t="s">
        <v>25</v>
      </c>
      <c r="H76" s="67">
        <v>1.5</v>
      </c>
      <c r="I76" s="81">
        <f t="shared" si="28"/>
        <v>11.5</v>
      </c>
      <c r="J76" s="71">
        <f>基本・単一!$L$18</f>
        <v>1585</v>
      </c>
      <c r="K76" s="243"/>
      <c r="L76" s="64">
        <f>'身体介護を伴う移動支援・複合（日中＆夜間早朝）'!$J$56</f>
        <v>664</v>
      </c>
      <c r="M76" s="243"/>
      <c r="N76" s="64">
        <f t="shared" si="29"/>
        <v>249</v>
      </c>
      <c r="O76" s="243"/>
      <c r="P76" s="71">
        <f t="shared" si="19"/>
        <v>2789</v>
      </c>
      <c r="Q76" s="72">
        <f t="shared" si="20"/>
        <v>31236</v>
      </c>
      <c r="R76" s="72">
        <f t="shared" si="21"/>
        <v>30567</v>
      </c>
      <c r="S76" s="72">
        <f t="shared" si="22"/>
        <v>30400</v>
      </c>
      <c r="T76" s="72">
        <f t="shared" si="23"/>
        <v>29898</v>
      </c>
      <c r="U76" s="72">
        <f t="shared" si="24"/>
        <v>29563</v>
      </c>
      <c r="V76" s="72">
        <f t="shared" si="25"/>
        <v>28894</v>
      </c>
      <c r="W76" s="72">
        <f t="shared" si="26"/>
        <v>28392</v>
      </c>
      <c r="X76" s="72">
        <f t="shared" si="27"/>
        <v>27890</v>
      </c>
      <c r="Y76" s="44"/>
      <c r="Z76" s="44"/>
    </row>
    <row r="77" spans="1:26" ht="18" customHeight="1" x14ac:dyDescent="0.2">
      <c r="A77" s="56" t="s">
        <v>1199</v>
      </c>
      <c r="B77" s="82" t="s">
        <v>649</v>
      </c>
      <c r="C77" s="66" t="s">
        <v>1</v>
      </c>
      <c r="D77" s="67">
        <v>7.5</v>
      </c>
      <c r="E77" s="68" t="s">
        <v>18</v>
      </c>
      <c r="F77" s="67">
        <v>4</v>
      </c>
      <c r="G77" s="68" t="s">
        <v>25</v>
      </c>
      <c r="H77" s="67">
        <v>2</v>
      </c>
      <c r="I77" s="81">
        <f t="shared" si="28"/>
        <v>11.5</v>
      </c>
      <c r="J77" s="71">
        <f>基本・単一!$L$18</f>
        <v>1585</v>
      </c>
      <c r="K77" s="243"/>
      <c r="L77" s="64">
        <f>'身体介護を伴う移動支援・複合（日中＆夜間早朝）'!$J$56</f>
        <v>664</v>
      </c>
      <c r="M77" s="243"/>
      <c r="N77" s="64">
        <f t="shared" si="29"/>
        <v>332</v>
      </c>
      <c r="O77" s="243"/>
      <c r="P77" s="71">
        <f t="shared" si="19"/>
        <v>2913</v>
      </c>
      <c r="Q77" s="72">
        <f t="shared" si="20"/>
        <v>32625</v>
      </c>
      <c r="R77" s="72">
        <f t="shared" si="21"/>
        <v>31926</v>
      </c>
      <c r="S77" s="72">
        <f t="shared" si="22"/>
        <v>31751</v>
      </c>
      <c r="T77" s="72">
        <f t="shared" si="23"/>
        <v>31227</v>
      </c>
      <c r="U77" s="72">
        <f t="shared" si="24"/>
        <v>30877</v>
      </c>
      <c r="V77" s="72">
        <f t="shared" si="25"/>
        <v>30178</v>
      </c>
      <c r="W77" s="72">
        <f t="shared" si="26"/>
        <v>29654</v>
      </c>
      <c r="X77" s="72">
        <f t="shared" si="27"/>
        <v>29130</v>
      </c>
      <c r="Y77" s="44"/>
      <c r="Z77" s="44"/>
    </row>
    <row r="78" spans="1:26" ht="18" customHeight="1" x14ac:dyDescent="0.2">
      <c r="A78" s="56" t="s">
        <v>1200</v>
      </c>
      <c r="B78" s="82" t="s">
        <v>649</v>
      </c>
      <c r="C78" s="66" t="s">
        <v>1</v>
      </c>
      <c r="D78" s="67">
        <v>7.5</v>
      </c>
      <c r="E78" s="68" t="s">
        <v>18</v>
      </c>
      <c r="F78" s="67">
        <v>4</v>
      </c>
      <c r="G78" s="68" t="s">
        <v>25</v>
      </c>
      <c r="H78" s="67">
        <v>2.5</v>
      </c>
      <c r="I78" s="81">
        <f t="shared" si="28"/>
        <v>11.5</v>
      </c>
      <c r="J78" s="71">
        <f>基本・単一!$L$18</f>
        <v>1585</v>
      </c>
      <c r="K78" s="243"/>
      <c r="L78" s="64">
        <f>'身体介護を伴う移動支援・複合（日中＆夜間早朝）'!$J$56</f>
        <v>664</v>
      </c>
      <c r="M78" s="243"/>
      <c r="N78" s="64">
        <f t="shared" si="29"/>
        <v>415</v>
      </c>
      <c r="O78" s="243"/>
      <c r="P78" s="71">
        <f t="shared" si="19"/>
        <v>3038</v>
      </c>
      <c r="Q78" s="72">
        <f t="shared" si="20"/>
        <v>34025</v>
      </c>
      <c r="R78" s="72">
        <f t="shared" si="21"/>
        <v>33296</v>
      </c>
      <c r="S78" s="72">
        <f t="shared" si="22"/>
        <v>33114</v>
      </c>
      <c r="T78" s="72">
        <f t="shared" si="23"/>
        <v>32567</v>
      </c>
      <c r="U78" s="72">
        <f t="shared" si="24"/>
        <v>32202</v>
      </c>
      <c r="V78" s="72">
        <f t="shared" si="25"/>
        <v>31473</v>
      </c>
      <c r="W78" s="72">
        <f t="shared" si="26"/>
        <v>30926</v>
      </c>
      <c r="X78" s="72">
        <f t="shared" si="27"/>
        <v>30380</v>
      </c>
      <c r="Y78" s="44"/>
      <c r="Z78" s="44"/>
    </row>
    <row r="79" spans="1:26" ht="18" customHeight="1" x14ac:dyDescent="0.2">
      <c r="A79" s="56" t="s">
        <v>1201</v>
      </c>
      <c r="B79" s="82" t="s">
        <v>649</v>
      </c>
      <c r="C79" s="66" t="s">
        <v>1</v>
      </c>
      <c r="D79" s="67">
        <v>8</v>
      </c>
      <c r="E79" s="68" t="s">
        <v>18</v>
      </c>
      <c r="F79" s="67">
        <v>4</v>
      </c>
      <c r="G79" s="68" t="s">
        <v>25</v>
      </c>
      <c r="H79" s="67">
        <v>0.5</v>
      </c>
      <c r="I79" s="81">
        <f t="shared" si="28"/>
        <v>12</v>
      </c>
      <c r="J79" s="71">
        <f>基本・単一!$L$19</f>
        <v>1668</v>
      </c>
      <c r="K79" s="243"/>
      <c r="L79" s="64">
        <f>'身体介護を伴う移動支援・複合（日中＆夜間早朝）'!$J$56</f>
        <v>664</v>
      </c>
      <c r="M79" s="243"/>
      <c r="N79" s="64">
        <f t="shared" si="29"/>
        <v>83</v>
      </c>
      <c r="O79" s="243"/>
      <c r="P79" s="71">
        <f t="shared" si="19"/>
        <v>2623</v>
      </c>
      <c r="Q79" s="72">
        <f t="shared" si="20"/>
        <v>29377</v>
      </c>
      <c r="R79" s="72">
        <f t="shared" si="21"/>
        <v>28748</v>
      </c>
      <c r="S79" s="72">
        <f t="shared" si="22"/>
        <v>28590</v>
      </c>
      <c r="T79" s="72">
        <f t="shared" si="23"/>
        <v>28118</v>
      </c>
      <c r="U79" s="72">
        <f t="shared" si="24"/>
        <v>27803</v>
      </c>
      <c r="V79" s="72">
        <f t="shared" si="25"/>
        <v>27174</v>
      </c>
      <c r="W79" s="72">
        <f t="shared" si="26"/>
        <v>26702</v>
      </c>
      <c r="X79" s="72">
        <f t="shared" si="27"/>
        <v>26230</v>
      </c>
      <c r="Y79" s="44"/>
      <c r="Z79" s="44"/>
    </row>
    <row r="80" spans="1:26" ht="18" customHeight="1" x14ac:dyDescent="0.2">
      <c r="A80" s="56" t="s">
        <v>1202</v>
      </c>
      <c r="B80" s="82" t="s">
        <v>649</v>
      </c>
      <c r="C80" s="66" t="s">
        <v>1</v>
      </c>
      <c r="D80" s="67">
        <v>8</v>
      </c>
      <c r="E80" s="68" t="s">
        <v>18</v>
      </c>
      <c r="F80" s="67">
        <v>4</v>
      </c>
      <c r="G80" s="68" t="s">
        <v>25</v>
      </c>
      <c r="H80" s="67">
        <v>1</v>
      </c>
      <c r="I80" s="81">
        <f t="shared" si="28"/>
        <v>12</v>
      </c>
      <c r="J80" s="71">
        <f>基本・単一!$L$19</f>
        <v>1668</v>
      </c>
      <c r="K80" s="243"/>
      <c r="L80" s="64">
        <f>'身体介護を伴う移動支援・複合（日中＆夜間早朝）'!$J$56</f>
        <v>664</v>
      </c>
      <c r="M80" s="243"/>
      <c r="N80" s="64">
        <f t="shared" si="29"/>
        <v>166</v>
      </c>
      <c r="O80" s="243"/>
      <c r="P80" s="71">
        <f t="shared" si="19"/>
        <v>2747</v>
      </c>
      <c r="Q80" s="72">
        <f t="shared" si="20"/>
        <v>30766</v>
      </c>
      <c r="R80" s="72">
        <f t="shared" si="21"/>
        <v>30107</v>
      </c>
      <c r="S80" s="72">
        <f t="shared" si="22"/>
        <v>29942</v>
      </c>
      <c r="T80" s="72">
        <f t="shared" si="23"/>
        <v>29447</v>
      </c>
      <c r="U80" s="72">
        <f t="shared" si="24"/>
        <v>29118</v>
      </c>
      <c r="V80" s="72">
        <f t="shared" si="25"/>
        <v>28458</v>
      </c>
      <c r="W80" s="72">
        <f t="shared" si="26"/>
        <v>27964</v>
      </c>
      <c r="X80" s="72">
        <f t="shared" si="27"/>
        <v>27470</v>
      </c>
      <c r="Y80" s="44"/>
      <c r="Z80" s="44"/>
    </row>
    <row r="81" spans="1:26" ht="18" customHeight="1" x14ac:dyDescent="0.2">
      <c r="A81" s="56" t="s">
        <v>1203</v>
      </c>
      <c r="B81" s="82" t="s">
        <v>649</v>
      </c>
      <c r="C81" s="66" t="s">
        <v>1</v>
      </c>
      <c r="D81" s="67">
        <v>8</v>
      </c>
      <c r="E81" s="68" t="s">
        <v>18</v>
      </c>
      <c r="F81" s="67">
        <v>4</v>
      </c>
      <c r="G81" s="68" t="s">
        <v>25</v>
      </c>
      <c r="H81" s="67">
        <v>1.5</v>
      </c>
      <c r="I81" s="81">
        <f t="shared" si="28"/>
        <v>12</v>
      </c>
      <c r="J81" s="71">
        <f>基本・単一!$L$19</f>
        <v>1668</v>
      </c>
      <c r="K81" s="243"/>
      <c r="L81" s="64">
        <f>'身体介護を伴う移動支援・複合（日中＆夜間早朝）'!$J$56</f>
        <v>664</v>
      </c>
      <c r="M81" s="243"/>
      <c r="N81" s="64">
        <f t="shared" si="29"/>
        <v>249</v>
      </c>
      <c r="O81" s="243"/>
      <c r="P81" s="71">
        <f t="shared" si="19"/>
        <v>2872</v>
      </c>
      <c r="Q81" s="72">
        <f t="shared" si="20"/>
        <v>32166</v>
      </c>
      <c r="R81" s="72">
        <f t="shared" si="21"/>
        <v>31477</v>
      </c>
      <c r="S81" s="72">
        <f t="shared" si="22"/>
        <v>31304</v>
      </c>
      <c r="T81" s="72">
        <f t="shared" si="23"/>
        <v>30787</v>
      </c>
      <c r="U81" s="72">
        <f t="shared" si="24"/>
        <v>30443</v>
      </c>
      <c r="V81" s="72">
        <f t="shared" si="25"/>
        <v>29753</v>
      </c>
      <c r="W81" s="72">
        <f t="shared" si="26"/>
        <v>29236</v>
      </c>
      <c r="X81" s="72">
        <f t="shared" si="27"/>
        <v>28720</v>
      </c>
      <c r="Y81" s="44"/>
      <c r="Z81" s="44"/>
    </row>
    <row r="82" spans="1:26" ht="18" customHeight="1" x14ac:dyDescent="0.2">
      <c r="A82" s="56" t="s">
        <v>1204</v>
      </c>
      <c r="B82" s="82" t="s">
        <v>649</v>
      </c>
      <c r="C82" s="66" t="s">
        <v>1</v>
      </c>
      <c r="D82" s="67">
        <v>8</v>
      </c>
      <c r="E82" s="68" t="s">
        <v>18</v>
      </c>
      <c r="F82" s="67">
        <v>4</v>
      </c>
      <c r="G82" s="68" t="s">
        <v>25</v>
      </c>
      <c r="H82" s="67">
        <v>2</v>
      </c>
      <c r="I82" s="81">
        <f t="shared" si="28"/>
        <v>12</v>
      </c>
      <c r="J82" s="71">
        <f>基本・単一!$L$19</f>
        <v>1668</v>
      </c>
      <c r="K82" s="243"/>
      <c r="L82" s="64">
        <f>'身体介護を伴う移動支援・複合（日中＆夜間早朝）'!$J$56</f>
        <v>664</v>
      </c>
      <c r="M82" s="243"/>
      <c r="N82" s="64">
        <f t="shared" si="29"/>
        <v>332</v>
      </c>
      <c r="O82" s="243"/>
      <c r="P82" s="71">
        <f t="shared" si="19"/>
        <v>2996</v>
      </c>
      <c r="Q82" s="72">
        <f t="shared" si="20"/>
        <v>33555</v>
      </c>
      <c r="R82" s="72">
        <f t="shared" si="21"/>
        <v>32836</v>
      </c>
      <c r="S82" s="72">
        <f t="shared" si="22"/>
        <v>32656</v>
      </c>
      <c r="T82" s="72">
        <f t="shared" si="23"/>
        <v>32117</v>
      </c>
      <c r="U82" s="72">
        <f t="shared" si="24"/>
        <v>31757</v>
      </c>
      <c r="V82" s="72">
        <f t="shared" si="25"/>
        <v>31038</v>
      </c>
      <c r="W82" s="72">
        <f t="shared" si="26"/>
        <v>30499</v>
      </c>
      <c r="X82" s="72">
        <f t="shared" si="27"/>
        <v>29960</v>
      </c>
      <c r="Y82" s="44"/>
      <c r="Z82" s="44"/>
    </row>
    <row r="83" spans="1:26" ht="18" customHeight="1" x14ac:dyDescent="0.2">
      <c r="A83" s="56" t="s">
        <v>1205</v>
      </c>
      <c r="B83" s="82" t="s">
        <v>649</v>
      </c>
      <c r="C83" s="66" t="s">
        <v>1</v>
      </c>
      <c r="D83" s="67">
        <v>8</v>
      </c>
      <c r="E83" s="68" t="s">
        <v>18</v>
      </c>
      <c r="F83" s="67">
        <v>4</v>
      </c>
      <c r="G83" s="68" t="s">
        <v>25</v>
      </c>
      <c r="H83" s="67">
        <v>2.5</v>
      </c>
      <c r="I83" s="81">
        <f t="shared" si="28"/>
        <v>12</v>
      </c>
      <c r="J83" s="71">
        <f>基本・単一!$L$19</f>
        <v>1668</v>
      </c>
      <c r="K83" s="243"/>
      <c r="L83" s="64">
        <f>'身体介護を伴う移動支援・複合（日中＆夜間早朝）'!$J$56</f>
        <v>664</v>
      </c>
      <c r="M83" s="243"/>
      <c r="N83" s="64">
        <f t="shared" si="29"/>
        <v>415</v>
      </c>
      <c r="O83" s="243"/>
      <c r="P83" s="71">
        <f t="shared" si="19"/>
        <v>3121</v>
      </c>
      <c r="Q83" s="72">
        <f t="shared" si="20"/>
        <v>34955</v>
      </c>
      <c r="R83" s="72">
        <f t="shared" si="21"/>
        <v>34206</v>
      </c>
      <c r="S83" s="72">
        <f t="shared" si="22"/>
        <v>34018</v>
      </c>
      <c r="T83" s="72">
        <f t="shared" si="23"/>
        <v>33457</v>
      </c>
      <c r="U83" s="72">
        <f t="shared" si="24"/>
        <v>33082</v>
      </c>
      <c r="V83" s="72">
        <f t="shared" si="25"/>
        <v>32333</v>
      </c>
      <c r="W83" s="72">
        <f t="shared" si="26"/>
        <v>31771</v>
      </c>
      <c r="X83" s="72">
        <f t="shared" si="27"/>
        <v>31210</v>
      </c>
      <c r="Y83" s="44"/>
      <c r="Z83" s="44"/>
    </row>
    <row r="84" spans="1:26" ht="18" customHeight="1" x14ac:dyDescent="0.2">
      <c r="A84" s="56" t="s">
        <v>1206</v>
      </c>
      <c r="B84" s="82" t="s">
        <v>649</v>
      </c>
      <c r="C84" s="66" t="s">
        <v>1</v>
      </c>
      <c r="D84" s="67">
        <v>8.5</v>
      </c>
      <c r="E84" s="68" t="s">
        <v>18</v>
      </c>
      <c r="F84" s="67">
        <v>4</v>
      </c>
      <c r="G84" s="68" t="s">
        <v>25</v>
      </c>
      <c r="H84" s="67">
        <v>0.5</v>
      </c>
      <c r="I84" s="81">
        <f t="shared" si="28"/>
        <v>12.5</v>
      </c>
      <c r="J84" s="71">
        <f>基本・単一!$L$20</f>
        <v>1751</v>
      </c>
      <c r="K84" s="243"/>
      <c r="L84" s="64">
        <f>'身体介護を伴う移動支援・複合（日中＆夜間早朝）'!$J$56</f>
        <v>664</v>
      </c>
      <c r="M84" s="243"/>
      <c r="N84" s="64">
        <f t="shared" si="29"/>
        <v>83</v>
      </c>
      <c r="O84" s="243"/>
      <c r="P84" s="71">
        <f t="shared" si="19"/>
        <v>2706</v>
      </c>
      <c r="Q84" s="72">
        <f t="shared" si="20"/>
        <v>30307</v>
      </c>
      <c r="R84" s="72">
        <f t="shared" si="21"/>
        <v>29657</v>
      </c>
      <c r="S84" s="72">
        <f t="shared" si="22"/>
        <v>29495</v>
      </c>
      <c r="T84" s="72">
        <f t="shared" si="23"/>
        <v>29008</v>
      </c>
      <c r="U84" s="72">
        <f t="shared" si="24"/>
        <v>28683</v>
      </c>
      <c r="V84" s="72">
        <f t="shared" si="25"/>
        <v>28034</v>
      </c>
      <c r="W84" s="72">
        <f t="shared" si="26"/>
        <v>27547</v>
      </c>
      <c r="X84" s="72">
        <f t="shared" si="27"/>
        <v>27060</v>
      </c>
      <c r="Y84" s="44"/>
      <c r="Z84" s="44"/>
    </row>
    <row r="85" spans="1:26" ht="18" customHeight="1" x14ac:dyDescent="0.2">
      <c r="A85" s="56" t="s">
        <v>1207</v>
      </c>
      <c r="B85" s="82" t="s">
        <v>649</v>
      </c>
      <c r="C85" s="66" t="s">
        <v>1</v>
      </c>
      <c r="D85" s="67">
        <v>8.5</v>
      </c>
      <c r="E85" s="68" t="s">
        <v>18</v>
      </c>
      <c r="F85" s="67">
        <v>4</v>
      </c>
      <c r="G85" s="68" t="s">
        <v>25</v>
      </c>
      <c r="H85" s="67">
        <v>1</v>
      </c>
      <c r="I85" s="81">
        <f t="shared" si="28"/>
        <v>12.5</v>
      </c>
      <c r="J85" s="71">
        <f>基本・単一!$L$20</f>
        <v>1751</v>
      </c>
      <c r="K85" s="243"/>
      <c r="L85" s="64">
        <f>'身体介護を伴う移動支援・複合（日中＆夜間早朝）'!$J$56</f>
        <v>664</v>
      </c>
      <c r="M85" s="243"/>
      <c r="N85" s="64">
        <f t="shared" si="29"/>
        <v>166</v>
      </c>
      <c r="O85" s="243"/>
      <c r="P85" s="71">
        <f t="shared" si="19"/>
        <v>2830</v>
      </c>
      <c r="Q85" s="72">
        <f t="shared" si="20"/>
        <v>31696</v>
      </c>
      <c r="R85" s="72">
        <f t="shared" si="21"/>
        <v>31016</v>
      </c>
      <c r="S85" s="72">
        <f t="shared" si="22"/>
        <v>30847</v>
      </c>
      <c r="T85" s="72">
        <f t="shared" si="23"/>
        <v>30337</v>
      </c>
      <c r="U85" s="72">
        <f t="shared" si="24"/>
        <v>29998</v>
      </c>
      <c r="V85" s="72">
        <f t="shared" si="25"/>
        <v>29318</v>
      </c>
      <c r="W85" s="72">
        <f t="shared" si="26"/>
        <v>28809</v>
      </c>
      <c r="X85" s="72">
        <f t="shared" si="27"/>
        <v>28300</v>
      </c>
      <c r="Y85" s="44"/>
      <c r="Z85" s="44"/>
    </row>
    <row r="86" spans="1:26" ht="18" customHeight="1" x14ac:dyDescent="0.2">
      <c r="A86" s="56" t="s">
        <v>1208</v>
      </c>
      <c r="B86" s="82" t="s">
        <v>649</v>
      </c>
      <c r="C86" s="66" t="s">
        <v>1</v>
      </c>
      <c r="D86" s="67">
        <v>8.5</v>
      </c>
      <c r="E86" s="68" t="s">
        <v>18</v>
      </c>
      <c r="F86" s="67">
        <v>4</v>
      </c>
      <c r="G86" s="68" t="s">
        <v>25</v>
      </c>
      <c r="H86" s="67">
        <v>1.5</v>
      </c>
      <c r="I86" s="81">
        <f t="shared" si="28"/>
        <v>12.5</v>
      </c>
      <c r="J86" s="71">
        <f>基本・単一!$L$20</f>
        <v>1751</v>
      </c>
      <c r="K86" s="243"/>
      <c r="L86" s="64">
        <f>'身体介護を伴う移動支援・複合（日中＆夜間早朝）'!$J$56</f>
        <v>664</v>
      </c>
      <c r="M86" s="243"/>
      <c r="N86" s="64">
        <f t="shared" si="29"/>
        <v>249</v>
      </c>
      <c r="O86" s="243"/>
      <c r="P86" s="71">
        <f t="shared" si="19"/>
        <v>2955</v>
      </c>
      <c r="Q86" s="72">
        <f t="shared" si="20"/>
        <v>33096</v>
      </c>
      <c r="R86" s="72">
        <f t="shared" si="21"/>
        <v>32386</v>
      </c>
      <c r="S86" s="72">
        <f t="shared" si="22"/>
        <v>32209</v>
      </c>
      <c r="T86" s="72">
        <f t="shared" si="23"/>
        <v>31677</v>
      </c>
      <c r="U86" s="72">
        <f t="shared" si="24"/>
        <v>31323</v>
      </c>
      <c r="V86" s="72">
        <f t="shared" si="25"/>
        <v>30613</v>
      </c>
      <c r="W86" s="72">
        <f t="shared" si="26"/>
        <v>30081</v>
      </c>
      <c r="X86" s="72">
        <f t="shared" si="27"/>
        <v>29550</v>
      </c>
      <c r="Y86" s="44"/>
      <c r="Z86" s="44"/>
    </row>
    <row r="87" spans="1:26" ht="18" customHeight="1" x14ac:dyDescent="0.2">
      <c r="A87" s="56" t="s">
        <v>1209</v>
      </c>
      <c r="B87" s="82" t="s">
        <v>649</v>
      </c>
      <c r="C87" s="66" t="s">
        <v>1</v>
      </c>
      <c r="D87" s="67">
        <v>8.5</v>
      </c>
      <c r="E87" s="68" t="s">
        <v>18</v>
      </c>
      <c r="F87" s="67">
        <v>4</v>
      </c>
      <c r="G87" s="68" t="s">
        <v>25</v>
      </c>
      <c r="H87" s="67">
        <v>2</v>
      </c>
      <c r="I87" s="81">
        <f t="shared" si="28"/>
        <v>12.5</v>
      </c>
      <c r="J87" s="71">
        <f>基本・単一!$L$20</f>
        <v>1751</v>
      </c>
      <c r="K87" s="243"/>
      <c r="L87" s="64">
        <f>'身体介護を伴う移動支援・複合（日中＆夜間早朝）'!$J$56</f>
        <v>664</v>
      </c>
      <c r="M87" s="243"/>
      <c r="N87" s="64">
        <f t="shared" si="29"/>
        <v>332</v>
      </c>
      <c r="O87" s="243"/>
      <c r="P87" s="71">
        <f t="shared" si="19"/>
        <v>3079</v>
      </c>
      <c r="Q87" s="72">
        <f t="shared" si="20"/>
        <v>34484</v>
      </c>
      <c r="R87" s="72">
        <f t="shared" si="21"/>
        <v>33745</v>
      </c>
      <c r="S87" s="72">
        <f t="shared" si="22"/>
        <v>33561</v>
      </c>
      <c r="T87" s="72">
        <f t="shared" si="23"/>
        <v>33006</v>
      </c>
      <c r="U87" s="72">
        <f t="shared" si="24"/>
        <v>32637</v>
      </c>
      <c r="V87" s="72">
        <f t="shared" si="25"/>
        <v>31898</v>
      </c>
      <c r="W87" s="72">
        <f t="shared" si="26"/>
        <v>31344</v>
      </c>
      <c r="X87" s="72">
        <f t="shared" si="27"/>
        <v>30790</v>
      </c>
      <c r="Y87" s="44"/>
      <c r="Z87" s="44"/>
    </row>
    <row r="88" spans="1:26" ht="18" customHeight="1" x14ac:dyDescent="0.2">
      <c r="A88" s="56" t="s">
        <v>1210</v>
      </c>
      <c r="B88" s="82" t="s">
        <v>649</v>
      </c>
      <c r="C88" s="66" t="s">
        <v>1</v>
      </c>
      <c r="D88" s="67">
        <v>8.5</v>
      </c>
      <c r="E88" s="68" t="s">
        <v>18</v>
      </c>
      <c r="F88" s="67">
        <v>4</v>
      </c>
      <c r="G88" s="68" t="s">
        <v>25</v>
      </c>
      <c r="H88" s="67">
        <v>2.5</v>
      </c>
      <c r="I88" s="81">
        <f t="shared" si="28"/>
        <v>12.5</v>
      </c>
      <c r="J88" s="71">
        <f>基本・単一!$L$20</f>
        <v>1751</v>
      </c>
      <c r="K88" s="243"/>
      <c r="L88" s="64">
        <f>'身体介護を伴う移動支援・複合（日中＆夜間早朝）'!$J$56</f>
        <v>664</v>
      </c>
      <c r="M88" s="243"/>
      <c r="N88" s="64">
        <f t="shared" si="29"/>
        <v>415</v>
      </c>
      <c r="O88" s="243"/>
      <c r="P88" s="71">
        <f t="shared" si="19"/>
        <v>3204</v>
      </c>
      <c r="Q88" s="72">
        <f t="shared" si="20"/>
        <v>35884</v>
      </c>
      <c r="R88" s="72">
        <f t="shared" si="21"/>
        <v>35115</v>
      </c>
      <c r="S88" s="72">
        <f t="shared" si="22"/>
        <v>34923</v>
      </c>
      <c r="T88" s="72">
        <f t="shared" si="23"/>
        <v>34346</v>
      </c>
      <c r="U88" s="72">
        <f t="shared" si="24"/>
        <v>33962</v>
      </c>
      <c r="V88" s="72">
        <f t="shared" si="25"/>
        <v>33193</v>
      </c>
      <c r="W88" s="72">
        <f t="shared" si="26"/>
        <v>32616</v>
      </c>
      <c r="X88" s="72">
        <f t="shared" si="27"/>
        <v>32040</v>
      </c>
      <c r="Y88" s="44"/>
      <c r="Z88" s="44"/>
    </row>
    <row r="89" spans="1:26" ht="18" customHeight="1" x14ac:dyDescent="0.2">
      <c r="A89" s="56" t="s">
        <v>1211</v>
      </c>
      <c r="B89" s="82" t="s">
        <v>649</v>
      </c>
      <c r="C89" s="66" t="s">
        <v>1</v>
      </c>
      <c r="D89" s="67">
        <v>9</v>
      </c>
      <c r="E89" s="68" t="s">
        <v>18</v>
      </c>
      <c r="F89" s="67">
        <v>4</v>
      </c>
      <c r="G89" s="68" t="s">
        <v>25</v>
      </c>
      <c r="H89" s="67">
        <v>0.5</v>
      </c>
      <c r="I89" s="81">
        <f t="shared" si="28"/>
        <v>13</v>
      </c>
      <c r="J89" s="71">
        <f>基本・単一!$L$21</f>
        <v>1834</v>
      </c>
      <c r="K89" s="243"/>
      <c r="L89" s="64">
        <f>'身体介護を伴う移動支援・複合（日中＆夜間早朝）'!$J$56</f>
        <v>664</v>
      </c>
      <c r="M89" s="243"/>
      <c r="N89" s="64">
        <f t="shared" si="29"/>
        <v>83</v>
      </c>
      <c r="O89" s="243"/>
      <c r="P89" s="71">
        <f t="shared" si="19"/>
        <v>2789</v>
      </c>
      <c r="Q89" s="72">
        <f t="shared" si="20"/>
        <v>31236</v>
      </c>
      <c r="R89" s="72">
        <f t="shared" si="21"/>
        <v>30567</v>
      </c>
      <c r="S89" s="72">
        <f t="shared" si="22"/>
        <v>30400</v>
      </c>
      <c r="T89" s="72">
        <f t="shared" si="23"/>
        <v>29898</v>
      </c>
      <c r="U89" s="72">
        <f t="shared" si="24"/>
        <v>29563</v>
      </c>
      <c r="V89" s="72">
        <f t="shared" si="25"/>
        <v>28894</v>
      </c>
      <c r="W89" s="72">
        <f t="shared" si="26"/>
        <v>28392</v>
      </c>
      <c r="X89" s="72">
        <f t="shared" si="27"/>
        <v>27890</v>
      </c>
      <c r="Y89" s="44"/>
      <c r="Z89" s="44"/>
    </row>
    <row r="90" spans="1:26" ht="18" customHeight="1" x14ac:dyDescent="0.2">
      <c r="A90" s="56" t="s">
        <v>1212</v>
      </c>
      <c r="B90" s="82" t="s">
        <v>649</v>
      </c>
      <c r="C90" s="66" t="s">
        <v>1</v>
      </c>
      <c r="D90" s="67">
        <v>9</v>
      </c>
      <c r="E90" s="68" t="s">
        <v>18</v>
      </c>
      <c r="F90" s="67">
        <v>4</v>
      </c>
      <c r="G90" s="68" t="s">
        <v>25</v>
      </c>
      <c r="H90" s="67">
        <v>1</v>
      </c>
      <c r="I90" s="81">
        <f t="shared" si="28"/>
        <v>13</v>
      </c>
      <c r="J90" s="71">
        <f>基本・単一!$L$21</f>
        <v>1834</v>
      </c>
      <c r="K90" s="243"/>
      <c r="L90" s="64">
        <f>'身体介護を伴う移動支援・複合（日中＆夜間早朝）'!$J$56</f>
        <v>664</v>
      </c>
      <c r="M90" s="243"/>
      <c r="N90" s="64">
        <f t="shared" si="29"/>
        <v>166</v>
      </c>
      <c r="O90" s="243"/>
      <c r="P90" s="71">
        <f t="shared" si="19"/>
        <v>2913</v>
      </c>
      <c r="Q90" s="72">
        <f t="shared" si="20"/>
        <v>32625</v>
      </c>
      <c r="R90" s="72">
        <f t="shared" si="21"/>
        <v>31926</v>
      </c>
      <c r="S90" s="72">
        <f t="shared" si="22"/>
        <v>31751</v>
      </c>
      <c r="T90" s="72">
        <f t="shared" si="23"/>
        <v>31227</v>
      </c>
      <c r="U90" s="72">
        <f t="shared" si="24"/>
        <v>30877</v>
      </c>
      <c r="V90" s="72">
        <f t="shared" si="25"/>
        <v>30178</v>
      </c>
      <c r="W90" s="72">
        <f t="shared" si="26"/>
        <v>29654</v>
      </c>
      <c r="X90" s="72">
        <f t="shared" si="27"/>
        <v>29130</v>
      </c>
      <c r="Y90" s="44"/>
      <c r="Z90" s="44"/>
    </row>
    <row r="91" spans="1:26" ht="18" customHeight="1" x14ac:dyDescent="0.2">
      <c r="A91" s="56" t="s">
        <v>1213</v>
      </c>
      <c r="B91" s="82" t="s">
        <v>649</v>
      </c>
      <c r="C91" s="66" t="s">
        <v>1</v>
      </c>
      <c r="D91" s="67">
        <v>9</v>
      </c>
      <c r="E91" s="68" t="s">
        <v>18</v>
      </c>
      <c r="F91" s="67">
        <v>4</v>
      </c>
      <c r="G91" s="68" t="s">
        <v>25</v>
      </c>
      <c r="H91" s="67">
        <v>1.5</v>
      </c>
      <c r="I91" s="81">
        <f t="shared" si="28"/>
        <v>13</v>
      </c>
      <c r="J91" s="71">
        <f>基本・単一!$L$21</f>
        <v>1834</v>
      </c>
      <c r="K91" s="243"/>
      <c r="L91" s="64">
        <f>'身体介護を伴う移動支援・複合（日中＆夜間早朝）'!$J$56</f>
        <v>664</v>
      </c>
      <c r="M91" s="243"/>
      <c r="N91" s="64">
        <f t="shared" si="29"/>
        <v>249</v>
      </c>
      <c r="O91" s="243"/>
      <c r="P91" s="71">
        <f t="shared" si="19"/>
        <v>3038</v>
      </c>
      <c r="Q91" s="72">
        <f t="shared" si="20"/>
        <v>34025</v>
      </c>
      <c r="R91" s="72">
        <f t="shared" si="21"/>
        <v>33296</v>
      </c>
      <c r="S91" s="72">
        <f t="shared" si="22"/>
        <v>33114</v>
      </c>
      <c r="T91" s="72">
        <f t="shared" si="23"/>
        <v>32567</v>
      </c>
      <c r="U91" s="72">
        <f t="shared" si="24"/>
        <v>32202</v>
      </c>
      <c r="V91" s="72">
        <f t="shared" si="25"/>
        <v>31473</v>
      </c>
      <c r="W91" s="72">
        <f t="shared" si="26"/>
        <v>30926</v>
      </c>
      <c r="X91" s="72">
        <f t="shared" si="27"/>
        <v>30380</v>
      </c>
      <c r="Y91" s="44"/>
      <c r="Z91" s="44"/>
    </row>
    <row r="92" spans="1:26" ht="18" customHeight="1" x14ac:dyDescent="0.2">
      <c r="A92" s="56" t="s">
        <v>1214</v>
      </c>
      <c r="B92" s="82" t="s">
        <v>649</v>
      </c>
      <c r="C92" s="66" t="s">
        <v>1</v>
      </c>
      <c r="D92" s="67">
        <v>9</v>
      </c>
      <c r="E92" s="68" t="s">
        <v>18</v>
      </c>
      <c r="F92" s="67">
        <v>4</v>
      </c>
      <c r="G92" s="68" t="s">
        <v>25</v>
      </c>
      <c r="H92" s="67">
        <v>2</v>
      </c>
      <c r="I92" s="81">
        <f t="shared" si="28"/>
        <v>13</v>
      </c>
      <c r="J92" s="71">
        <f>基本・単一!$L$21</f>
        <v>1834</v>
      </c>
      <c r="K92" s="243"/>
      <c r="L92" s="64">
        <f>'身体介護を伴う移動支援・複合（日中＆夜間早朝）'!$J$56</f>
        <v>664</v>
      </c>
      <c r="M92" s="243"/>
      <c r="N92" s="64">
        <f t="shared" si="29"/>
        <v>332</v>
      </c>
      <c r="O92" s="243"/>
      <c r="P92" s="71">
        <f t="shared" si="19"/>
        <v>3162</v>
      </c>
      <c r="Q92" s="72">
        <f t="shared" si="20"/>
        <v>35414</v>
      </c>
      <c r="R92" s="72">
        <f t="shared" si="21"/>
        <v>34655</v>
      </c>
      <c r="S92" s="72">
        <f t="shared" si="22"/>
        <v>34465</v>
      </c>
      <c r="T92" s="72">
        <f t="shared" si="23"/>
        <v>33896</v>
      </c>
      <c r="U92" s="72">
        <f t="shared" si="24"/>
        <v>33517</v>
      </c>
      <c r="V92" s="72">
        <f t="shared" si="25"/>
        <v>32758</v>
      </c>
      <c r="W92" s="72">
        <f t="shared" si="26"/>
        <v>32189</v>
      </c>
      <c r="X92" s="72">
        <f t="shared" si="27"/>
        <v>31620</v>
      </c>
      <c r="Y92" s="44"/>
      <c r="Z92" s="44"/>
    </row>
    <row r="93" spans="1:26" ht="18" customHeight="1" x14ac:dyDescent="0.2">
      <c r="A93" s="56" t="s">
        <v>1215</v>
      </c>
      <c r="B93" s="82" t="s">
        <v>649</v>
      </c>
      <c r="C93" s="66" t="s">
        <v>1</v>
      </c>
      <c r="D93" s="67">
        <v>9.5</v>
      </c>
      <c r="E93" s="68" t="s">
        <v>18</v>
      </c>
      <c r="F93" s="67">
        <v>4</v>
      </c>
      <c r="G93" s="68" t="s">
        <v>25</v>
      </c>
      <c r="H93" s="67">
        <v>0.5</v>
      </c>
      <c r="I93" s="81">
        <f t="shared" si="28"/>
        <v>13.5</v>
      </c>
      <c r="J93" s="71">
        <f>基本・単一!$L$22</f>
        <v>1917</v>
      </c>
      <c r="K93" s="243"/>
      <c r="L93" s="64">
        <f>'身体介護を伴う移動支援・複合（日中＆夜間早朝）'!$J$56</f>
        <v>664</v>
      </c>
      <c r="M93" s="243"/>
      <c r="N93" s="64">
        <f>N4</f>
        <v>83</v>
      </c>
      <c r="O93" s="243"/>
      <c r="P93" s="71">
        <f t="shared" si="19"/>
        <v>2872</v>
      </c>
      <c r="Q93" s="72">
        <f t="shared" si="20"/>
        <v>32166</v>
      </c>
      <c r="R93" s="72">
        <f t="shared" si="21"/>
        <v>31477</v>
      </c>
      <c r="S93" s="72">
        <f t="shared" si="22"/>
        <v>31304</v>
      </c>
      <c r="T93" s="72">
        <f t="shared" si="23"/>
        <v>30787</v>
      </c>
      <c r="U93" s="72">
        <f t="shared" si="24"/>
        <v>30443</v>
      </c>
      <c r="V93" s="72">
        <f t="shared" si="25"/>
        <v>29753</v>
      </c>
      <c r="W93" s="72">
        <f t="shared" si="26"/>
        <v>29236</v>
      </c>
      <c r="X93" s="72">
        <f t="shared" si="27"/>
        <v>28720</v>
      </c>
      <c r="Y93" s="44"/>
      <c r="Z93" s="44"/>
    </row>
    <row r="94" spans="1:26" ht="18" customHeight="1" x14ac:dyDescent="0.2">
      <c r="A94" s="56" t="s">
        <v>1216</v>
      </c>
      <c r="B94" s="82" t="s">
        <v>649</v>
      </c>
      <c r="C94" s="66" t="s">
        <v>1</v>
      </c>
      <c r="D94" s="67">
        <v>9.5</v>
      </c>
      <c r="E94" s="68" t="s">
        <v>18</v>
      </c>
      <c r="F94" s="67">
        <v>4</v>
      </c>
      <c r="G94" s="68" t="s">
        <v>25</v>
      </c>
      <c r="H94" s="67">
        <v>1</v>
      </c>
      <c r="I94" s="81">
        <f t="shared" si="28"/>
        <v>13.5</v>
      </c>
      <c r="J94" s="71">
        <f>基本・単一!$L$22</f>
        <v>1917</v>
      </c>
      <c r="K94" s="243"/>
      <c r="L94" s="64">
        <f>'身体介護を伴う移動支援・複合（日中＆夜間早朝）'!$J$56</f>
        <v>664</v>
      </c>
      <c r="M94" s="243"/>
      <c r="N94" s="64">
        <f>N5</f>
        <v>166</v>
      </c>
      <c r="O94" s="243"/>
      <c r="P94" s="71">
        <f t="shared" si="19"/>
        <v>2996</v>
      </c>
      <c r="Q94" s="72">
        <f t="shared" si="20"/>
        <v>33555</v>
      </c>
      <c r="R94" s="72">
        <f t="shared" si="21"/>
        <v>32836</v>
      </c>
      <c r="S94" s="72">
        <f t="shared" si="22"/>
        <v>32656</v>
      </c>
      <c r="T94" s="72">
        <f t="shared" si="23"/>
        <v>32117</v>
      </c>
      <c r="U94" s="72">
        <f t="shared" si="24"/>
        <v>31757</v>
      </c>
      <c r="V94" s="72">
        <f t="shared" si="25"/>
        <v>31038</v>
      </c>
      <c r="W94" s="72">
        <f t="shared" si="26"/>
        <v>30499</v>
      </c>
      <c r="X94" s="72">
        <f t="shared" si="27"/>
        <v>29960</v>
      </c>
      <c r="Y94" s="44"/>
      <c r="Z94" s="44"/>
    </row>
    <row r="95" spans="1:26" ht="18" customHeight="1" x14ac:dyDescent="0.2">
      <c r="A95" s="56" t="s">
        <v>1217</v>
      </c>
      <c r="B95" s="82" t="s">
        <v>649</v>
      </c>
      <c r="C95" s="66" t="s">
        <v>1</v>
      </c>
      <c r="D95" s="67">
        <v>9.5</v>
      </c>
      <c r="E95" s="68" t="s">
        <v>18</v>
      </c>
      <c r="F95" s="67">
        <v>4</v>
      </c>
      <c r="G95" s="68" t="s">
        <v>25</v>
      </c>
      <c r="H95" s="67">
        <v>1.5</v>
      </c>
      <c r="I95" s="81">
        <f t="shared" si="28"/>
        <v>13.5</v>
      </c>
      <c r="J95" s="71">
        <f>基本・単一!$L$22</f>
        <v>1917</v>
      </c>
      <c r="K95" s="243"/>
      <c r="L95" s="64">
        <f>'身体介護を伴う移動支援・複合（日中＆夜間早朝）'!$J$56</f>
        <v>664</v>
      </c>
      <c r="M95" s="243"/>
      <c r="N95" s="64">
        <f>N6</f>
        <v>249</v>
      </c>
      <c r="O95" s="243"/>
      <c r="P95" s="71">
        <f t="shared" si="19"/>
        <v>3121</v>
      </c>
      <c r="Q95" s="72">
        <f t="shared" si="20"/>
        <v>34955</v>
      </c>
      <c r="R95" s="72">
        <f t="shared" si="21"/>
        <v>34206</v>
      </c>
      <c r="S95" s="72">
        <f t="shared" si="22"/>
        <v>34018</v>
      </c>
      <c r="T95" s="72">
        <f t="shared" si="23"/>
        <v>33457</v>
      </c>
      <c r="U95" s="72">
        <f t="shared" si="24"/>
        <v>33082</v>
      </c>
      <c r="V95" s="72">
        <f t="shared" si="25"/>
        <v>32333</v>
      </c>
      <c r="W95" s="72">
        <f t="shared" si="26"/>
        <v>31771</v>
      </c>
      <c r="X95" s="72">
        <f t="shared" si="27"/>
        <v>31210</v>
      </c>
      <c r="Y95" s="44"/>
      <c r="Z95" s="44"/>
    </row>
    <row r="96" spans="1:26" ht="18" customHeight="1" x14ac:dyDescent="0.2">
      <c r="A96" s="56" t="s">
        <v>1218</v>
      </c>
      <c r="B96" s="82" t="s">
        <v>649</v>
      </c>
      <c r="C96" s="66" t="s">
        <v>1</v>
      </c>
      <c r="D96" s="67">
        <v>10</v>
      </c>
      <c r="E96" s="68" t="s">
        <v>18</v>
      </c>
      <c r="F96" s="67">
        <v>4</v>
      </c>
      <c r="G96" s="68" t="s">
        <v>25</v>
      </c>
      <c r="H96" s="67">
        <v>0.5</v>
      </c>
      <c r="I96" s="81">
        <f t="shared" si="28"/>
        <v>14</v>
      </c>
      <c r="J96" s="71">
        <f>基本・単一!$L$23</f>
        <v>2000</v>
      </c>
      <c r="K96" s="243"/>
      <c r="L96" s="64">
        <f>'身体介護を伴う移動支援・複合（日中＆夜間早朝）'!$J$56</f>
        <v>664</v>
      </c>
      <c r="M96" s="243"/>
      <c r="N96" s="64">
        <f>N4</f>
        <v>83</v>
      </c>
      <c r="O96" s="243"/>
      <c r="P96" s="71">
        <f t="shared" si="19"/>
        <v>2955</v>
      </c>
      <c r="Q96" s="72">
        <f t="shared" si="20"/>
        <v>33096</v>
      </c>
      <c r="R96" s="72">
        <f t="shared" si="21"/>
        <v>32386</v>
      </c>
      <c r="S96" s="72">
        <f t="shared" si="22"/>
        <v>32209</v>
      </c>
      <c r="T96" s="72">
        <f t="shared" si="23"/>
        <v>31677</v>
      </c>
      <c r="U96" s="72">
        <f t="shared" si="24"/>
        <v>31323</v>
      </c>
      <c r="V96" s="72">
        <f t="shared" si="25"/>
        <v>30613</v>
      </c>
      <c r="W96" s="72">
        <f t="shared" si="26"/>
        <v>30081</v>
      </c>
      <c r="X96" s="72">
        <f t="shared" si="27"/>
        <v>29550</v>
      </c>
      <c r="Y96" s="44"/>
      <c r="Z96" s="44"/>
    </row>
    <row r="97" spans="1:26" ht="18" customHeight="1" x14ac:dyDescent="0.2">
      <c r="A97" s="56" t="s">
        <v>1219</v>
      </c>
      <c r="B97" s="82" t="s">
        <v>649</v>
      </c>
      <c r="C97" s="66" t="s">
        <v>1</v>
      </c>
      <c r="D97" s="67">
        <v>10</v>
      </c>
      <c r="E97" s="68" t="s">
        <v>18</v>
      </c>
      <c r="F97" s="67">
        <v>4</v>
      </c>
      <c r="G97" s="68" t="s">
        <v>25</v>
      </c>
      <c r="H97" s="67">
        <v>1</v>
      </c>
      <c r="I97" s="81">
        <f t="shared" si="28"/>
        <v>14</v>
      </c>
      <c r="J97" s="71">
        <f>基本・単一!$L$23</f>
        <v>2000</v>
      </c>
      <c r="K97" s="243"/>
      <c r="L97" s="64">
        <f>'身体介護を伴う移動支援・複合（日中＆夜間早朝）'!$J$56</f>
        <v>664</v>
      </c>
      <c r="M97" s="243"/>
      <c r="N97" s="64">
        <f>N5</f>
        <v>166</v>
      </c>
      <c r="O97" s="243"/>
      <c r="P97" s="71">
        <f t="shared" si="19"/>
        <v>3079</v>
      </c>
      <c r="Q97" s="72">
        <f t="shared" si="20"/>
        <v>34484</v>
      </c>
      <c r="R97" s="72">
        <f t="shared" si="21"/>
        <v>33745</v>
      </c>
      <c r="S97" s="72">
        <f t="shared" si="22"/>
        <v>33561</v>
      </c>
      <c r="T97" s="72">
        <f t="shared" si="23"/>
        <v>33006</v>
      </c>
      <c r="U97" s="72">
        <f t="shared" si="24"/>
        <v>32637</v>
      </c>
      <c r="V97" s="72">
        <f t="shared" si="25"/>
        <v>31898</v>
      </c>
      <c r="W97" s="72">
        <f t="shared" si="26"/>
        <v>31344</v>
      </c>
      <c r="X97" s="72">
        <f t="shared" si="27"/>
        <v>30790</v>
      </c>
      <c r="Y97" s="44"/>
      <c r="Z97" s="44"/>
    </row>
    <row r="98" spans="1:26" ht="18" customHeight="1" x14ac:dyDescent="0.2">
      <c r="A98" s="83" t="s">
        <v>553</v>
      </c>
      <c r="B98" s="84" t="s">
        <v>287</v>
      </c>
      <c r="C98" s="76" t="s">
        <v>1</v>
      </c>
      <c r="D98" s="77">
        <v>0.5</v>
      </c>
      <c r="E98" s="78" t="s">
        <v>18</v>
      </c>
      <c r="F98" s="77">
        <v>4</v>
      </c>
      <c r="G98" s="78" t="s">
        <v>25</v>
      </c>
      <c r="H98" s="77">
        <v>0.5</v>
      </c>
      <c r="I98" s="81">
        <f>D98+F98</f>
        <v>4.5</v>
      </c>
      <c r="J98" s="71">
        <f>IF(D98=基本・単一!$F$4,基本・単一!$L$4,IF(D98=基本・単一!$F$5,基本・単一!$L$5,IF(D98=基本・単一!$F$6,基本・単一!$L$6,IF(D98=基本・単一!$F$7,基本・単一!$L$7,IF(D98=基本・単一!$F$8,基本・単一!$L$8,IF(D98=基本・単一!$F$9,基本・単一!$L$9,IF(D98=基本・単一!$F$10,基本・単一!$L$10)))))))</f>
        <v>256</v>
      </c>
      <c r="K98" s="243"/>
      <c r="L98" s="71">
        <f>'身体介護を伴う移動支援・複合（日中＆夜間早朝）'!$J$11</f>
        <v>830</v>
      </c>
      <c r="M98" s="243"/>
      <c r="N98" s="64">
        <f>'身体介護を伴う移動支援・複合（夜間早朝＆深夜）'!J44</f>
        <v>83</v>
      </c>
      <c r="O98" s="243"/>
      <c r="P98" s="71">
        <f>ROUND(((ROUND(J98*(1+$K$4),0)+ROUND(L98*(1+$M$4),0)+ROUND(N98*(1+$O$4),0))*0.75),0)</f>
        <v>1064</v>
      </c>
      <c r="Q98" s="72">
        <f>ROUNDDOWN(($P98*Q$3),0)</f>
        <v>11916</v>
      </c>
      <c r="R98" s="72">
        <f t="shared" ref="R98:X113" si="30">ROUNDDOWN(($P98*R$3),0)</f>
        <v>11661</v>
      </c>
      <c r="S98" s="72">
        <f t="shared" si="30"/>
        <v>11597</v>
      </c>
      <c r="T98" s="72">
        <f t="shared" si="30"/>
        <v>11406</v>
      </c>
      <c r="U98" s="72">
        <f t="shared" si="30"/>
        <v>11278</v>
      </c>
      <c r="V98" s="72">
        <f t="shared" si="30"/>
        <v>11023</v>
      </c>
      <c r="W98" s="72">
        <f t="shared" si="30"/>
        <v>10831</v>
      </c>
      <c r="X98" s="72">
        <f t="shared" si="30"/>
        <v>10640</v>
      </c>
      <c r="Y98" s="44"/>
      <c r="Z98" s="44"/>
    </row>
    <row r="99" spans="1:26" ht="18" customHeight="1" x14ac:dyDescent="0.2">
      <c r="A99" s="83" t="s">
        <v>554</v>
      </c>
      <c r="B99" s="82" t="s">
        <v>287</v>
      </c>
      <c r="C99" s="66" t="s">
        <v>1</v>
      </c>
      <c r="D99" s="67">
        <v>0.5</v>
      </c>
      <c r="E99" s="68" t="s">
        <v>18</v>
      </c>
      <c r="F99" s="67">
        <v>4</v>
      </c>
      <c r="G99" s="68" t="s">
        <v>25</v>
      </c>
      <c r="H99" s="67">
        <v>1</v>
      </c>
      <c r="I99" s="81">
        <f t="shared" ref="I99:I162" si="31">D99+F99</f>
        <v>4.5</v>
      </c>
      <c r="J99" s="71">
        <f>IF(D99=基本・単一!$F$4,基本・単一!$L$4,IF(D99=基本・単一!$F$5,基本・単一!$L$5,IF(D99=基本・単一!$F$6,基本・単一!$L$6,IF(D99=基本・単一!$F$7,基本・単一!$L$7,IF(D99=基本・単一!$F$8,基本・単一!$L$8,IF(D99=基本・単一!$F$9,基本・単一!$L$9,IF(D99=基本・単一!$F$10,基本・単一!$L$10)))))))</f>
        <v>256</v>
      </c>
      <c r="K99" s="243"/>
      <c r="L99" s="71">
        <f>'身体介護を伴う移動支援・複合（日中＆夜間早朝）'!$J$11</f>
        <v>830</v>
      </c>
      <c r="M99" s="243"/>
      <c r="N99" s="64">
        <f>'身体介護を伴う移動支援・複合（夜間早朝＆深夜）'!J45</f>
        <v>166</v>
      </c>
      <c r="O99" s="243"/>
      <c r="P99" s="71">
        <f t="shared" ref="P99:P162" si="32">ROUND(((ROUND(J99*(1+$K$4),0)+ROUND(L99*(1+$M$4),0)+ROUND(N99*(1+$O$4),0))*0.75),0)</f>
        <v>1157</v>
      </c>
      <c r="Q99" s="72">
        <f t="shared" ref="Q99:X130" si="33">ROUNDDOWN(($P99*Q$3),0)</f>
        <v>12958</v>
      </c>
      <c r="R99" s="72">
        <f t="shared" si="30"/>
        <v>12680</v>
      </c>
      <c r="S99" s="72">
        <f t="shared" si="30"/>
        <v>12611</v>
      </c>
      <c r="T99" s="72">
        <f t="shared" si="30"/>
        <v>12403</v>
      </c>
      <c r="U99" s="72">
        <f t="shared" si="30"/>
        <v>12264</v>
      </c>
      <c r="V99" s="72">
        <f t="shared" si="30"/>
        <v>11986</v>
      </c>
      <c r="W99" s="72">
        <f t="shared" si="30"/>
        <v>11778</v>
      </c>
      <c r="X99" s="72">
        <f t="shared" si="30"/>
        <v>11570</v>
      </c>
      <c r="Y99" s="44"/>
      <c r="Z99" s="44"/>
    </row>
    <row r="100" spans="1:26" ht="18" customHeight="1" x14ac:dyDescent="0.2">
      <c r="A100" s="83" t="s">
        <v>555</v>
      </c>
      <c r="B100" s="82" t="s">
        <v>287</v>
      </c>
      <c r="C100" s="66" t="s">
        <v>1</v>
      </c>
      <c r="D100" s="67">
        <v>0.5</v>
      </c>
      <c r="E100" s="68" t="s">
        <v>18</v>
      </c>
      <c r="F100" s="67">
        <v>4</v>
      </c>
      <c r="G100" s="68" t="s">
        <v>25</v>
      </c>
      <c r="H100" s="67">
        <v>1.5</v>
      </c>
      <c r="I100" s="81">
        <f t="shared" si="31"/>
        <v>4.5</v>
      </c>
      <c r="J100" s="71">
        <f>IF(D100=基本・単一!$F$4,基本・単一!$L$4,IF(D100=基本・単一!$F$5,基本・単一!$L$5,IF(D100=基本・単一!$F$6,基本・単一!$L$6,IF(D100=基本・単一!$F$7,基本・単一!$L$7,IF(D100=基本・単一!$F$8,基本・単一!$L$8,IF(D100=基本・単一!$F$9,基本・単一!$L$9,IF(D100=基本・単一!$F$10,基本・単一!$L$10)))))))</f>
        <v>256</v>
      </c>
      <c r="K100" s="243"/>
      <c r="L100" s="71">
        <f>'身体介護を伴う移動支援・複合（日中＆夜間早朝）'!$J$11</f>
        <v>830</v>
      </c>
      <c r="M100" s="243"/>
      <c r="N100" s="64">
        <f>'身体介護を伴う移動支援・複合（夜間早朝＆深夜）'!J46</f>
        <v>249</v>
      </c>
      <c r="O100" s="243"/>
      <c r="P100" s="71">
        <f t="shared" si="32"/>
        <v>1251</v>
      </c>
      <c r="Q100" s="72">
        <f t="shared" si="33"/>
        <v>14011</v>
      </c>
      <c r="R100" s="72">
        <f t="shared" si="30"/>
        <v>13710</v>
      </c>
      <c r="S100" s="72">
        <f t="shared" si="30"/>
        <v>13635</v>
      </c>
      <c r="T100" s="72">
        <f t="shared" si="30"/>
        <v>13410</v>
      </c>
      <c r="U100" s="72">
        <f t="shared" si="30"/>
        <v>13260</v>
      </c>
      <c r="V100" s="72">
        <f t="shared" si="30"/>
        <v>12960</v>
      </c>
      <c r="W100" s="72">
        <f t="shared" si="30"/>
        <v>12735</v>
      </c>
      <c r="X100" s="72">
        <f t="shared" si="30"/>
        <v>12510</v>
      </c>
      <c r="Y100" s="44"/>
      <c r="Z100" s="44"/>
    </row>
    <row r="101" spans="1:26" ht="18" customHeight="1" x14ac:dyDescent="0.2">
      <c r="A101" s="83" t="s">
        <v>556</v>
      </c>
      <c r="B101" s="82" t="s">
        <v>287</v>
      </c>
      <c r="C101" s="66" t="s">
        <v>1</v>
      </c>
      <c r="D101" s="67">
        <v>0.5</v>
      </c>
      <c r="E101" s="68" t="s">
        <v>18</v>
      </c>
      <c r="F101" s="67">
        <v>4</v>
      </c>
      <c r="G101" s="68" t="s">
        <v>25</v>
      </c>
      <c r="H101" s="67">
        <v>2</v>
      </c>
      <c r="I101" s="81">
        <f t="shared" si="31"/>
        <v>4.5</v>
      </c>
      <c r="J101" s="71">
        <f>IF(D101=基本・単一!$F$4,基本・単一!$L$4,IF(D101=基本・単一!$F$5,基本・単一!$L$5,IF(D101=基本・単一!$F$6,基本・単一!$L$6,IF(D101=基本・単一!$F$7,基本・単一!$L$7,IF(D101=基本・単一!$F$8,基本・単一!$L$8,IF(D101=基本・単一!$F$9,基本・単一!$L$9,IF(D101=基本・単一!$F$10,基本・単一!$L$10)))))))</f>
        <v>256</v>
      </c>
      <c r="K101" s="243"/>
      <c r="L101" s="71">
        <f>'身体介護を伴う移動支援・複合（日中＆夜間早朝）'!$J$11</f>
        <v>830</v>
      </c>
      <c r="M101" s="243"/>
      <c r="N101" s="64">
        <f>'身体介護を伴う移動支援・複合（夜間早朝＆深夜）'!J47</f>
        <v>332</v>
      </c>
      <c r="O101" s="243"/>
      <c r="P101" s="71">
        <f t="shared" si="32"/>
        <v>1344</v>
      </c>
      <c r="Q101" s="72">
        <f t="shared" si="33"/>
        <v>15052</v>
      </c>
      <c r="R101" s="72">
        <f t="shared" si="30"/>
        <v>14730</v>
      </c>
      <c r="S101" s="72">
        <f t="shared" si="30"/>
        <v>14649</v>
      </c>
      <c r="T101" s="72">
        <f t="shared" si="30"/>
        <v>14407</v>
      </c>
      <c r="U101" s="72">
        <f t="shared" si="30"/>
        <v>14246</v>
      </c>
      <c r="V101" s="72">
        <f t="shared" si="30"/>
        <v>13923</v>
      </c>
      <c r="W101" s="72">
        <f t="shared" si="30"/>
        <v>13681</v>
      </c>
      <c r="X101" s="72">
        <f t="shared" si="30"/>
        <v>13440</v>
      </c>
      <c r="Y101" s="44"/>
      <c r="Z101" s="44"/>
    </row>
    <row r="102" spans="1:26" ht="18" customHeight="1" x14ac:dyDescent="0.2">
      <c r="A102" s="83" t="s">
        <v>557</v>
      </c>
      <c r="B102" s="82" t="s">
        <v>287</v>
      </c>
      <c r="C102" s="66" t="s">
        <v>1</v>
      </c>
      <c r="D102" s="67">
        <v>0.5</v>
      </c>
      <c r="E102" s="68" t="s">
        <v>18</v>
      </c>
      <c r="F102" s="67">
        <v>4</v>
      </c>
      <c r="G102" s="68" t="s">
        <v>25</v>
      </c>
      <c r="H102" s="67">
        <v>2.5</v>
      </c>
      <c r="I102" s="81">
        <f t="shared" si="31"/>
        <v>4.5</v>
      </c>
      <c r="J102" s="71">
        <f>IF(D102=基本・単一!$F$4,基本・単一!$L$4,IF(D102=基本・単一!$F$5,基本・単一!$L$5,IF(D102=基本・単一!$F$6,基本・単一!$L$6,IF(D102=基本・単一!$F$7,基本・単一!$L$7,IF(D102=基本・単一!$F$8,基本・単一!$L$8,IF(D102=基本・単一!$F$9,基本・単一!$L$9,IF(D102=基本・単一!$F$10,基本・単一!$L$10)))))))</f>
        <v>256</v>
      </c>
      <c r="K102" s="243"/>
      <c r="L102" s="71">
        <f>'身体介護を伴う移動支援・複合（日中＆夜間早朝）'!$J$11</f>
        <v>830</v>
      </c>
      <c r="M102" s="243"/>
      <c r="N102" s="64">
        <f>'身体介護を伴う移動支援・複合（夜間早朝＆深夜）'!J48</f>
        <v>415</v>
      </c>
      <c r="O102" s="243"/>
      <c r="P102" s="71">
        <f t="shared" si="32"/>
        <v>1438</v>
      </c>
      <c r="Q102" s="72">
        <f t="shared" si="33"/>
        <v>16105</v>
      </c>
      <c r="R102" s="72">
        <f t="shared" si="30"/>
        <v>15760</v>
      </c>
      <c r="S102" s="72">
        <f t="shared" si="30"/>
        <v>15674</v>
      </c>
      <c r="T102" s="72">
        <f t="shared" si="30"/>
        <v>15415</v>
      </c>
      <c r="U102" s="72">
        <f t="shared" si="30"/>
        <v>15242</v>
      </c>
      <c r="V102" s="72">
        <f t="shared" si="30"/>
        <v>14897</v>
      </c>
      <c r="W102" s="72">
        <f t="shared" si="30"/>
        <v>14638</v>
      </c>
      <c r="X102" s="72">
        <f t="shared" si="30"/>
        <v>14380</v>
      </c>
      <c r="Y102" s="44"/>
      <c r="Z102" s="44"/>
    </row>
    <row r="103" spans="1:26" ht="18" customHeight="1" x14ac:dyDescent="0.2">
      <c r="A103" s="83" t="s">
        <v>558</v>
      </c>
      <c r="B103" s="82" t="s">
        <v>287</v>
      </c>
      <c r="C103" s="66" t="s">
        <v>1</v>
      </c>
      <c r="D103" s="67">
        <v>1</v>
      </c>
      <c r="E103" s="68" t="s">
        <v>18</v>
      </c>
      <c r="F103" s="67">
        <v>4</v>
      </c>
      <c r="G103" s="68" t="s">
        <v>25</v>
      </c>
      <c r="H103" s="67">
        <v>0.5</v>
      </c>
      <c r="I103" s="81">
        <f t="shared" si="31"/>
        <v>5</v>
      </c>
      <c r="J103" s="71">
        <f>IF(D103=基本・単一!$F$4,基本・単一!$L$4,IF(D103=基本・単一!$F$5,基本・単一!$L$5,IF(D103=基本・単一!$F$6,基本・単一!$L$6,IF(D103=基本・単一!$F$7,基本・単一!$L$7,IF(D103=基本・単一!$F$8,基本・単一!$L$8,IF(D103=基本・単一!$F$9,基本・単一!$L$9,IF(D103=基本・単一!$F$10,基本・単一!$L$10)))))))</f>
        <v>404</v>
      </c>
      <c r="K103" s="243"/>
      <c r="L103" s="71">
        <f>'身体介護を伴う移動支援・複合（日中＆夜間早朝）'!$J$20</f>
        <v>765</v>
      </c>
      <c r="M103" s="243"/>
      <c r="N103" s="64">
        <f>N4</f>
        <v>83</v>
      </c>
      <c r="O103" s="243"/>
      <c r="P103" s="71">
        <f t="shared" si="32"/>
        <v>1114</v>
      </c>
      <c r="Q103" s="72">
        <f t="shared" si="33"/>
        <v>12476</v>
      </c>
      <c r="R103" s="72">
        <f t="shared" si="30"/>
        <v>12209</v>
      </c>
      <c r="S103" s="72">
        <f t="shared" si="30"/>
        <v>12142</v>
      </c>
      <c r="T103" s="72">
        <f t="shared" si="30"/>
        <v>11942</v>
      </c>
      <c r="U103" s="72">
        <f t="shared" si="30"/>
        <v>11808</v>
      </c>
      <c r="V103" s="72">
        <f t="shared" si="30"/>
        <v>11541</v>
      </c>
      <c r="W103" s="72">
        <f t="shared" si="30"/>
        <v>11340</v>
      </c>
      <c r="X103" s="72">
        <f t="shared" si="30"/>
        <v>11140</v>
      </c>
      <c r="Y103" s="44"/>
      <c r="Z103" s="44"/>
    </row>
    <row r="104" spans="1:26" ht="18" customHeight="1" x14ac:dyDescent="0.2">
      <c r="A104" s="83" t="s">
        <v>559</v>
      </c>
      <c r="B104" s="82" t="s">
        <v>287</v>
      </c>
      <c r="C104" s="66" t="s">
        <v>1</v>
      </c>
      <c r="D104" s="67">
        <v>1</v>
      </c>
      <c r="E104" s="68" t="s">
        <v>18</v>
      </c>
      <c r="F104" s="67">
        <v>4</v>
      </c>
      <c r="G104" s="68" t="s">
        <v>25</v>
      </c>
      <c r="H104" s="67">
        <v>1</v>
      </c>
      <c r="I104" s="81">
        <f t="shared" si="31"/>
        <v>5</v>
      </c>
      <c r="J104" s="71">
        <f>IF(D104=基本・単一!$F$4,基本・単一!$L$4,IF(D104=基本・単一!$F$5,基本・単一!$L$5,IF(D104=基本・単一!$F$6,基本・単一!$L$6,IF(D104=基本・単一!$F$7,基本・単一!$L$7,IF(D104=基本・単一!$F$8,基本・単一!$L$8,IF(D104=基本・単一!$F$9,基本・単一!$L$9,IF(D104=基本・単一!$F$10,基本・単一!$L$10)))))))</f>
        <v>404</v>
      </c>
      <c r="K104" s="243"/>
      <c r="L104" s="71">
        <f>'身体介護を伴う移動支援・複合（日中＆夜間早朝）'!$J$20</f>
        <v>765</v>
      </c>
      <c r="M104" s="243"/>
      <c r="N104" s="64">
        <f t="shared" ref="N104:N167" si="34">N5</f>
        <v>166</v>
      </c>
      <c r="O104" s="243"/>
      <c r="P104" s="71">
        <f t="shared" si="32"/>
        <v>1207</v>
      </c>
      <c r="Q104" s="72">
        <f t="shared" si="33"/>
        <v>13518</v>
      </c>
      <c r="R104" s="72">
        <f t="shared" si="30"/>
        <v>13228</v>
      </c>
      <c r="S104" s="72">
        <f t="shared" si="30"/>
        <v>13156</v>
      </c>
      <c r="T104" s="72">
        <f t="shared" si="30"/>
        <v>12939</v>
      </c>
      <c r="U104" s="72">
        <f t="shared" si="30"/>
        <v>12794</v>
      </c>
      <c r="V104" s="72">
        <f t="shared" si="30"/>
        <v>12504</v>
      </c>
      <c r="W104" s="72">
        <f t="shared" si="30"/>
        <v>12287</v>
      </c>
      <c r="X104" s="72">
        <f t="shared" si="30"/>
        <v>12070</v>
      </c>
      <c r="Y104" s="44"/>
      <c r="Z104" s="44"/>
    </row>
    <row r="105" spans="1:26" ht="18" customHeight="1" x14ac:dyDescent="0.2">
      <c r="A105" s="83" t="s">
        <v>560</v>
      </c>
      <c r="B105" s="82" t="s">
        <v>287</v>
      </c>
      <c r="C105" s="66" t="s">
        <v>1</v>
      </c>
      <c r="D105" s="67">
        <v>1</v>
      </c>
      <c r="E105" s="68" t="s">
        <v>18</v>
      </c>
      <c r="F105" s="67">
        <v>4</v>
      </c>
      <c r="G105" s="68" t="s">
        <v>25</v>
      </c>
      <c r="H105" s="67">
        <v>1.5</v>
      </c>
      <c r="I105" s="81">
        <f t="shared" si="31"/>
        <v>5</v>
      </c>
      <c r="J105" s="71">
        <f>IF(D105=基本・単一!$F$4,基本・単一!$L$4,IF(D105=基本・単一!$F$5,基本・単一!$L$5,IF(D105=基本・単一!$F$6,基本・単一!$L$6,IF(D105=基本・単一!$F$7,基本・単一!$L$7,IF(D105=基本・単一!$F$8,基本・単一!$L$8,IF(D105=基本・単一!$F$9,基本・単一!$L$9,IF(D105=基本・単一!$F$10,基本・単一!$L$10)))))))</f>
        <v>404</v>
      </c>
      <c r="K105" s="243"/>
      <c r="L105" s="71">
        <f>'身体介護を伴う移動支援・複合（日中＆夜間早朝）'!$J$20</f>
        <v>765</v>
      </c>
      <c r="M105" s="243"/>
      <c r="N105" s="64">
        <f t="shared" si="34"/>
        <v>249</v>
      </c>
      <c r="O105" s="243"/>
      <c r="P105" s="71">
        <f t="shared" si="32"/>
        <v>1301</v>
      </c>
      <c r="Q105" s="72">
        <f t="shared" si="33"/>
        <v>14571</v>
      </c>
      <c r="R105" s="72">
        <f t="shared" si="30"/>
        <v>14258</v>
      </c>
      <c r="S105" s="72">
        <f t="shared" si="30"/>
        <v>14180</v>
      </c>
      <c r="T105" s="72">
        <f t="shared" si="30"/>
        <v>13946</v>
      </c>
      <c r="U105" s="72">
        <f t="shared" si="30"/>
        <v>13790</v>
      </c>
      <c r="V105" s="72">
        <f t="shared" si="30"/>
        <v>13478</v>
      </c>
      <c r="W105" s="72">
        <f t="shared" si="30"/>
        <v>13244</v>
      </c>
      <c r="X105" s="72">
        <f t="shared" si="30"/>
        <v>13010</v>
      </c>
      <c r="Y105" s="44"/>
      <c r="Z105" s="44"/>
    </row>
    <row r="106" spans="1:26" ht="18" customHeight="1" x14ac:dyDescent="0.2">
      <c r="A106" s="83" t="s">
        <v>561</v>
      </c>
      <c r="B106" s="82" t="s">
        <v>287</v>
      </c>
      <c r="C106" s="66" t="s">
        <v>1</v>
      </c>
      <c r="D106" s="67">
        <v>1</v>
      </c>
      <c r="E106" s="68" t="s">
        <v>18</v>
      </c>
      <c r="F106" s="67">
        <v>4</v>
      </c>
      <c r="G106" s="68" t="s">
        <v>25</v>
      </c>
      <c r="H106" s="67">
        <v>2</v>
      </c>
      <c r="I106" s="81">
        <f t="shared" si="31"/>
        <v>5</v>
      </c>
      <c r="J106" s="71">
        <f>IF(D106=基本・単一!$F$4,基本・単一!$L$4,IF(D106=基本・単一!$F$5,基本・単一!$L$5,IF(D106=基本・単一!$F$6,基本・単一!$L$6,IF(D106=基本・単一!$F$7,基本・単一!$L$7,IF(D106=基本・単一!$F$8,基本・単一!$L$8,IF(D106=基本・単一!$F$9,基本・単一!$L$9,IF(D106=基本・単一!$F$10,基本・単一!$L$10)))))))</f>
        <v>404</v>
      </c>
      <c r="K106" s="243"/>
      <c r="L106" s="71">
        <f>'身体介護を伴う移動支援・複合（日中＆夜間早朝）'!$J$20</f>
        <v>765</v>
      </c>
      <c r="M106" s="243"/>
      <c r="N106" s="64">
        <f t="shared" si="34"/>
        <v>332</v>
      </c>
      <c r="O106" s="243"/>
      <c r="P106" s="71">
        <f t="shared" si="32"/>
        <v>1394</v>
      </c>
      <c r="Q106" s="72">
        <f t="shared" si="33"/>
        <v>15612</v>
      </c>
      <c r="R106" s="72">
        <f t="shared" si="30"/>
        <v>15278</v>
      </c>
      <c r="S106" s="72">
        <f t="shared" si="30"/>
        <v>15194</v>
      </c>
      <c r="T106" s="72">
        <f t="shared" si="30"/>
        <v>14943</v>
      </c>
      <c r="U106" s="72">
        <f t="shared" si="30"/>
        <v>14776</v>
      </c>
      <c r="V106" s="72">
        <f t="shared" si="30"/>
        <v>14441</v>
      </c>
      <c r="W106" s="72">
        <f t="shared" si="30"/>
        <v>14190</v>
      </c>
      <c r="X106" s="72">
        <f t="shared" si="30"/>
        <v>13940</v>
      </c>
      <c r="Y106" s="44"/>
      <c r="Z106" s="44"/>
    </row>
    <row r="107" spans="1:26" ht="18" customHeight="1" x14ac:dyDescent="0.2">
      <c r="A107" s="83" t="s">
        <v>562</v>
      </c>
      <c r="B107" s="82" t="s">
        <v>287</v>
      </c>
      <c r="C107" s="66" t="s">
        <v>1</v>
      </c>
      <c r="D107" s="67">
        <v>1</v>
      </c>
      <c r="E107" s="68" t="s">
        <v>18</v>
      </c>
      <c r="F107" s="67">
        <v>4</v>
      </c>
      <c r="G107" s="68" t="s">
        <v>25</v>
      </c>
      <c r="H107" s="67">
        <v>2.5</v>
      </c>
      <c r="I107" s="81">
        <f t="shared" si="31"/>
        <v>5</v>
      </c>
      <c r="J107" s="71">
        <f>IF(D107=基本・単一!$F$4,基本・単一!$L$4,IF(D107=基本・単一!$F$5,基本・単一!$L$5,IF(D107=基本・単一!$F$6,基本・単一!$L$6,IF(D107=基本・単一!$F$7,基本・単一!$L$7,IF(D107=基本・単一!$F$8,基本・単一!$L$8,IF(D107=基本・単一!$F$9,基本・単一!$L$9,IF(D107=基本・単一!$F$10,基本・単一!$L$10)))))))</f>
        <v>404</v>
      </c>
      <c r="K107" s="243"/>
      <c r="L107" s="71">
        <f>'身体介護を伴う移動支援・複合（日中＆夜間早朝）'!$J$20</f>
        <v>765</v>
      </c>
      <c r="M107" s="243"/>
      <c r="N107" s="64">
        <f t="shared" si="34"/>
        <v>415</v>
      </c>
      <c r="O107" s="243"/>
      <c r="P107" s="71">
        <f t="shared" si="32"/>
        <v>1487</v>
      </c>
      <c r="Q107" s="72">
        <f t="shared" si="33"/>
        <v>16654</v>
      </c>
      <c r="R107" s="72">
        <f t="shared" si="30"/>
        <v>16297</v>
      </c>
      <c r="S107" s="72">
        <f t="shared" si="30"/>
        <v>16208</v>
      </c>
      <c r="T107" s="72">
        <f t="shared" si="30"/>
        <v>15940</v>
      </c>
      <c r="U107" s="72">
        <f t="shared" si="30"/>
        <v>15762</v>
      </c>
      <c r="V107" s="72">
        <f t="shared" si="30"/>
        <v>15405</v>
      </c>
      <c r="W107" s="72">
        <f t="shared" si="30"/>
        <v>15137</v>
      </c>
      <c r="X107" s="72">
        <f t="shared" si="30"/>
        <v>14870</v>
      </c>
      <c r="Y107" s="44"/>
      <c r="Z107" s="44"/>
    </row>
    <row r="108" spans="1:26" ht="18" customHeight="1" x14ac:dyDescent="0.2">
      <c r="A108" s="83" t="s">
        <v>563</v>
      </c>
      <c r="B108" s="82" t="s">
        <v>287</v>
      </c>
      <c r="C108" s="66" t="s">
        <v>1</v>
      </c>
      <c r="D108" s="67">
        <v>1.5</v>
      </c>
      <c r="E108" s="68" t="s">
        <v>18</v>
      </c>
      <c r="F108" s="67">
        <v>4</v>
      </c>
      <c r="G108" s="68" t="s">
        <v>25</v>
      </c>
      <c r="H108" s="67">
        <v>0.5</v>
      </c>
      <c r="I108" s="81">
        <f t="shared" si="31"/>
        <v>5.5</v>
      </c>
      <c r="J108" s="71">
        <f>IF(D108=基本・単一!$F$4,基本・単一!$L$4,IF(D108=基本・単一!$F$5,基本・単一!$L$5,IF(D108=基本・単一!$F$6,基本・単一!$L$6,IF(D108=基本・単一!$F$7,基本・単一!$L$7,IF(D108=基本・単一!$F$8,基本・単一!$L$8,IF(D108=基本・単一!$F$9,基本・単一!$L$9,IF(D108=基本・単一!$F$10,基本・単一!$L$10)))))))</f>
        <v>587</v>
      </c>
      <c r="K108" s="243"/>
      <c r="L108" s="64">
        <f>'身体介護を伴う移動支援・複合（日中＆夜間早朝）'!$J$29</f>
        <v>665</v>
      </c>
      <c r="M108" s="243"/>
      <c r="N108" s="64">
        <f t="shared" si="34"/>
        <v>83</v>
      </c>
      <c r="O108" s="243"/>
      <c r="P108" s="71">
        <f t="shared" si="32"/>
        <v>1157</v>
      </c>
      <c r="Q108" s="72">
        <f t="shared" si="33"/>
        <v>12958</v>
      </c>
      <c r="R108" s="72">
        <f t="shared" si="30"/>
        <v>12680</v>
      </c>
      <c r="S108" s="72">
        <f t="shared" si="30"/>
        <v>12611</v>
      </c>
      <c r="T108" s="72">
        <f t="shared" si="30"/>
        <v>12403</v>
      </c>
      <c r="U108" s="72">
        <f t="shared" si="30"/>
        <v>12264</v>
      </c>
      <c r="V108" s="72">
        <f t="shared" si="30"/>
        <v>11986</v>
      </c>
      <c r="W108" s="72">
        <f t="shared" si="30"/>
        <v>11778</v>
      </c>
      <c r="X108" s="72">
        <f t="shared" si="30"/>
        <v>11570</v>
      </c>
      <c r="Y108" s="44"/>
      <c r="Z108" s="44"/>
    </row>
    <row r="109" spans="1:26" ht="18" customHeight="1" x14ac:dyDescent="0.2">
      <c r="A109" s="83" t="s">
        <v>564</v>
      </c>
      <c r="B109" s="82" t="s">
        <v>287</v>
      </c>
      <c r="C109" s="66" t="s">
        <v>1</v>
      </c>
      <c r="D109" s="67">
        <v>1.5</v>
      </c>
      <c r="E109" s="68" t="s">
        <v>18</v>
      </c>
      <c r="F109" s="67">
        <v>4</v>
      </c>
      <c r="G109" s="68" t="s">
        <v>25</v>
      </c>
      <c r="H109" s="67">
        <v>1</v>
      </c>
      <c r="I109" s="81">
        <f t="shared" si="31"/>
        <v>5.5</v>
      </c>
      <c r="J109" s="71">
        <f>IF(D109=基本・単一!$F$4,基本・単一!$L$4,IF(D109=基本・単一!$F$5,基本・単一!$L$5,IF(D109=基本・単一!$F$6,基本・単一!$L$6,IF(D109=基本・単一!$F$7,基本・単一!$L$7,IF(D109=基本・単一!$F$8,基本・単一!$L$8,IF(D109=基本・単一!$F$9,基本・単一!$L$9,IF(D109=基本・単一!$F$10,基本・単一!$L$10)))))))</f>
        <v>587</v>
      </c>
      <c r="K109" s="243"/>
      <c r="L109" s="64">
        <f>'身体介護を伴う移動支援・複合（日中＆夜間早朝）'!$J$29</f>
        <v>665</v>
      </c>
      <c r="M109" s="243"/>
      <c r="N109" s="64">
        <f t="shared" si="34"/>
        <v>166</v>
      </c>
      <c r="O109" s="243"/>
      <c r="P109" s="71">
        <f t="shared" si="32"/>
        <v>1250</v>
      </c>
      <c r="Q109" s="72">
        <f t="shared" si="33"/>
        <v>14000</v>
      </c>
      <c r="R109" s="72">
        <f t="shared" si="30"/>
        <v>13700</v>
      </c>
      <c r="S109" s="72">
        <f t="shared" si="30"/>
        <v>13625</v>
      </c>
      <c r="T109" s="72">
        <f t="shared" si="30"/>
        <v>13400</v>
      </c>
      <c r="U109" s="72">
        <f t="shared" si="30"/>
        <v>13250</v>
      </c>
      <c r="V109" s="72">
        <f t="shared" si="30"/>
        <v>12950</v>
      </c>
      <c r="W109" s="72">
        <f t="shared" si="30"/>
        <v>12725</v>
      </c>
      <c r="X109" s="72">
        <f t="shared" si="30"/>
        <v>12500</v>
      </c>
      <c r="Y109" s="44"/>
      <c r="Z109" s="44"/>
    </row>
    <row r="110" spans="1:26" ht="18" customHeight="1" x14ac:dyDescent="0.2">
      <c r="A110" s="83" t="s">
        <v>565</v>
      </c>
      <c r="B110" s="82" t="s">
        <v>287</v>
      </c>
      <c r="C110" s="66" t="s">
        <v>1</v>
      </c>
      <c r="D110" s="67">
        <v>1.5</v>
      </c>
      <c r="E110" s="68" t="s">
        <v>18</v>
      </c>
      <c r="F110" s="67">
        <v>4</v>
      </c>
      <c r="G110" s="68" t="s">
        <v>25</v>
      </c>
      <c r="H110" s="67">
        <v>1.5</v>
      </c>
      <c r="I110" s="81">
        <f t="shared" si="31"/>
        <v>5.5</v>
      </c>
      <c r="J110" s="71">
        <f>IF(D110=基本・単一!$F$4,基本・単一!$L$4,IF(D110=基本・単一!$F$5,基本・単一!$L$5,IF(D110=基本・単一!$F$6,基本・単一!$L$6,IF(D110=基本・単一!$F$7,基本・単一!$L$7,IF(D110=基本・単一!$F$8,基本・単一!$L$8,IF(D110=基本・単一!$F$9,基本・単一!$L$9,IF(D110=基本・単一!$F$10,基本・単一!$L$10)))))))</f>
        <v>587</v>
      </c>
      <c r="K110" s="243"/>
      <c r="L110" s="64">
        <f>'身体介護を伴う移動支援・複合（日中＆夜間早朝）'!$J$29</f>
        <v>665</v>
      </c>
      <c r="M110" s="243"/>
      <c r="N110" s="64">
        <f t="shared" si="34"/>
        <v>249</v>
      </c>
      <c r="O110" s="243"/>
      <c r="P110" s="71">
        <f t="shared" si="32"/>
        <v>1344</v>
      </c>
      <c r="Q110" s="72">
        <f t="shared" si="33"/>
        <v>15052</v>
      </c>
      <c r="R110" s="72">
        <f t="shared" si="30"/>
        <v>14730</v>
      </c>
      <c r="S110" s="72">
        <f t="shared" si="30"/>
        <v>14649</v>
      </c>
      <c r="T110" s="72">
        <f t="shared" si="30"/>
        <v>14407</v>
      </c>
      <c r="U110" s="72">
        <f t="shared" si="30"/>
        <v>14246</v>
      </c>
      <c r="V110" s="72">
        <f t="shared" si="30"/>
        <v>13923</v>
      </c>
      <c r="W110" s="72">
        <f t="shared" si="30"/>
        <v>13681</v>
      </c>
      <c r="X110" s="72">
        <f t="shared" si="30"/>
        <v>13440</v>
      </c>
      <c r="Y110" s="44"/>
      <c r="Z110" s="44"/>
    </row>
    <row r="111" spans="1:26" ht="18" customHeight="1" x14ac:dyDescent="0.2">
      <c r="A111" s="83" t="s">
        <v>566</v>
      </c>
      <c r="B111" s="82" t="s">
        <v>287</v>
      </c>
      <c r="C111" s="66" t="s">
        <v>1</v>
      </c>
      <c r="D111" s="67">
        <v>1.5</v>
      </c>
      <c r="E111" s="68" t="s">
        <v>18</v>
      </c>
      <c r="F111" s="67">
        <v>4</v>
      </c>
      <c r="G111" s="68" t="s">
        <v>25</v>
      </c>
      <c r="H111" s="67">
        <v>2</v>
      </c>
      <c r="I111" s="81">
        <f t="shared" si="31"/>
        <v>5.5</v>
      </c>
      <c r="J111" s="71">
        <f>IF(D111=基本・単一!$F$4,基本・単一!$L$4,IF(D111=基本・単一!$F$5,基本・単一!$L$5,IF(D111=基本・単一!$F$6,基本・単一!$L$6,IF(D111=基本・単一!$F$7,基本・単一!$L$7,IF(D111=基本・単一!$F$8,基本・単一!$L$8,IF(D111=基本・単一!$F$9,基本・単一!$L$9,IF(D111=基本・単一!$F$10,基本・単一!$L$10)))))))</f>
        <v>587</v>
      </c>
      <c r="K111" s="243"/>
      <c r="L111" s="64">
        <f>'身体介護を伴う移動支援・複合（日中＆夜間早朝）'!$J$29</f>
        <v>665</v>
      </c>
      <c r="M111" s="243"/>
      <c r="N111" s="64">
        <f t="shared" si="34"/>
        <v>332</v>
      </c>
      <c r="O111" s="243"/>
      <c r="P111" s="71">
        <f t="shared" si="32"/>
        <v>1437</v>
      </c>
      <c r="Q111" s="72">
        <f t="shared" si="33"/>
        <v>16094</v>
      </c>
      <c r="R111" s="72">
        <f t="shared" si="30"/>
        <v>15749</v>
      </c>
      <c r="S111" s="72">
        <f t="shared" si="30"/>
        <v>15663</v>
      </c>
      <c r="T111" s="72">
        <f t="shared" si="30"/>
        <v>15404</v>
      </c>
      <c r="U111" s="72">
        <f t="shared" si="30"/>
        <v>15232</v>
      </c>
      <c r="V111" s="72">
        <f t="shared" si="30"/>
        <v>14887</v>
      </c>
      <c r="W111" s="72">
        <f t="shared" si="30"/>
        <v>14628</v>
      </c>
      <c r="X111" s="72">
        <f t="shared" si="30"/>
        <v>14370</v>
      </c>
      <c r="Y111" s="44"/>
      <c r="Z111" s="44"/>
    </row>
    <row r="112" spans="1:26" ht="18" customHeight="1" x14ac:dyDescent="0.2">
      <c r="A112" s="83" t="s">
        <v>567</v>
      </c>
      <c r="B112" s="82" t="s">
        <v>287</v>
      </c>
      <c r="C112" s="66" t="s">
        <v>1</v>
      </c>
      <c r="D112" s="67">
        <v>1.5</v>
      </c>
      <c r="E112" s="68" t="s">
        <v>18</v>
      </c>
      <c r="F112" s="67">
        <v>4</v>
      </c>
      <c r="G112" s="68" t="s">
        <v>25</v>
      </c>
      <c r="H112" s="67">
        <v>2.5</v>
      </c>
      <c r="I112" s="81">
        <f t="shared" si="31"/>
        <v>5.5</v>
      </c>
      <c r="J112" s="71">
        <f>IF(D112=基本・単一!$F$4,基本・単一!$L$4,IF(D112=基本・単一!$F$5,基本・単一!$L$5,IF(D112=基本・単一!$F$6,基本・単一!$L$6,IF(D112=基本・単一!$F$7,基本・単一!$L$7,IF(D112=基本・単一!$F$8,基本・単一!$L$8,IF(D112=基本・単一!$F$9,基本・単一!$L$9,IF(D112=基本・単一!$F$10,基本・単一!$L$10)))))))</f>
        <v>587</v>
      </c>
      <c r="K112" s="243"/>
      <c r="L112" s="64">
        <f>'身体介護を伴う移動支援・複合（日中＆夜間早朝）'!$J$29</f>
        <v>665</v>
      </c>
      <c r="M112" s="243"/>
      <c r="N112" s="64">
        <f t="shared" si="34"/>
        <v>415</v>
      </c>
      <c r="O112" s="243"/>
      <c r="P112" s="71">
        <f t="shared" si="32"/>
        <v>1531</v>
      </c>
      <c r="Q112" s="72">
        <f t="shared" si="33"/>
        <v>17147</v>
      </c>
      <c r="R112" s="72">
        <f t="shared" si="30"/>
        <v>16779</v>
      </c>
      <c r="S112" s="72">
        <f t="shared" si="30"/>
        <v>16687</v>
      </c>
      <c r="T112" s="72">
        <f t="shared" si="30"/>
        <v>16412</v>
      </c>
      <c r="U112" s="72">
        <f t="shared" si="30"/>
        <v>16228</v>
      </c>
      <c r="V112" s="72">
        <f t="shared" si="30"/>
        <v>15861</v>
      </c>
      <c r="W112" s="72">
        <f t="shared" si="30"/>
        <v>15585</v>
      </c>
      <c r="X112" s="72">
        <f t="shared" si="30"/>
        <v>15310</v>
      </c>
      <c r="Y112" s="44"/>
      <c r="Z112" s="44"/>
    </row>
    <row r="113" spans="1:26" ht="18" customHeight="1" x14ac:dyDescent="0.2">
      <c r="A113" s="83" t="s">
        <v>568</v>
      </c>
      <c r="B113" s="82" t="s">
        <v>287</v>
      </c>
      <c r="C113" s="66" t="s">
        <v>1</v>
      </c>
      <c r="D113" s="67">
        <v>2</v>
      </c>
      <c r="E113" s="68" t="s">
        <v>18</v>
      </c>
      <c r="F113" s="67">
        <v>4</v>
      </c>
      <c r="G113" s="68" t="s">
        <v>25</v>
      </c>
      <c r="H113" s="67">
        <v>0.5</v>
      </c>
      <c r="I113" s="81">
        <f t="shared" si="31"/>
        <v>6</v>
      </c>
      <c r="J113" s="71">
        <f>IF(D113=基本・単一!$F$4,基本・単一!$L$4,IF(D113=基本・単一!$F$5,基本・単一!$L$5,IF(D113=基本・単一!$F$6,基本・単一!$L$6,IF(D113=基本・単一!$F$7,基本・単一!$L$7,IF(D113=基本・単一!$F$8,基本・単一!$L$8,IF(D113=基本・単一!$F$9,基本・単一!$L$9,IF(D113=基本・単一!$F$10,基本・単一!$L$10)))))))</f>
        <v>669</v>
      </c>
      <c r="K113" s="243"/>
      <c r="L113" s="64">
        <f>'身体介護を伴う移動支援・複合（日中＆夜間早朝）'!$J$38</f>
        <v>666</v>
      </c>
      <c r="M113" s="243"/>
      <c r="N113" s="64">
        <f t="shared" si="34"/>
        <v>83</v>
      </c>
      <c r="O113" s="243"/>
      <c r="P113" s="71">
        <f t="shared" si="32"/>
        <v>1220</v>
      </c>
      <c r="Q113" s="72">
        <f t="shared" si="33"/>
        <v>13664</v>
      </c>
      <c r="R113" s="72">
        <f t="shared" si="30"/>
        <v>13371</v>
      </c>
      <c r="S113" s="72">
        <f t="shared" si="30"/>
        <v>13298</v>
      </c>
      <c r="T113" s="72">
        <f t="shared" si="30"/>
        <v>13078</v>
      </c>
      <c r="U113" s="72">
        <f t="shared" si="30"/>
        <v>12932</v>
      </c>
      <c r="V113" s="72">
        <f t="shared" si="30"/>
        <v>12639</v>
      </c>
      <c r="W113" s="72">
        <f t="shared" si="30"/>
        <v>12419</v>
      </c>
      <c r="X113" s="72">
        <f t="shared" si="30"/>
        <v>12200</v>
      </c>
      <c r="Y113" s="44"/>
      <c r="Z113" s="44"/>
    </row>
    <row r="114" spans="1:26" ht="18" customHeight="1" x14ac:dyDescent="0.2">
      <c r="A114" s="83" t="s">
        <v>569</v>
      </c>
      <c r="B114" s="82" t="s">
        <v>287</v>
      </c>
      <c r="C114" s="66" t="s">
        <v>1</v>
      </c>
      <c r="D114" s="67">
        <v>2</v>
      </c>
      <c r="E114" s="68" t="s">
        <v>18</v>
      </c>
      <c r="F114" s="67">
        <v>4</v>
      </c>
      <c r="G114" s="68" t="s">
        <v>25</v>
      </c>
      <c r="H114" s="67">
        <v>1</v>
      </c>
      <c r="I114" s="81">
        <f t="shared" si="31"/>
        <v>6</v>
      </c>
      <c r="J114" s="71">
        <f>IF(D114=基本・単一!$F$4,基本・単一!$L$4,IF(D114=基本・単一!$F$5,基本・単一!$L$5,IF(D114=基本・単一!$F$6,基本・単一!$L$6,IF(D114=基本・単一!$F$7,基本・単一!$L$7,IF(D114=基本・単一!$F$8,基本・単一!$L$8,IF(D114=基本・単一!$F$9,基本・単一!$L$9,IF(D114=基本・単一!$F$10,基本・単一!$L$10)))))))</f>
        <v>669</v>
      </c>
      <c r="K114" s="243"/>
      <c r="L114" s="64">
        <f>'身体介護を伴う移動支援・複合（日中＆夜間早朝）'!$J$38</f>
        <v>666</v>
      </c>
      <c r="M114" s="243"/>
      <c r="N114" s="64">
        <f t="shared" si="34"/>
        <v>166</v>
      </c>
      <c r="O114" s="243"/>
      <c r="P114" s="71">
        <f t="shared" si="32"/>
        <v>1313</v>
      </c>
      <c r="Q114" s="72">
        <f t="shared" si="33"/>
        <v>14705</v>
      </c>
      <c r="R114" s="72">
        <f t="shared" si="33"/>
        <v>14390</v>
      </c>
      <c r="S114" s="72">
        <f t="shared" si="33"/>
        <v>14311</v>
      </c>
      <c r="T114" s="72">
        <f t="shared" si="33"/>
        <v>14075</v>
      </c>
      <c r="U114" s="72">
        <f t="shared" si="33"/>
        <v>13917</v>
      </c>
      <c r="V114" s="72">
        <f t="shared" si="33"/>
        <v>13602</v>
      </c>
      <c r="W114" s="72">
        <f t="shared" si="33"/>
        <v>13366</v>
      </c>
      <c r="X114" s="72">
        <f t="shared" si="33"/>
        <v>13130</v>
      </c>
      <c r="Y114" s="44"/>
      <c r="Z114" s="44"/>
    </row>
    <row r="115" spans="1:26" ht="18" customHeight="1" x14ac:dyDescent="0.2">
      <c r="A115" s="83" t="s">
        <v>570</v>
      </c>
      <c r="B115" s="82" t="s">
        <v>287</v>
      </c>
      <c r="C115" s="66" t="s">
        <v>1</v>
      </c>
      <c r="D115" s="67">
        <v>2</v>
      </c>
      <c r="E115" s="68" t="s">
        <v>18</v>
      </c>
      <c r="F115" s="67">
        <v>4</v>
      </c>
      <c r="G115" s="68" t="s">
        <v>25</v>
      </c>
      <c r="H115" s="67">
        <v>1.5</v>
      </c>
      <c r="I115" s="81">
        <f t="shared" si="31"/>
        <v>6</v>
      </c>
      <c r="J115" s="71">
        <f>IF(D115=基本・単一!$F$4,基本・単一!$L$4,IF(D115=基本・単一!$F$5,基本・単一!$L$5,IF(D115=基本・単一!$F$6,基本・単一!$L$6,IF(D115=基本・単一!$F$7,基本・単一!$L$7,IF(D115=基本・単一!$F$8,基本・単一!$L$8,IF(D115=基本・単一!$F$9,基本・単一!$L$9,IF(D115=基本・単一!$F$10,基本・単一!$L$10)))))))</f>
        <v>669</v>
      </c>
      <c r="K115" s="243"/>
      <c r="L115" s="64">
        <f>'身体介護を伴う移動支援・複合（日中＆夜間早朝）'!$J$38</f>
        <v>666</v>
      </c>
      <c r="M115" s="243"/>
      <c r="N115" s="64">
        <f t="shared" si="34"/>
        <v>249</v>
      </c>
      <c r="O115" s="243"/>
      <c r="P115" s="71">
        <f t="shared" si="32"/>
        <v>1407</v>
      </c>
      <c r="Q115" s="72">
        <f t="shared" si="33"/>
        <v>15758</v>
      </c>
      <c r="R115" s="72">
        <f t="shared" si="33"/>
        <v>15420</v>
      </c>
      <c r="S115" s="72">
        <f t="shared" si="33"/>
        <v>15336</v>
      </c>
      <c r="T115" s="72">
        <f t="shared" si="33"/>
        <v>15083</v>
      </c>
      <c r="U115" s="72">
        <f t="shared" si="33"/>
        <v>14914</v>
      </c>
      <c r="V115" s="72">
        <f t="shared" si="33"/>
        <v>14576</v>
      </c>
      <c r="W115" s="72">
        <f t="shared" si="33"/>
        <v>14323</v>
      </c>
      <c r="X115" s="72">
        <f t="shared" si="33"/>
        <v>14070</v>
      </c>
      <c r="Y115" s="44"/>
      <c r="Z115" s="44"/>
    </row>
    <row r="116" spans="1:26" ht="18" customHeight="1" x14ac:dyDescent="0.2">
      <c r="A116" s="83" t="s">
        <v>571</v>
      </c>
      <c r="B116" s="82" t="s">
        <v>287</v>
      </c>
      <c r="C116" s="66" t="s">
        <v>1</v>
      </c>
      <c r="D116" s="67">
        <v>2</v>
      </c>
      <c r="E116" s="68" t="s">
        <v>18</v>
      </c>
      <c r="F116" s="67">
        <v>4</v>
      </c>
      <c r="G116" s="68" t="s">
        <v>25</v>
      </c>
      <c r="H116" s="67">
        <v>2</v>
      </c>
      <c r="I116" s="81">
        <f t="shared" si="31"/>
        <v>6</v>
      </c>
      <c r="J116" s="71">
        <f>IF(D116=基本・単一!$F$4,基本・単一!$L$4,IF(D116=基本・単一!$F$5,基本・単一!$L$5,IF(D116=基本・単一!$F$6,基本・単一!$L$6,IF(D116=基本・単一!$F$7,基本・単一!$L$7,IF(D116=基本・単一!$F$8,基本・単一!$L$8,IF(D116=基本・単一!$F$9,基本・単一!$L$9,IF(D116=基本・単一!$F$10,基本・単一!$L$10)))))))</f>
        <v>669</v>
      </c>
      <c r="K116" s="243"/>
      <c r="L116" s="64">
        <f>'身体介護を伴う移動支援・複合（日中＆夜間早朝）'!$J$38</f>
        <v>666</v>
      </c>
      <c r="M116" s="243"/>
      <c r="N116" s="64">
        <f t="shared" si="34"/>
        <v>332</v>
      </c>
      <c r="O116" s="243"/>
      <c r="P116" s="71">
        <f t="shared" si="32"/>
        <v>1500</v>
      </c>
      <c r="Q116" s="72">
        <f t="shared" si="33"/>
        <v>16800</v>
      </c>
      <c r="R116" s="72">
        <f t="shared" si="33"/>
        <v>16440</v>
      </c>
      <c r="S116" s="72">
        <f t="shared" si="33"/>
        <v>16350</v>
      </c>
      <c r="T116" s="72">
        <f t="shared" si="33"/>
        <v>16080</v>
      </c>
      <c r="U116" s="72">
        <f t="shared" si="33"/>
        <v>15900</v>
      </c>
      <c r="V116" s="72">
        <f t="shared" si="33"/>
        <v>15540</v>
      </c>
      <c r="W116" s="72">
        <f t="shared" si="33"/>
        <v>15270</v>
      </c>
      <c r="X116" s="72">
        <f t="shared" si="33"/>
        <v>15000</v>
      </c>
      <c r="Y116" s="44"/>
      <c r="Z116" s="44"/>
    </row>
    <row r="117" spans="1:26" ht="18" customHeight="1" x14ac:dyDescent="0.2">
      <c r="A117" s="83" t="s">
        <v>572</v>
      </c>
      <c r="B117" s="82" t="s">
        <v>287</v>
      </c>
      <c r="C117" s="66" t="s">
        <v>1</v>
      </c>
      <c r="D117" s="67">
        <v>2</v>
      </c>
      <c r="E117" s="68" t="s">
        <v>18</v>
      </c>
      <c r="F117" s="67">
        <v>4</v>
      </c>
      <c r="G117" s="68" t="s">
        <v>25</v>
      </c>
      <c r="H117" s="67">
        <v>2.5</v>
      </c>
      <c r="I117" s="81">
        <f t="shared" si="31"/>
        <v>6</v>
      </c>
      <c r="J117" s="71">
        <f>IF(D117=基本・単一!$F$4,基本・単一!$L$4,IF(D117=基本・単一!$F$5,基本・単一!$L$5,IF(D117=基本・単一!$F$6,基本・単一!$L$6,IF(D117=基本・単一!$F$7,基本・単一!$L$7,IF(D117=基本・単一!$F$8,基本・単一!$L$8,IF(D117=基本・単一!$F$9,基本・単一!$L$9,IF(D117=基本・単一!$F$10,基本・単一!$L$10)))))))</f>
        <v>669</v>
      </c>
      <c r="K117" s="243"/>
      <c r="L117" s="64">
        <f>'身体介護を伴う移動支援・複合（日中＆夜間早朝）'!$J$38</f>
        <v>666</v>
      </c>
      <c r="M117" s="243"/>
      <c r="N117" s="64">
        <f t="shared" si="34"/>
        <v>415</v>
      </c>
      <c r="O117" s="243"/>
      <c r="P117" s="71">
        <f t="shared" si="32"/>
        <v>1594</v>
      </c>
      <c r="Q117" s="72">
        <f t="shared" si="33"/>
        <v>17852</v>
      </c>
      <c r="R117" s="72">
        <f t="shared" si="33"/>
        <v>17470</v>
      </c>
      <c r="S117" s="72">
        <f t="shared" si="33"/>
        <v>17374</v>
      </c>
      <c r="T117" s="72">
        <f t="shared" si="33"/>
        <v>17087</v>
      </c>
      <c r="U117" s="72">
        <f t="shared" si="33"/>
        <v>16896</v>
      </c>
      <c r="V117" s="72">
        <f t="shared" si="33"/>
        <v>16513</v>
      </c>
      <c r="W117" s="72">
        <f t="shared" si="33"/>
        <v>16226</v>
      </c>
      <c r="X117" s="72">
        <f t="shared" si="33"/>
        <v>15940</v>
      </c>
      <c r="Y117" s="44"/>
      <c r="Z117" s="44"/>
    </row>
    <row r="118" spans="1:26" ht="18" customHeight="1" x14ac:dyDescent="0.2">
      <c r="A118" s="83" t="s">
        <v>573</v>
      </c>
      <c r="B118" s="82" t="s">
        <v>287</v>
      </c>
      <c r="C118" s="66" t="s">
        <v>1</v>
      </c>
      <c r="D118" s="67">
        <v>2.5</v>
      </c>
      <c r="E118" s="68" t="s">
        <v>18</v>
      </c>
      <c r="F118" s="67">
        <v>4</v>
      </c>
      <c r="G118" s="68" t="s">
        <v>25</v>
      </c>
      <c r="H118" s="67">
        <v>0.5</v>
      </c>
      <c r="I118" s="81">
        <f t="shared" si="31"/>
        <v>6.5</v>
      </c>
      <c r="J118" s="71">
        <f>IF(D118=基本・単一!$F$4,基本・単一!$L$4,IF(D118=基本・単一!$F$5,基本・単一!$L$5,IF(D118=基本・単一!$F$6,基本・単一!$L$6,IF(D118=基本・単一!$F$7,基本・単一!$L$7,IF(D118=基本・単一!$F$8,基本・単一!$L$8,IF(D118=基本・単一!$F$9,基本・単一!$L$9,IF(D118=基本・単一!$F$10,基本・単一!$L$10)))))))</f>
        <v>754</v>
      </c>
      <c r="K118" s="243"/>
      <c r="L118" s="64">
        <f>'身体介護を伴う移動支援・複合（日中＆夜間早朝）'!$J$47</f>
        <v>664</v>
      </c>
      <c r="M118" s="243"/>
      <c r="N118" s="64">
        <f t="shared" si="34"/>
        <v>83</v>
      </c>
      <c r="O118" s="243"/>
      <c r="P118" s="71">
        <f t="shared" si="32"/>
        <v>1282</v>
      </c>
      <c r="Q118" s="72">
        <f t="shared" si="33"/>
        <v>14358</v>
      </c>
      <c r="R118" s="72">
        <f t="shared" si="33"/>
        <v>14050</v>
      </c>
      <c r="S118" s="72">
        <f t="shared" si="33"/>
        <v>13973</v>
      </c>
      <c r="T118" s="72">
        <f t="shared" si="33"/>
        <v>13743</v>
      </c>
      <c r="U118" s="72">
        <f t="shared" si="33"/>
        <v>13589</v>
      </c>
      <c r="V118" s="72">
        <f t="shared" si="33"/>
        <v>13281</v>
      </c>
      <c r="W118" s="72">
        <f t="shared" si="33"/>
        <v>13050</v>
      </c>
      <c r="X118" s="72">
        <f t="shared" si="33"/>
        <v>12820</v>
      </c>
      <c r="Y118" s="44"/>
      <c r="Z118" s="44"/>
    </row>
    <row r="119" spans="1:26" ht="18" customHeight="1" x14ac:dyDescent="0.2">
      <c r="A119" s="83" t="s">
        <v>574</v>
      </c>
      <c r="B119" s="82" t="s">
        <v>287</v>
      </c>
      <c r="C119" s="66" t="s">
        <v>1</v>
      </c>
      <c r="D119" s="67">
        <v>2.5</v>
      </c>
      <c r="E119" s="68" t="s">
        <v>18</v>
      </c>
      <c r="F119" s="67">
        <v>4</v>
      </c>
      <c r="G119" s="68" t="s">
        <v>25</v>
      </c>
      <c r="H119" s="67">
        <v>1</v>
      </c>
      <c r="I119" s="81">
        <f t="shared" si="31"/>
        <v>6.5</v>
      </c>
      <c r="J119" s="71">
        <f>IF(D119=基本・単一!$F$4,基本・単一!$L$4,IF(D119=基本・単一!$F$5,基本・単一!$L$5,IF(D119=基本・単一!$F$6,基本・単一!$L$6,IF(D119=基本・単一!$F$7,基本・単一!$L$7,IF(D119=基本・単一!$F$8,基本・単一!$L$8,IF(D119=基本・単一!$F$9,基本・単一!$L$9,IF(D119=基本・単一!$F$10,基本・単一!$L$10)))))))</f>
        <v>754</v>
      </c>
      <c r="K119" s="243"/>
      <c r="L119" s="64">
        <f>'身体介護を伴う移動支援・複合（日中＆夜間早朝）'!$J$47</f>
        <v>664</v>
      </c>
      <c r="M119" s="243"/>
      <c r="N119" s="64">
        <f t="shared" si="34"/>
        <v>166</v>
      </c>
      <c r="O119" s="243"/>
      <c r="P119" s="71">
        <f t="shared" si="32"/>
        <v>1375</v>
      </c>
      <c r="Q119" s="72">
        <f t="shared" si="33"/>
        <v>15400</v>
      </c>
      <c r="R119" s="72">
        <f t="shared" si="33"/>
        <v>15070</v>
      </c>
      <c r="S119" s="72">
        <f t="shared" si="33"/>
        <v>14987</v>
      </c>
      <c r="T119" s="72">
        <f t="shared" si="33"/>
        <v>14740</v>
      </c>
      <c r="U119" s="72">
        <f t="shared" si="33"/>
        <v>14575</v>
      </c>
      <c r="V119" s="72">
        <f t="shared" si="33"/>
        <v>14245</v>
      </c>
      <c r="W119" s="72">
        <f t="shared" si="33"/>
        <v>13997</v>
      </c>
      <c r="X119" s="72">
        <f t="shared" si="33"/>
        <v>13750</v>
      </c>
      <c r="Y119" s="44"/>
      <c r="Z119" s="44"/>
    </row>
    <row r="120" spans="1:26" ht="18" customHeight="1" x14ac:dyDescent="0.2">
      <c r="A120" s="83" t="s">
        <v>575</v>
      </c>
      <c r="B120" s="82" t="s">
        <v>287</v>
      </c>
      <c r="C120" s="66" t="s">
        <v>1</v>
      </c>
      <c r="D120" s="67">
        <v>2.5</v>
      </c>
      <c r="E120" s="68" t="s">
        <v>18</v>
      </c>
      <c r="F120" s="67">
        <v>4</v>
      </c>
      <c r="G120" s="68" t="s">
        <v>25</v>
      </c>
      <c r="H120" s="67">
        <v>1.5</v>
      </c>
      <c r="I120" s="81">
        <f t="shared" si="31"/>
        <v>6.5</v>
      </c>
      <c r="J120" s="71">
        <f>IF(D120=基本・単一!$F$4,基本・単一!$L$4,IF(D120=基本・単一!$F$5,基本・単一!$L$5,IF(D120=基本・単一!$F$6,基本・単一!$L$6,IF(D120=基本・単一!$F$7,基本・単一!$L$7,IF(D120=基本・単一!$F$8,基本・単一!$L$8,IF(D120=基本・単一!$F$9,基本・単一!$L$9,IF(D120=基本・単一!$F$10,基本・単一!$L$10)))))))</f>
        <v>754</v>
      </c>
      <c r="K120" s="243"/>
      <c r="L120" s="64">
        <f>'身体介護を伴う移動支援・複合（日中＆夜間早朝）'!$J$47</f>
        <v>664</v>
      </c>
      <c r="M120" s="243"/>
      <c r="N120" s="64">
        <f t="shared" si="34"/>
        <v>249</v>
      </c>
      <c r="O120" s="243"/>
      <c r="P120" s="71">
        <f t="shared" si="32"/>
        <v>1469</v>
      </c>
      <c r="Q120" s="72">
        <f t="shared" si="33"/>
        <v>16452</v>
      </c>
      <c r="R120" s="72">
        <f t="shared" si="33"/>
        <v>16100</v>
      </c>
      <c r="S120" s="72">
        <f t="shared" si="33"/>
        <v>16012</v>
      </c>
      <c r="T120" s="72">
        <f t="shared" si="33"/>
        <v>15747</v>
      </c>
      <c r="U120" s="72">
        <f t="shared" si="33"/>
        <v>15571</v>
      </c>
      <c r="V120" s="72">
        <f t="shared" si="33"/>
        <v>15218</v>
      </c>
      <c r="W120" s="72">
        <f t="shared" si="33"/>
        <v>14954</v>
      </c>
      <c r="X120" s="72">
        <f t="shared" si="33"/>
        <v>14690</v>
      </c>
      <c r="Y120" s="44"/>
      <c r="Z120" s="44"/>
    </row>
    <row r="121" spans="1:26" ht="18" customHeight="1" x14ac:dyDescent="0.2">
      <c r="A121" s="83" t="s">
        <v>576</v>
      </c>
      <c r="B121" s="82" t="s">
        <v>287</v>
      </c>
      <c r="C121" s="66" t="s">
        <v>1</v>
      </c>
      <c r="D121" s="67">
        <v>2.5</v>
      </c>
      <c r="E121" s="68" t="s">
        <v>18</v>
      </c>
      <c r="F121" s="67">
        <v>4</v>
      </c>
      <c r="G121" s="68" t="s">
        <v>25</v>
      </c>
      <c r="H121" s="67">
        <v>2</v>
      </c>
      <c r="I121" s="81">
        <f t="shared" si="31"/>
        <v>6.5</v>
      </c>
      <c r="J121" s="71">
        <f>IF(D121=基本・単一!$F$4,基本・単一!$L$4,IF(D121=基本・単一!$F$5,基本・単一!$L$5,IF(D121=基本・単一!$F$6,基本・単一!$L$6,IF(D121=基本・単一!$F$7,基本・単一!$L$7,IF(D121=基本・単一!$F$8,基本・単一!$L$8,IF(D121=基本・単一!$F$9,基本・単一!$L$9,IF(D121=基本・単一!$F$10,基本・単一!$L$10)))))))</f>
        <v>754</v>
      </c>
      <c r="K121" s="243"/>
      <c r="L121" s="64">
        <f>'身体介護を伴う移動支援・複合（日中＆夜間早朝）'!$J$47</f>
        <v>664</v>
      </c>
      <c r="M121" s="243"/>
      <c r="N121" s="64">
        <f t="shared" si="34"/>
        <v>332</v>
      </c>
      <c r="O121" s="243"/>
      <c r="P121" s="71">
        <f t="shared" si="32"/>
        <v>1562</v>
      </c>
      <c r="Q121" s="72">
        <f t="shared" si="33"/>
        <v>17494</v>
      </c>
      <c r="R121" s="72">
        <f t="shared" si="33"/>
        <v>17119</v>
      </c>
      <c r="S121" s="72">
        <f t="shared" si="33"/>
        <v>17025</v>
      </c>
      <c r="T121" s="72">
        <f t="shared" si="33"/>
        <v>16744</v>
      </c>
      <c r="U121" s="72">
        <f t="shared" si="33"/>
        <v>16557</v>
      </c>
      <c r="V121" s="72">
        <f t="shared" si="33"/>
        <v>16182</v>
      </c>
      <c r="W121" s="72">
        <f t="shared" si="33"/>
        <v>15901</v>
      </c>
      <c r="X121" s="72">
        <f t="shared" si="33"/>
        <v>15620</v>
      </c>
      <c r="Y121" s="44"/>
      <c r="Z121" s="44"/>
    </row>
    <row r="122" spans="1:26" ht="18" customHeight="1" x14ac:dyDescent="0.2">
      <c r="A122" s="83" t="s">
        <v>577</v>
      </c>
      <c r="B122" s="82" t="s">
        <v>287</v>
      </c>
      <c r="C122" s="66" t="s">
        <v>1</v>
      </c>
      <c r="D122" s="67">
        <v>2.5</v>
      </c>
      <c r="E122" s="68" t="s">
        <v>18</v>
      </c>
      <c r="F122" s="67">
        <v>4</v>
      </c>
      <c r="G122" s="68" t="s">
        <v>25</v>
      </c>
      <c r="H122" s="67">
        <v>2.5</v>
      </c>
      <c r="I122" s="81">
        <f t="shared" si="31"/>
        <v>6.5</v>
      </c>
      <c r="J122" s="71">
        <f>IF(D122=基本・単一!$F$4,基本・単一!$L$4,IF(D122=基本・単一!$F$5,基本・単一!$L$5,IF(D122=基本・単一!$F$6,基本・単一!$L$6,IF(D122=基本・単一!$F$7,基本・単一!$L$7,IF(D122=基本・単一!$F$8,基本・単一!$L$8,IF(D122=基本・単一!$F$9,基本・単一!$L$9,IF(D122=基本・単一!$F$10,基本・単一!$L$10)))))))</f>
        <v>754</v>
      </c>
      <c r="K122" s="243"/>
      <c r="L122" s="64">
        <f>'身体介護を伴う移動支援・複合（日中＆夜間早朝）'!$J$47</f>
        <v>664</v>
      </c>
      <c r="M122" s="243"/>
      <c r="N122" s="64">
        <f t="shared" si="34"/>
        <v>415</v>
      </c>
      <c r="O122" s="243"/>
      <c r="P122" s="71">
        <f t="shared" si="32"/>
        <v>1655</v>
      </c>
      <c r="Q122" s="72">
        <f t="shared" si="33"/>
        <v>18536</v>
      </c>
      <c r="R122" s="72">
        <f t="shared" si="33"/>
        <v>18138</v>
      </c>
      <c r="S122" s="72">
        <f t="shared" si="33"/>
        <v>18039</v>
      </c>
      <c r="T122" s="72">
        <f t="shared" si="33"/>
        <v>17741</v>
      </c>
      <c r="U122" s="72">
        <f t="shared" si="33"/>
        <v>17543</v>
      </c>
      <c r="V122" s="72">
        <f t="shared" si="33"/>
        <v>17145</v>
      </c>
      <c r="W122" s="72">
        <f t="shared" si="33"/>
        <v>16847</v>
      </c>
      <c r="X122" s="72">
        <f t="shared" si="33"/>
        <v>16550</v>
      </c>
      <c r="Y122" s="44"/>
      <c r="Z122" s="44"/>
    </row>
    <row r="123" spans="1:26" ht="18" customHeight="1" x14ac:dyDescent="0.2">
      <c r="A123" s="83" t="s">
        <v>578</v>
      </c>
      <c r="B123" s="82" t="s">
        <v>287</v>
      </c>
      <c r="C123" s="66" t="s">
        <v>1</v>
      </c>
      <c r="D123" s="67">
        <v>3</v>
      </c>
      <c r="E123" s="68" t="s">
        <v>18</v>
      </c>
      <c r="F123" s="67">
        <v>4</v>
      </c>
      <c r="G123" s="68" t="s">
        <v>25</v>
      </c>
      <c r="H123" s="67">
        <v>0.5</v>
      </c>
      <c r="I123" s="81">
        <f t="shared" si="31"/>
        <v>7</v>
      </c>
      <c r="J123" s="71">
        <f>IF(D123=基本・単一!$F$4,基本・単一!$L$4,IF(D123=基本・単一!$F$5,基本・単一!$L$5,IF(D123=基本・単一!$F$6,基本・単一!$L$6,IF(D123=基本・単一!$F$7,基本・単一!$L$7,IF(D123=基本・単一!$F$8,基本・単一!$L$8,IF(D123=基本・単一!$F$9,基本・単一!$L$9,IF(D123=基本・単一!$F$10,基本・単一!$L$10)))))))</f>
        <v>837</v>
      </c>
      <c r="K123" s="243"/>
      <c r="L123" s="64">
        <f>'身体介護を伴う移動支援・複合（日中＆夜間早朝）'!$J$56</f>
        <v>664</v>
      </c>
      <c r="M123" s="243"/>
      <c r="N123" s="64">
        <f t="shared" si="34"/>
        <v>83</v>
      </c>
      <c r="O123" s="243"/>
      <c r="P123" s="71">
        <f t="shared" si="32"/>
        <v>1344</v>
      </c>
      <c r="Q123" s="72">
        <f t="shared" si="33"/>
        <v>15052</v>
      </c>
      <c r="R123" s="72">
        <f t="shared" si="33"/>
        <v>14730</v>
      </c>
      <c r="S123" s="72">
        <f t="shared" si="33"/>
        <v>14649</v>
      </c>
      <c r="T123" s="72">
        <f t="shared" si="33"/>
        <v>14407</v>
      </c>
      <c r="U123" s="72">
        <f t="shared" si="33"/>
        <v>14246</v>
      </c>
      <c r="V123" s="72">
        <f t="shared" si="33"/>
        <v>13923</v>
      </c>
      <c r="W123" s="72">
        <f t="shared" si="33"/>
        <v>13681</v>
      </c>
      <c r="X123" s="72">
        <f t="shared" si="33"/>
        <v>13440</v>
      </c>
      <c r="Y123" s="44"/>
      <c r="Z123" s="44"/>
    </row>
    <row r="124" spans="1:26" ht="18" customHeight="1" x14ac:dyDescent="0.2">
      <c r="A124" s="83" t="s">
        <v>579</v>
      </c>
      <c r="B124" s="82" t="s">
        <v>287</v>
      </c>
      <c r="C124" s="66" t="s">
        <v>1</v>
      </c>
      <c r="D124" s="67">
        <v>3</v>
      </c>
      <c r="E124" s="68" t="s">
        <v>18</v>
      </c>
      <c r="F124" s="67">
        <v>4</v>
      </c>
      <c r="G124" s="68" t="s">
        <v>25</v>
      </c>
      <c r="H124" s="67">
        <v>1</v>
      </c>
      <c r="I124" s="81">
        <f t="shared" si="31"/>
        <v>7</v>
      </c>
      <c r="J124" s="71">
        <f>IF(D124=基本・単一!$F$4,基本・単一!$L$4,IF(D124=基本・単一!$F$5,基本・単一!$L$5,IF(D124=基本・単一!$F$6,基本・単一!$L$6,IF(D124=基本・単一!$F$7,基本・単一!$L$7,IF(D124=基本・単一!$F$8,基本・単一!$L$8,IF(D124=基本・単一!$F$9,基本・単一!$L$9,IF(D124=基本・単一!$F$10,基本・単一!$L$10)))))))</f>
        <v>837</v>
      </c>
      <c r="K124" s="243"/>
      <c r="L124" s="64">
        <f>'身体介護を伴う移動支援・複合（日中＆夜間早朝）'!$J$56</f>
        <v>664</v>
      </c>
      <c r="M124" s="243"/>
      <c r="N124" s="64">
        <f t="shared" si="34"/>
        <v>166</v>
      </c>
      <c r="O124" s="243"/>
      <c r="P124" s="71">
        <f t="shared" si="32"/>
        <v>1437</v>
      </c>
      <c r="Q124" s="72">
        <f t="shared" si="33"/>
        <v>16094</v>
      </c>
      <c r="R124" s="72">
        <f t="shared" si="33"/>
        <v>15749</v>
      </c>
      <c r="S124" s="72">
        <f t="shared" si="33"/>
        <v>15663</v>
      </c>
      <c r="T124" s="72">
        <f t="shared" si="33"/>
        <v>15404</v>
      </c>
      <c r="U124" s="72">
        <f t="shared" si="33"/>
        <v>15232</v>
      </c>
      <c r="V124" s="72">
        <f t="shared" si="33"/>
        <v>14887</v>
      </c>
      <c r="W124" s="72">
        <f t="shared" si="33"/>
        <v>14628</v>
      </c>
      <c r="X124" s="72">
        <f t="shared" si="33"/>
        <v>14370</v>
      </c>
      <c r="Y124" s="44"/>
      <c r="Z124" s="44"/>
    </row>
    <row r="125" spans="1:26" ht="18" customHeight="1" x14ac:dyDescent="0.2">
      <c r="A125" s="83" t="s">
        <v>580</v>
      </c>
      <c r="B125" s="82" t="s">
        <v>287</v>
      </c>
      <c r="C125" s="66" t="s">
        <v>1</v>
      </c>
      <c r="D125" s="67">
        <v>3</v>
      </c>
      <c r="E125" s="68" t="s">
        <v>18</v>
      </c>
      <c r="F125" s="67">
        <v>4</v>
      </c>
      <c r="G125" s="68" t="s">
        <v>25</v>
      </c>
      <c r="H125" s="67">
        <v>1.5</v>
      </c>
      <c r="I125" s="81">
        <f t="shared" si="31"/>
        <v>7</v>
      </c>
      <c r="J125" s="71">
        <f>IF(D125=基本・単一!$F$4,基本・単一!$L$4,IF(D125=基本・単一!$F$5,基本・単一!$L$5,IF(D125=基本・単一!$F$6,基本・単一!$L$6,IF(D125=基本・単一!$F$7,基本・単一!$L$7,IF(D125=基本・単一!$F$8,基本・単一!$L$8,IF(D125=基本・単一!$F$9,基本・単一!$L$9,IF(D125=基本・単一!$F$10,基本・単一!$L$10)))))))</f>
        <v>837</v>
      </c>
      <c r="K125" s="243"/>
      <c r="L125" s="64">
        <f>'身体介護を伴う移動支援・複合（日中＆夜間早朝）'!$J$56</f>
        <v>664</v>
      </c>
      <c r="M125" s="243"/>
      <c r="N125" s="64">
        <f t="shared" si="34"/>
        <v>249</v>
      </c>
      <c r="O125" s="243"/>
      <c r="P125" s="71">
        <f t="shared" si="32"/>
        <v>1531</v>
      </c>
      <c r="Q125" s="72">
        <f t="shared" si="33"/>
        <v>17147</v>
      </c>
      <c r="R125" s="72">
        <f t="shared" si="33"/>
        <v>16779</v>
      </c>
      <c r="S125" s="72">
        <f t="shared" si="33"/>
        <v>16687</v>
      </c>
      <c r="T125" s="72">
        <f t="shared" si="33"/>
        <v>16412</v>
      </c>
      <c r="U125" s="72">
        <f t="shared" si="33"/>
        <v>16228</v>
      </c>
      <c r="V125" s="72">
        <f t="shared" si="33"/>
        <v>15861</v>
      </c>
      <c r="W125" s="72">
        <f t="shared" si="33"/>
        <v>15585</v>
      </c>
      <c r="X125" s="72">
        <f t="shared" si="33"/>
        <v>15310</v>
      </c>
      <c r="Y125" s="44"/>
      <c r="Z125" s="44"/>
    </row>
    <row r="126" spans="1:26" ht="18" customHeight="1" x14ac:dyDescent="0.2">
      <c r="A126" s="83" t="s">
        <v>581</v>
      </c>
      <c r="B126" s="82" t="s">
        <v>287</v>
      </c>
      <c r="C126" s="66" t="s">
        <v>1</v>
      </c>
      <c r="D126" s="67">
        <v>3</v>
      </c>
      <c r="E126" s="68" t="s">
        <v>18</v>
      </c>
      <c r="F126" s="67">
        <v>4</v>
      </c>
      <c r="G126" s="68" t="s">
        <v>25</v>
      </c>
      <c r="H126" s="67">
        <v>2</v>
      </c>
      <c r="I126" s="81">
        <f t="shared" si="31"/>
        <v>7</v>
      </c>
      <c r="J126" s="71">
        <f>IF(D126=基本・単一!$F$4,基本・単一!$L$4,IF(D126=基本・単一!$F$5,基本・単一!$L$5,IF(D126=基本・単一!$F$6,基本・単一!$L$6,IF(D126=基本・単一!$F$7,基本・単一!$L$7,IF(D126=基本・単一!$F$8,基本・単一!$L$8,IF(D126=基本・単一!$F$9,基本・単一!$L$9,IF(D126=基本・単一!$F$10,基本・単一!$L$10)))))))</f>
        <v>837</v>
      </c>
      <c r="K126" s="243"/>
      <c r="L126" s="64">
        <f>'身体介護を伴う移動支援・複合（日中＆夜間早朝）'!$J$56</f>
        <v>664</v>
      </c>
      <c r="M126" s="243"/>
      <c r="N126" s="64">
        <f t="shared" si="34"/>
        <v>332</v>
      </c>
      <c r="O126" s="243"/>
      <c r="P126" s="71">
        <f t="shared" si="32"/>
        <v>1624</v>
      </c>
      <c r="Q126" s="72">
        <f t="shared" si="33"/>
        <v>18188</v>
      </c>
      <c r="R126" s="72">
        <f t="shared" si="33"/>
        <v>17799</v>
      </c>
      <c r="S126" s="72">
        <f t="shared" si="33"/>
        <v>17701</v>
      </c>
      <c r="T126" s="72">
        <f t="shared" si="33"/>
        <v>17409</v>
      </c>
      <c r="U126" s="72">
        <f t="shared" si="33"/>
        <v>17214</v>
      </c>
      <c r="V126" s="72">
        <f t="shared" si="33"/>
        <v>16824</v>
      </c>
      <c r="W126" s="72">
        <f t="shared" si="33"/>
        <v>16532</v>
      </c>
      <c r="X126" s="72">
        <f t="shared" si="33"/>
        <v>16240</v>
      </c>
      <c r="Y126" s="44"/>
      <c r="Z126" s="44"/>
    </row>
    <row r="127" spans="1:26" ht="18" customHeight="1" x14ac:dyDescent="0.2">
      <c r="A127" s="83" t="s">
        <v>582</v>
      </c>
      <c r="B127" s="82" t="s">
        <v>287</v>
      </c>
      <c r="C127" s="66" t="s">
        <v>1</v>
      </c>
      <c r="D127" s="67">
        <v>3</v>
      </c>
      <c r="E127" s="68" t="s">
        <v>18</v>
      </c>
      <c r="F127" s="67">
        <v>4</v>
      </c>
      <c r="G127" s="68" t="s">
        <v>25</v>
      </c>
      <c r="H127" s="67">
        <v>2.5</v>
      </c>
      <c r="I127" s="81">
        <f t="shared" si="31"/>
        <v>7</v>
      </c>
      <c r="J127" s="71">
        <f>IF(D127=基本・単一!$F$4,基本・単一!$L$4,IF(D127=基本・単一!$F$5,基本・単一!$L$5,IF(D127=基本・単一!$F$6,基本・単一!$L$6,IF(D127=基本・単一!$F$7,基本・単一!$L$7,IF(D127=基本・単一!$F$8,基本・単一!$L$8,IF(D127=基本・単一!$F$9,基本・単一!$L$9,IF(D127=基本・単一!$F$10,基本・単一!$L$10)))))))</f>
        <v>837</v>
      </c>
      <c r="K127" s="243"/>
      <c r="L127" s="64">
        <f>'身体介護を伴う移動支援・複合（日中＆夜間早朝）'!$J$56</f>
        <v>664</v>
      </c>
      <c r="M127" s="243"/>
      <c r="N127" s="64">
        <f t="shared" si="34"/>
        <v>415</v>
      </c>
      <c r="O127" s="243"/>
      <c r="P127" s="71">
        <f t="shared" si="32"/>
        <v>1718</v>
      </c>
      <c r="Q127" s="72">
        <f t="shared" si="33"/>
        <v>19241</v>
      </c>
      <c r="R127" s="72">
        <f t="shared" si="33"/>
        <v>18829</v>
      </c>
      <c r="S127" s="72">
        <f t="shared" si="33"/>
        <v>18726</v>
      </c>
      <c r="T127" s="72">
        <f t="shared" si="33"/>
        <v>18416</v>
      </c>
      <c r="U127" s="72">
        <f t="shared" si="33"/>
        <v>18210</v>
      </c>
      <c r="V127" s="72">
        <f t="shared" si="33"/>
        <v>17798</v>
      </c>
      <c r="W127" s="72">
        <f t="shared" si="33"/>
        <v>17489</v>
      </c>
      <c r="X127" s="72">
        <f t="shared" si="33"/>
        <v>17180</v>
      </c>
      <c r="Y127" s="44"/>
      <c r="Z127" s="44"/>
    </row>
    <row r="128" spans="1:26" ht="18" customHeight="1" x14ac:dyDescent="0.2">
      <c r="A128" s="83" t="s">
        <v>583</v>
      </c>
      <c r="B128" s="82" t="s">
        <v>287</v>
      </c>
      <c r="C128" s="66" t="s">
        <v>1</v>
      </c>
      <c r="D128" s="67">
        <v>3.5</v>
      </c>
      <c r="E128" s="68" t="s">
        <v>18</v>
      </c>
      <c r="F128" s="67">
        <v>4</v>
      </c>
      <c r="G128" s="68" t="s">
        <v>25</v>
      </c>
      <c r="H128" s="67">
        <v>0.5</v>
      </c>
      <c r="I128" s="81">
        <f t="shared" si="31"/>
        <v>7.5</v>
      </c>
      <c r="J128" s="71">
        <f>IF(D128=基本・単一!$F$4,基本・単一!$L$4,IF(D128=基本・単一!$F$5,基本・単一!$L$5,IF(D128=基本・単一!$F$6,基本・単一!$L$6,IF(D128=基本・単一!$F$7,基本・単一!$L$7,IF(D128=基本・単一!$F$8,基本・単一!$L$8,IF(D128=基本・単一!$F$9,基本・単一!$L$9,IF(D128=基本・単一!$F$10,基本・単一!$L$10)))))))</f>
        <v>921</v>
      </c>
      <c r="K128" s="243"/>
      <c r="L128" s="64">
        <f>'身体介護を伴う移動支援・複合（日中＆夜間早朝）'!$J$56</f>
        <v>664</v>
      </c>
      <c r="M128" s="243"/>
      <c r="N128" s="64">
        <f t="shared" si="34"/>
        <v>83</v>
      </c>
      <c r="O128" s="243"/>
      <c r="P128" s="71">
        <f t="shared" si="32"/>
        <v>1407</v>
      </c>
      <c r="Q128" s="72">
        <f t="shared" si="33"/>
        <v>15758</v>
      </c>
      <c r="R128" s="72">
        <f t="shared" si="33"/>
        <v>15420</v>
      </c>
      <c r="S128" s="72">
        <f t="shared" si="33"/>
        <v>15336</v>
      </c>
      <c r="T128" s="72">
        <f t="shared" si="33"/>
        <v>15083</v>
      </c>
      <c r="U128" s="72">
        <f t="shared" si="33"/>
        <v>14914</v>
      </c>
      <c r="V128" s="72">
        <f t="shared" si="33"/>
        <v>14576</v>
      </c>
      <c r="W128" s="72">
        <f t="shared" si="33"/>
        <v>14323</v>
      </c>
      <c r="X128" s="72">
        <f t="shared" si="33"/>
        <v>14070</v>
      </c>
      <c r="Y128" s="44"/>
      <c r="Z128" s="44"/>
    </row>
    <row r="129" spans="1:26" ht="18" customHeight="1" x14ac:dyDescent="0.2">
      <c r="A129" s="83" t="s">
        <v>584</v>
      </c>
      <c r="B129" s="82" t="s">
        <v>287</v>
      </c>
      <c r="C129" s="66" t="s">
        <v>1</v>
      </c>
      <c r="D129" s="67">
        <v>3.5</v>
      </c>
      <c r="E129" s="68" t="s">
        <v>18</v>
      </c>
      <c r="F129" s="67">
        <v>4</v>
      </c>
      <c r="G129" s="68" t="s">
        <v>25</v>
      </c>
      <c r="H129" s="67">
        <v>1</v>
      </c>
      <c r="I129" s="81">
        <f t="shared" si="31"/>
        <v>7.5</v>
      </c>
      <c r="J129" s="71">
        <f>IF(D129=基本・単一!$F$4,基本・単一!$L$4,IF(D129=基本・単一!$F$5,基本・単一!$L$5,IF(D129=基本・単一!$F$6,基本・単一!$L$6,IF(D129=基本・単一!$F$7,基本・単一!$L$7,IF(D129=基本・単一!$F$8,基本・単一!$L$8,IF(D129=基本・単一!$F$9,基本・単一!$L$9,IF(D129=基本・単一!$F$10,基本・単一!$L$10)))))))</f>
        <v>921</v>
      </c>
      <c r="K129" s="243"/>
      <c r="L129" s="64">
        <f>'身体介護を伴う移動支援・複合（日中＆夜間早朝）'!$J$56</f>
        <v>664</v>
      </c>
      <c r="M129" s="243"/>
      <c r="N129" s="64">
        <f t="shared" si="34"/>
        <v>166</v>
      </c>
      <c r="O129" s="243"/>
      <c r="P129" s="71">
        <f t="shared" si="32"/>
        <v>1500</v>
      </c>
      <c r="Q129" s="72">
        <f t="shared" si="33"/>
        <v>16800</v>
      </c>
      <c r="R129" s="72">
        <f t="shared" si="33"/>
        <v>16440</v>
      </c>
      <c r="S129" s="72">
        <f t="shared" si="33"/>
        <v>16350</v>
      </c>
      <c r="T129" s="72">
        <f t="shared" si="33"/>
        <v>16080</v>
      </c>
      <c r="U129" s="72">
        <f t="shared" si="33"/>
        <v>15900</v>
      </c>
      <c r="V129" s="72">
        <f t="shared" si="33"/>
        <v>15540</v>
      </c>
      <c r="W129" s="72">
        <f t="shared" si="33"/>
        <v>15270</v>
      </c>
      <c r="X129" s="72">
        <f t="shared" si="33"/>
        <v>15000</v>
      </c>
      <c r="Y129" s="44"/>
      <c r="Z129" s="44"/>
    </row>
    <row r="130" spans="1:26" ht="18" customHeight="1" x14ac:dyDescent="0.2">
      <c r="A130" s="83" t="s">
        <v>585</v>
      </c>
      <c r="B130" s="82" t="s">
        <v>287</v>
      </c>
      <c r="C130" s="66" t="s">
        <v>1</v>
      </c>
      <c r="D130" s="67">
        <v>3.5</v>
      </c>
      <c r="E130" s="68" t="s">
        <v>18</v>
      </c>
      <c r="F130" s="67">
        <v>4</v>
      </c>
      <c r="G130" s="68" t="s">
        <v>25</v>
      </c>
      <c r="H130" s="67">
        <v>1.5</v>
      </c>
      <c r="I130" s="81">
        <f t="shared" si="31"/>
        <v>7.5</v>
      </c>
      <c r="J130" s="71">
        <f>IF(D130=基本・単一!$F$4,基本・単一!$L$4,IF(D130=基本・単一!$F$5,基本・単一!$L$5,IF(D130=基本・単一!$F$6,基本・単一!$L$6,IF(D130=基本・単一!$F$7,基本・単一!$L$7,IF(D130=基本・単一!$F$8,基本・単一!$L$8,IF(D130=基本・単一!$F$9,基本・単一!$L$9,IF(D130=基本・単一!$F$10,基本・単一!$L$10)))))))</f>
        <v>921</v>
      </c>
      <c r="K130" s="243"/>
      <c r="L130" s="64">
        <f>'身体介護を伴う移動支援・複合（日中＆夜間早朝）'!$J$56</f>
        <v>664</v>
      </c>
      <c r="M130" s="243"/>
      <c r="N130" s="64">
        <f t="shared" si="34"/>
        <v>249</v>
      </c>
      <c r="O130" s="243"/>
      <c r="P130" s="71">
        <f t="shared" si="32"/>
        <v>1594</v>
      </c>
      <c r="Q130" s="72">
        <f t="shared" si="33"/>
        <v>17852</v>
      </c>
      <c r="R130" s="72">
        <f t="shared" si="33"/>
        <v>17470</v>
      </c>
      <c r="S130" s="72">
        <f t="shared" si="33"/>
        <v>17374</v>
      </c>
      <c r="T130" s="72">
        <f t="shared" si="33"/>
        <v>17087</v>
      </c>
      <c r="U130" s="72">
        <f t="shared" si="33"/>
        <v>16896</v>
      </c>
      <c r="V130" s="72">
        <f t="shared" si="33"/>
        <v>16513</v>
      </c>
      <c r="W130" s="72">
        <f t="shared" si="33"/>
        <v>16226</v>
      </c>
      <c r="X130" s="72">
        <f t="shared" si="33"/>
        <v>15940</v>
      </c>
      <c r="Y130" s="44"/>
      <c r="Z130" s="44"/>
    </row>
    <row r="131" spans="1:26" ht="18" customHeight="1" x14ac:dyDescent="0.2">
      <c r="A131" s="83" t="s">
        <v>586</v>
      </c>
      <c r="B131" s="82" t="s">
        <v>287</v>
      </c>
      <c r="C131" s="66" t="s">
        <v>1</v>
      </c>
      <c r="D131" s="67">
        <v>3.5</v>
      </c>
      <c r="E131" s="68" t="s">
        <v>18</v>
      </c>
      <c r="F131" s="67">
        <v>4</v>
      </c>
      <c r="G131" s="68" t="s">
        <v>25</v>
      </c>
      <c r="H131" s="67">
        <v>2</v>
      </c>
      <c r="I131" s="81">
        <f t="shared" si="31"/>
        <v>7.5</v>
      </c>
      <c r="J131" s="71">
        <f>IF(D131=基本・単一!$F$4,基本・単一!$L$4,IF(D131=基本・単一!$F$5,基本・単一!$L$5,IF(D131=基本・単一!$F$6,基本・単一!$L$6,IF(D131=基本・単一!$F$7,基本・単一!$L$7,IF(D131=基本・単一!$F$8,基本・単一!$L$8,IF(D131=基本・単一!$F$9,基本・単一!$L$9,IF(D131=基本・単一!$F$10,基本・単一!$L$10)))))))</f>
        <v>921</v>
      </c>
      <c r="K131" s="243"/>
      <c r="L131" s="64">
        <f>'身体介護を伴う移動支援・複合（日中＆夜間早朝）'!$J$56</f>
        <v>664</v>
      </c>
      <c r="M131" s="243"/>
      <c r="N131" s="64">
        <f t="shared" si="34"/>
        <v>332</v>
      </c>
      <c r="O131" s="243"/>
      <c r="P131" s="71">
        <f t="shared" si="32"/>
        <v>1687</v>
      </c>
      <c r="Q131" s="72">
        <f t="shared" ref="Q131:X162" si="35">ROUNDDOWN(($P131*Q$3),0)</f>
        <v>18894</v>
      </c>
      <c r="R131" s="72">
        <f t="shared" si="35"/>
        <v>18489</v>
      </c>
      <c r="S131" s="72">
        <f t="shared" si="35"/>
        <v>18388</v>
      </c>
      <c r="T131" s="72">
        <f t="shared" si="35"/>
        <v>18084</v>
      </c>
      <c r="U131" s="72">
        <f t="shared" si="35"/>
        <v>17882</v>
      </c>
      <c r="V131" s="72">
        <f t="shared" si="35"/>
        <v>17477</v>
      </c>
      <c r="W131" s="72">
        <f t="shared" si="35"/>
        <v>17173</v>
      </c>
      <c r="X131" s="72">
        <f t="shared" si="35"/>
        <v>16870</v>
      </c>
      <c r="Y131" s="44"/>
      <c r="Z131" s="44"/>
    </row>
    <row r="132" spans="1:26" ht="18" customHeight="1" x14ac:dyDescent="0.2">
      <c r="A132" s="83" t="s">
        <v>587</v>
      </c>
      <c r="B132" s="82" t="s">
        <v>287</v>
      </c>
      <c r="C132" s="66" t="s">
        <v>1</v>
      </c>
      <c r="D132" s="67">
        <v>3.5</v>
      </c>
      <c r="E132" s="68" t="s">
        <v>18</v>
      </c>
      <c r="F132" s="67">
        <v>4</v>
      </c>
      <c r="G132" s="68" t="s">
        <v>25</v>
      </c>
      <c r="H132" s="67">
        <v>2.5</v>
      </c>
      <c r="I132" s="81">
        <f t="shared" si="31"/>
        <v>7.5</v>
      </c>
      <c r="J132" s="71">
        <f>IF(D132=基本・単一!$F$4,基本・単一!$L$4,IF(D132=基本・単一!$F$5,基本・単一!$L$5,IF(D132=基本・単一!$F$6,基本・単一!$L$6,IF(D132=基本・単一!$F$7,基本・単一!$L$7,IF(D132=基本・単一!$F$8,基本・単一!$L$8,IF(D132=基本・単一!$F$9,基本・単一!$L$9,IF(D132=基本・単一!$F$10,基本・単一!$L$10)))))))</f>
        <v>921</v>
      </c>
      <c r="K132" s="243"/>
      <c r="L132" s="64">
        <f>'身体介護を伴う移動支援・複合（日中＆夜間早朝）'!$J$56</f>
        <v>664</v>
      </c>
      <c r="M132" s="243"/>
      <c r="N132" s="64">
        <f t="shared" si="34"/>
        <v>415</v>
      </c>
      <c r="O132" s="243"/>
      <c r="P132" s="71">
        <f t="shared" si="32"/>
        <v>1781</v>
      </c>
      <c r="Q132" s="72">
        <f t="shared" si="35"/>
        <v>19947</v>
      </c>
      <c r="R132" s="72">
        <f t="shared" si="35"/>
        <v>19519</v>
      </c>
      <c r="S132" s="72">
        <f t="shared" si="35"/>
        <v>19412</v>
      </c>
      <c r="T132" s="72">
        <f t="shared" si="35"/>
        <v>19092</v>
      </c>
      <c r="U132" s="72">
        <f t="shared" si="35"/>
        <v>18878</v>
      </c>
      <c r="V132" s="72">
        <f t="shared" si="35"/>
        <v>18451</v>
      </c>
      <c r="W132" s="72">
        <f t="shared" si="35"/>
        <v>18130</v>
      </c>
      <c r="X132" s="72">
        <f t="shared" si="35"/>
        <v>17810</v>
      </c>
      <c r="Y132" s="44"/>
      <c r="Z132" s="44"/>
    </row>
    <row r="133" spans="1:26" ht="18" customHeight="1" x14ac:dyDescent="0.2">
      <c r="A133" s="83" t="s">
        <v>588</v>
      </c>
      <c r="B133" s="82" t="s">
        <v>287</v>
      </c>
      <c r="C133" s="66" t="s">
        <v>1</v>
      </c>
      <c r="D133" s="67">
        <v>4</v>
      </c>
      <c r="E133" s="68" t="s">
        <v>18</v>
      </c>
      <c r="F133" s="67">
        <v>4</v>
      </c>
      <c r="G133" s="68" t="s">
        <v>25</v>
      </c>
      <c r="H133" s="67">
        <v>0.5</v>
      </c>
      <c r="I133" s="81">
        <f t="shared" si="31"/>
        <v>8</v>
      </c>
      <c r="J133" s="71">
        <f>基本・単一!$L$11</f>
        <v>1004</v>
      </c>
      <c r="K133" s="243"/>
      <c r="L133" s="64">
        <f>'身体介護を伴う移動支援・複合（日中＆夜間早朝）'!$J$56</f>
        <v>664</v>
      </c>
      <c r="M133" s="243"/>
      <c r="N133" s="64">
        <f t="shared" si="34"/>
        <v>83</v>
      </c>
      <c r="O133" s="243"/>
      <c r="P133" s="71">
        <f t="shared" si="32"/>
        <v>1469</v>
      </c>
      <c r="Q133" s="72">
        <f t="shared" si="35"/>
        <v>16452</v>
      </c>
      <c r="R133" s="72">
        <f t="shared" si="35"/>
        <v>16100</v>
      </c>
      <c r="S133" s="72">
        <f t="shared" si="35"/>
        <v>16012</v>
      </c>
      <c r="T133" s="72">
        <f t="shared" si="35"/>
        <v>15747</v>
      </c>
      <c r="U133" s="72">
        <f t="shared" si="35"/>
        <v>15571</v>
      </c>
      <c r="V133" s="72">
        <f t="shared" si="35"/>
        <v>15218</v>
      </c>
      <c r="W133" s="72">
        <f t="shared" si="35"/>
        <v>14954</v>
      </c>
      <c r="X133" s="72">
        <f t="shared" si="35"/>
        <v>14690</v>
      </c>
      <c r="Y133" s="44"/>
      <c r="Z133" s="44"/>
    </row>
    <row r="134" spans="1:26" ht="18" customHeight="1" x14ac:dyDescent="0.2">
      <c r="A134" s="83" t="s">
        <v>589</v>
      </c>
      <c r="B134" s="82" t="s">
        <v>287</v>
      </c>
      <c r="C134" s="66" t="s">
        <v>1</v>
      </c>
      <c r="D134" s="67">
        <v>4</v>
      </c>
      <c r="E134" s="68" t="s">
        <v>18</v>
      </c>
      <c r="F134" s="67">
        <v>4</v>
      </c>
      <c r="G134" s="68" t="s">
        <v>25</v>
      </c>
      <c r="H134" s="67">
        <v>1</v>
      </c>
      <c r="I134" s="81">
        <f t="shared" si="31"/>
        <v>8</v>
      </c>
      <c r="J134" s="71">
        <f>基本・単一!$L$11</f>
        <v>1004</v>
      </c>
      <c r="K134" s="243"/>
      <c r="L134" s="64">
        <f>'身体介護を伴う移動支援・複合（日中＆夜間早朝）'!$J$56</f>
        <v>664</v>
      </c>
      <c r="M134" s="243"/>
      <c r="N134" s="64">
        <f t="shared" si="34"/>
        <v>166</v>
      </c>
      <c r="O134" s="243"/>
      <c r="P134" s="71">
        <f t="shared" si="32"/>
        <v>1562</v>
      </c>
      <c r="Q134" s="72">
        <f t="shared" si="35"/>
        <v>17494</v>
      </c>
      <c r="R134" s="72">
        <f t="shared" si="35"/>
        <v>17119</v>
      </c>
      <c r="S134" s="72">
        <f t="shared" si="35"/>
        <v>17025</v>
      </c>
      <c r="T134" s="72">
        <f t="shared" si="35"/>
        <v>16744</v>
      </c>
      <c r="U134" s="72">
        <f t="shared" si="35"/>
        <v>16557</v>
      </c>
      <c r="V134" s="72">
        <f t="shared" si="35"/>
        <v>16182</v>
      </c>
      <c r="W134" s="72">
        <f t="shared" si="35"/>
        <v>15901</v>
      </c>
      <c r="X134" s="72">
        <f t="shared" si="35"/>
        <v>15620</v>
      </c>
      <c r="Y134" s="44"/>
      <c r="Z134" s="44"/>
    </row>
    <row r="135" spans="1:26" ht="18" customHeight="1" x14ac:dyDescent="0.2">
      <c r="A135" s="83" t="s">
        <v>590</v>
      </c>
      <c r="B135" s="82" t="s">
        <v>287</v>
      </c>
      <c r="C135" s="66" t="s">
        <v>1</v>
      </c>
      <c r="D135" s="67">
        <v>4</v>
      </c>
      <c r="E135" s="68" t="s">
        <v>18</v>
      </c>
      <c r="F135" s="67">
        <v>4</v>
      </c>
      <c r="G135" s="68" t="s">
        <v>25</v>
      </c>
      <c r="H135" s="67">
        <v>1.5</v>
      </c>
      <c r="I135" s="81">
        <f t="shared" si="31"/>
        <v>8</v>
      </c>
      <c r="J135" s="71">
        <f>基本・単一!$L$11</f>
        <v>1004</v>
      </c>
      <c r="K135" s="243"/>
      <c r="L135" s="64">
        <f>'身体介護を伴う移動支援・複合（日中＆夜間早朝）'!$J$56</f>
        <v>664</v>
      </c>
      <c r="M135" s="243"/>
      <c r="N135" s="64">
        <f t="shared" si="34"/>
        <v>249</v>
      </c>
      <c r="O135" s="243"/>
      <c r="P135" s="71">
        <f t="shared" si="32"/>
        <v>1656</v>
      </c>
      <c r="Q135" s="72">
        <f t="shared" si="35"/>
        <v>18547</v>
      </c>
      <c r="R135" s="72">
        <f t="shared" si="35"/>
        <v>18149</v>
      </c>
      <c r="S135" s="72">
        <f t="shared" si="35"/>
        <v>18050</v>
      </c>
      <c r="T135" s="72">
        <f t="shared" si="35"/>
        <v>17752</v>
      </c>
      <c r="U135" s="72">
        <f t="shared" si="35"/>
        <v>17553</v>
      </c>
      <c r="V135" s="72">
        <f t="shared" si="35"/>
        <v>17156</v>
      </c>
      <c r="W135" s="72">
        <f t="shared" si="35"/>
        <v>16858</v>
      </c>
      <c r="X135" s="72">
        <f t="shared" si="35"/>
        <v>16560</v>
      </c>
      <c r="Y135" s="44"/>
      <c r="Z135" s="44"/>
    </row>
    <row r="136" spans="1:26" ht="18" customHeight="1" x14ac:dyDescent="0.2">
      <c r="A136" s="83" t="s">
        <v>591</v>
      </c>
      <c r="B136" s="82" t="s">
        <v>287</v>
      </c>
      <c r="C136" s="66" t="s">
        <v>1</v>
      </c>
      <c r="D136" s="67">
        <v>4</v>
      </c>
      <c r="E136" s="68" t="s">
        <v>18</v>
      </c>
      <c r="F136" s="67">
        <v>4</v>
      </c>
      <c r="G136" s="68" t="s">
        <v>25</v>
      </c>
      <c r="H136" s="67">
        <v>2</v>
      </c>
      <c r="I136" s="81">
        <f t="shared" si="31"/>
        <v>8</v>
      </c>
      <c r="J136" s="71">
        <f>基本・単一!$L$11</f>
        <v>1004</v>
      </c>
      <c r="K136" s="243"/>
      <c r="L136" s="64">
        <f>'身体介護を伴う移動支援・複合（日中＆夜間早朝）'!$J$56</f>
        <v>664</v>
      </c>
      <c r="M136" s="243"/>
      <c r="N136" s="64">
        <f t="shared" si="34"/>
        <v>332</v>
      </c>
      <c r="O136" s="243"/>
      <c r="P136" s="71">
        <f t="shared" si="32"/>
        <v>1749</v>
      </c>
      <c r="Q136" s="72">
        <f t="shared" si="35"/>
        <v>19588</v>
      </c>
      <c r="R136" s="72">
        <f t="shared" si="35"/>
        <v>19169</v>
      </c>
      <c r="S136" s="72">
        <f t="shared" si="35"/>
        <v>19064</v>
      </c>
      <c r="T136" s="72">
        <f t="shared" si="35"/>
        <v>18749</v>
      </c>
      <c r="U136" s="72">
        <f t="shared" si="35"/>
        <v>18539</v>
      </c>
      <c r="V136" s="72">
        <f t="shared" si="35"/>
        <v>18119</v>
      </c>
      <c r="W136" s="72">
        <f t="shared" si="35"/>
        <v>17804</v>
      </c>
      <c r="X136" s="72">
        <f t="shared" si="35"/>
        <v>17490</v>
      </c>
      <c r="Y136" s="44"/>
      <c r="Z136" s="44"/>
    </row>
    <row r="137" spans="1:26" ht="18" customHeight="1" x14ac:dyDescent="0.2">
      <c r="A137" s="83" t="s">
        <v>592</v>
      </c>
      <c r="B137" s="82" t="s">
        <v>287</v>
      </c>
      <c r="C137" s="66" t="s">
        <v>1</v>
      </c>
      <c r="D137" s="67">
        <v>4</v>
      </c>
      <c r="E137" s="68" t="s">
        <v>18</v>
      </c>
      <c r="F137" s="67">
        <v>4</v>
      </c>
      <c r="G137" s="68" t="s">
        <v>25</v>
      </c>
      <c r="H137" s="67">
        <v>2.5</v>
      </c>
      <c r="I137" s="81">
        <f t="shared" si="31"/>
        <v>8</v>
      </c>
      <c r="J137" s="71">
        <f>基本・単一!$L$11</f>
        <v>1004</v>
      </c>
      <c r="K137" s="243"/>
      <c r="L137" s="64">
        <f>'身体介護を伴う移動支援・複合（日中＆夜間早朝）'!$J$56</f>
        <v>664</v>
      </c>
      <c r="M137" s="243"/>
      <c r="N137" s="64">
        <f t="shared" si="34"/>
        <v>415</v>
      </c>
      <c r="O137" s="243"/>
      <c r="P137" s="71">
        <f t="shared" si="32"/>
        <v>1843</v>
      </c>
      <c r="Q137" s="72">
        <f t="shared" si="35"/>
        <v>20641</v>
      </c>
      <c r="R137" s="72">
        <f t="shared" si="35"/>
        <v>20199</v>
      </c>
      <c r="S137" s="72">
        <f t="shared" si="35"/>
        <v>20088</v>
      </c>
      <c r="T137" s="72">
        <f t="shared" si="35"/>
        <v>19756</v>
      </c>
      <c r="U137" s="72">
        <f t="shared" si="35"/>
        <v>19535</v>
      </c>
      <c r="V137" s="72">
        <f t="shared" si="35"/>
        <v>19093</v>
      </c>
      <c r="W137" s="72">
        <f t="shared" si="35"/>
        <v>18761</v>
      </c>
      <c r="X137" s="72">
        <f t="shared" si="35"/>
        <v>18430</v>
      </c>
      <c r="Y137" s="44"/>
      <c r="Z137" s="44"/>
    </row>
    <row r="138" spans="1:26" ht="18" customHeight="1" x14ac:dyDescent="0.2">
      <c r="A138" s="83" t="s">
        <v>593</v>
      </c>
      <c r="B138" s="82" t="s">
        <v>287</v>
      </c>
      <c r="C138" s="66" t="s">
        <v>1</v>
      </c>
      <c r="D138" s="67">
        <v>4.5</v>
      </c>
      <c r="E138" s="68" t="s">
        <v>18</v>
      </c>
      <c r="F138" s="67">
        <v>4</v>
      </c>
      <c r="G138" s="68" t="s">
        <v>25</v>
      </c>
      <c r="H138" s="67">
        <v>0.5</v>
      </c>
      <c r="I138" s="81">
        <f t="shared" si="31"/>
        <v>8.5</v>
      </c>
      <c r="J138" s="71">
        <f>基本・単一!$L$12</f>
        <v>1087</v>
      </c>
      <c r="K138" s="243"/>
      <c r="L138" s="64">
        <f>'身体介護を伴う移動支援・複合（日中＆夜間早朝）'!$J$56</f>
        <v>664</v>
      </c>
      <c r="M138" s="243"/>
      <c r="N138" s="64">
        <f t="shared" si="34"/>
        <v>83</v>
      </c>
      <c r="O138" s="243"/>
      <c r="P138" s="71">
        <f t="shared" si="32"/>
        <v>1532</v>
      </c>
      <c r="Q138" s="72">
        <f t="shared" si="35"/>
        <v>17158</v>
      </c>
      <c r="R138" s="72">
        <f t="shared" si="35"/>
        <v>16790</v>
      </c>
      <c r="S138" s="72">
        <f t="shared" si="35"/>
        <v>16698</v>
      </c>
      <c r="T138" s="72">
        <f t="shared" si="35"/>
        <v>16423</v>
      </c>
      <c r="U138" s="72">
        <f t="shared" si="35"/>
        <v>16239</v>
      </c>
      <c r="V138" s="72">
        <f t="shared" si="35"/>
        <v>15871</v>
      </c>
      <c r="W138" s="72">
        <f t="shared" si="35"/>
        <v>15595</v>
      </c>
      <c r="X138" s="72">
        <f t="shared" si="35"/>
        <v>15320</v>
      </c>
      <c r="Y138" s="44"/>
      <c r="Z138" s="44"/>
    </row>
    <row r="139" spans="1:26" ht="18" customHeight="1" x14ac:dyDescent="0.2">
      <c r="A139" s="83" t="s">
        <v>594</v>
      </c>
      <c r="B139" s="82" t="s">
        <v>287</v>
      </c>
      <c r="C139" s="66" t="s">
        <v>1</v>
      </c>
      <c r="D139" s="67">
        <v>4.5</v>
      </c>
      <c r="E139" s="68" t="s">
        <v>18</v>
      </c>
      <c r="F139" s="67">
        <v>4</v>
      </c>
      <c r="G139" s="68" t="s">
        <v>25</v>
      </c>
      <c r="H139" s="67">
        <v>1</v>
      </c>
      <c r="I139" s="81">
        <f t="shared" si="31"/>
        <v>8.5</v>
      </c>
      <c r="J139" s="71">
        <f>基本・単一!$L$12</f>
        <v>1087</v>
      </c>
      <c r="K139" s="243"/>
      <c r="L139" s="64">
        <f>'身体介護を伴う移動支援・複合（日中＆夜間早朝）'!$J$56</f>
        <v>664</v>
      </c>
      <c r="M139" s="243"/>
      <c r="N139" s="64">
        <f t="shared" si="34"/>
        <v>166</v>
      </c>
      <c r="O139" s="243"/>
      <c r="P139" s="71">
        <f t="shared" si="32"/>
        <v>1625</v>
      </c>
      <c r="Q139" s="72">
        <f t="shared" si="35"/>
        <v>18200</v>
      </c>
      <c r="R139" s="72">
        <f t="shared" si="35"/>
        <v>17810</v>
      </c>
      <c r="S139" s="72">
        <f t="shared" si="35"/>
        <v>17712</v>
      </c>
      <c r="T139" s="72">
        <f t="shared" si="35"/>
        <v>17420</v>
      </c>
      <c r="U139" s="72">
        <f t="shared" si="35"/>
        <v>17225</v>
      </c>
      <c r="V139" s="72">
        <f t="shared" si="35"/>
        <v>16835</v>
      </c>
      <c r="W139" s="72">
        <f t="shared" si="35"/>
        <v>16542</v>
      </c>
      <c r="X139" s="72">
        <f t="shared" si="35"/>
        <v>16250</v>
      </c>
      <c r="Y139" s="44"/>
      <c r="Z139" s="44"/>
    </row>
    <row r="140" spans="1:26" ht="18" customHeight="1" x14ac:dyDescent="0.2">
      <c r="A140" s="83" t="s">
        <v>595</v>
      </c>
      <c r="B140" s="82" t="s">
        <v>287</v>
      </c>
      <c r="C140" s="66" t="s">
        <v>1</v>
      </c>
      <c r="D140" s="67">
        <v>4.5</v>
      </c>
      <c r="E140" s="68" t="s">
        <v>18</v>
      </c>
      <c r="F140" s="67">
        <v>4</v>
      </c>
      <c r="G140" s="68" t="s">
        <v>25</v>
      </c>
      <c r="H140" s="67">
        <v>1.5</v>
      </c>
      <c r="I140" s="81">
        <f t="shared" si="31"/>
        <v>8.5</v>
      </c>
      <c r="J140" s="71">
        <f>基本・単一!$L$12</f>
        <v>1087</v>
      </c>
      <c r="K140" s="243"/>
      <c r="L140" s="64">
        <f>'身体介護を伴う移動支援・複合（日中＆夜間早朝）'!$J$56</f>
        <v>664</v>
      </c>
      <c r="M140" s="243"/>
      <c r="N140" s="64">
        <f t="shared" si="34"/>
        <v>249</v>
      </c>
      <c r="O140" s="243"/>
      <c r="P140" s="71">
        <f t="shared" si="32"/>
        <v>1718</v>
      </c>
      <c r="Q140" s="72">
        <f t="shared" si="35"/>
        <v>19241</v>
      </c>
      <c r="R140" s="72">
        <f t="shared" si="35"/>
        <v>18829</v>
      </c>
      <c r="S140" s="72">
        <f t="shared" si="35"/>
        <v>18726</v>
      </c>
      <c r="T140" s="72">
        <f t="shared" si="35"/>
        <v>18416</v>
      </c>
      <c r="U140" s="72">
        <f t="shared" si="35"/>
        <v>18210</v>
      </c>
      <c r="V140" s="72">
        <f t="shared" si="35"/>
        <v>17798</v>
      </c>
      <c r="W140" s="72">
        <f t="shared" si="35"/>
        <v>17489</v>
      </c>
      <c r="X140" s="72">
        <f t="shared" si="35"/>
        <v>17180</v>
      </c>
      <c r="Y140" s="44"/>
      <c r="Z140" s="44"/>
    </row>
    <row r="141" spans="1:26" ht="18" customHeight="1" x14ac:dyDescent="0.2">
      <c r="A141" s="83" t="s">
        <v>596</v>
      </c>
      <c r="B141" s="82" t="s">
        <v>287</v>
      </c>
      <c r="C141" s="66" t="s">
        <v>1</v>
      </c>
      <c r="D141" s="67">
        <v>4.5</v>
      </c>
      <c r="E141" s="68" t="s">
        <v>18</v>
      </c>
      <c r="F141" s="67">
        <v>4</v>
      </c>
      <c r="G141" s="68" t="s">
        <v>25</v>
      </c>
      <c r="H141" s="67">
        <v>2</v>
      </c>
      <c r="I141" s="81">
        <f t="shared" si="31"/>
        <v>8.5</v>
      </c>
      <c r="J141" s="71">
        <f>基本・単一!$L$12</f>
        <v>1087</v>
      </c>
      <c r="K141" s="243"/>
      <c r="L141" s="64">
        <f>'身体介護を伴う移動支援・複合（日中＆夜間早朝）'!$J$56</f>
        <v>664</v>
      </c>
      <c r="M141" s="243"/>
      <c r="N141" s="64">
        <f t="shared" si="34"/>
        <v>332</v>
      </c>
      <c r="O141" s="243"/>
      <c r="P141" s="71">
        <f t="shared" si="32"/>
        <v>1811</v>
      </c>
      <c r="Q141" s="72">
        <f t="shared" si="35"/>
        <v>20283</v>
      </c>
      <c r="R141" s="72">
        <f t="shared" si="35"/>
        <v>19848</v>
      </c>
      <c r="S141" s="72">
        <f t="shared" si="35"/>
        <v>19739</v>
      </c>
      <c r="T141" s="72">
        <f t="shared" si="35"/>
        <v>19413</v>
      </c>
      <c r="U141" s="72">
        <f t="shared" si="35"/>
        <v>19196</v>
      </c>
      <c r="V141" s="72">
        <f t="shared" si="35"/>
        <v>18761</v>
      </c>
      <c r="W141" s="72">
        <f t="shared" si="35"/>
        <v>18435</v>
      </c>
      <c r="X141" s="72">
        <f t="shared" si="35"/>
        <v>18110</v>
      </c>
      <c r="Y141" s="44"/>
      <c r="Z141" s="44"/>
    </row>
    <row r="142" spans="1:26" ht="18" customHeight="1" x14ac:dyDescent="0.2">
      <c r="A142" s="83" t="s">
        <v>597</v>
      </c>
      <c r="B142" s="82" t="s">
        <v>287</v>
      </c>
      <c r="C142" s="66" t="s">
        <v>1</v>
      </c>
      <c r="D142" s="67">
        <v>4.5</v>
      </c>
      <c r="E142" s="68" t="s">
        <v>18</v>
      </c>
      <c r="F142" s="67">
        <v>4</v>
      </c>
      <c r="G142" s="68" t="s">
        <v>25</v>
      </c>
      <c r="H142" s="67">
        <v>2.5</v>
      </c>
      <c r="I142" s="81">
        <f t="shared" si="31"/>
        <v>8.5</v>
      </c>
      <c r="J142" s="71">
        <f>基本・単一!$L$12</f>
        <v>1087</v>
      </c>
      <c r="K142" s="243"/>
      <c r="L142" s="64">
        <f>'身体介護を伴う移動支援・複合（日中＆夜間早朝）'!$J$56</f>
        <v>664</v>
      </c>
      <c r="M142" s="243"/>
      <c r="N142" s="64">
        <f t="shared" si="34"/>
        <v>415</v>
      </c>
      <c r="O142" s="243"/>
      <c r="P142" s="71">
        <f t="shared" si="32"/>
        <v>1905</v>
      </c>
      <c r="Q142" s="72">
        <f t="shared" si="35"/>
        <v>21336</v>
      </c>
      <c r="R142" s="72">
        <f t="shared" si="35"/>
        <v>20878</v>
      </c>
      <c r="S142" s="72">
        <f t="shared" si="35"/>
        <v>20764</v>
      </c>
      <c r="T142" s="72">
        <f t="shared" si="35"/>
        <v>20421</v>
      </c>
      <c r="U142" s="72">
        <f t="shared" si="35"/>
        <v>20193</v>
      </c>
      <c r="V142" s="72">
        <f t="shared" si="35"/>
        <v>19735</v>
      </c>
      <c r="W142" s="72">
        <f t="shared" si="35"/>
        <v>19392</v>
      </c>
      <c r="X142" s="72">
        <f t="shared" si="35"/>
        <v>19050</v>
      </c>
      <c r="Y142" s="44"/>
      <c r="Z142" s="44"/>
    </row>
    <row r="143" spans="1:26" ht="18" customHeight="1" x14ac:dyDescent="0.2">
      <c r="A143" s="83" t="s">
        <v>598</v>
      </c>
      <c r="B143" s="82" t="s">
        <v>287</v>
      </c>
      <c r="C143" s="66" t="s">
        <v>1</v>
      </c>
      <c r="D143" s="67">
        <v>5</v>
      </c>
      <c r="E143" s="68" t="s">
        <v>18</v>
      </c>
      <c r="F143" s="67">
        <v>4</v>
      </c>
      <c r="G143" s="68" t="s">
        <v>25</v>
      </c>
      <c r="H143" s="67">
        <v>0.5</v>
      </c>
      <c r="I143" s="81">
        <f t="shared" si="31"/>
        <v>9</v>
      </c>
      <c r="J143" s="71">
        <f>基本・単一!$L$13</f>
        <v>1170</v>
      </c>
      <c r="K143" s="243"/>
      <c r="L143" s="64">
        <f>'身体介護を伴う移動支援・複合（日中＆夜間早朝）'!$J$56</f>
        <v>664</v>
      </c>
      <c r="M143" s="243"/>
      <c r="N143" s="64">
        <f t="shared" si="34"/>
        <v>83</v>
      </c>
      <c r="O143" s="243"/>
      <c r="P143" s="71">
        <f t="shared" si="32"/>
        <v>1594</v>
      </c>
      <c r="Q143" s="72">
        <f t="shared" si="35"/>
        <v>17852</v>
      </c>
      <c r="R143" s="72">
        <f t="shared" si="35"/>
        <v>17470</v>
      </c>
      <c r="S143" s="72">
        <f t="shared" si="35"/>
        <v>17374</v>
      </c>
      <c r="T143" s="72">
        <f t="shared" si="35"/>
        <v>17087</v>
      </c>
      <c r="U143" s="72">
        <f t="shared" si="35"/>
        <v>16896</v>
      </c>
      <c r="V143" s="72">
        <f t="shared" si="35"/>
        <v>16513</v>
      </c>
      <c r="W143" s="72">
        <f t="shared" si="35"/>
        <v>16226</v>
      </c>
      <c r="X143" s="72">
        <f t="shared" si="35"/>
        <v>15940</v>
      </c>
      <c r="Y143" s="44"/>
      <c r="Z143" s="44"/>
    </row>
    <row r="144" spans="1:26" ht="18" customHeight="1" x14ac:dyDescent="0.2">
      <c r="A144" s="83" t="s">
        <v>599</v>
      </c>
      <c r="B144" s="82" t="s">
        <v>287</v>
      </c>
      <c r="C144" s="66" t="s">
        <v>1</v>
      </c>
      <c r="D144" s="67">
        <v>5</v>
      </c>
      <c r="E144" s="68" t="s">
        <v>18</v>
      </c>
      <c r="F144" s="67">
        <v>4</v>
      </c>
      <c r="G144" s="68" t="s">
        <v>25</v>
      </c>
      <c r="H144" s="67">
        <v>1</v>
      </c>
      <c r="I144" s="81">
        <f t="shared" si="31"/>
        <v>9</v>
      </c>
      <c r="J144" s="71">
        <f>基本・単一!$L$13</f>
        <v>1170</v>
      </c>
      <c r="K144" s="243"/>
      <c r="L144" s="64">
        <f>'身体介護を伴う移動支援・複合（日中＆夜間早朝）'!$J$56</f>
        <v>664</v>
      </c>
      <c r="M144" s="243"/>
      <c r="N144" s="64">
        <f t="shared" si="34"/>
        <v>166</v>
      </c>
      <c r="O144" s="243"/>
      <c r="P144" s="71">
        <f t="shared" si="32"/>
        <v>1687</v>
      </c>
      <c r="Q144" s="72">
        <f t="shared" si="35"/>
        <v>18894</v>
      </c>
      <c r="R144" s="72">
        <f t="shared" si="35"/>
        <v>18489</v>
      </c>
      <c r="S144" s="72">
        <f t="shared" si="35"/>
        <v>18388</v>
      </c>
      <c r="T144" s="72">
        <f t="shared" si="35"/>
        <v>18084</v>
      </c>
      <c r="U144" s="72">
        <f t="shared" si="35"/>
        <v>17882</v>
      </c>
      <c r="V144" s="72">
        <f t="shared" si="35"/>
        <v>17477</v>
      </c>
      <c r="W144" s="72">
        <f t="shared" si="35"/>
        <v>17173</v>
      </c>
      <c r="X144" s="72">
        <f t="shared" si="35"/>
        <v>16870</v>
      </c>
      <c r="Y144" s="44"/>
      <c r="Z144" s="44"/>
    </row>
    <row r="145" spans="1:26" ht="18" customHeight="1" x14ac:dyDescent="0.2">
      <c r="A145" s="83" t="s">
        <v>600</v>
      </c>
      <c r="B145" s="82" t="s">
        <v>287</v>
      </c>
      <c r="C145" s="66" t="s">
        <v>1</v>
      </c>
      <c r="D145" s="67">
        <v>5</v>
      </c>
      <c r="E145" s="68" t="s">
        <v>18</v>
      </c>
      <c r="F145" s="67">
        <v>4</v>
      </c>
      <c r="G145" s="68" t="s">
        <v>25</v>
      </c>
      <c r="H145" s="67">
        <v>1.5</v>
      </c>
      <c r="I145" s="81">
        <f t="shared" si="31"/>
        <v>9</v>
      </c>
      <c r="J145" s="71">
        <f>基本・単一!$L$13</f>
        <v>1170</v>
      </c>
      <c r="K145" s="243"/>
      <c r="L145" s="64">
        <f>'身体介護を伴う移動支援・複合（日中＆夜間早朝）'!$J$56</f>
        <v>664</v>
      </c>
      <c r="M145" s="243"/>
      <c r="N145" s="64">
        <f t="shared" si="34"/>
        <v>249</v>
      </c>
      <c r="O145" s="243"/>
      <c r="P145" s="71">
        <f t="shared" si="32"/>
        <v>1781</v>
      </c>
      <c r="Q145" s="72">
        <f t="shared" si="35"/>
        <v>19947</v>
      </c>
      <c r="R145" s="72">
        <f t="shared" si="35"/>
        <v>19519</v>
      </c>
      <c r="S145" s="72">
        <f t="shared" si="35"/>
        <v>19412</v>
      </c>
      <c r="T145" s="72">
        <f t="shared" si="35"/>
        <v>19092</v>
      </c>
      <c r="U145" s="72">
        <f t="shared" si="35"/>
        <v>18878</v>
      </c>
      <c r="V145" s="72">
        <f t="shared" si="35"/>
        <v>18451</v>
      </c>
      <c r="W145" s="72">
        <f t="shared" si="35"/>
        <v>18130</v>
      </c>
      <c r="X145" s="72">
        <f t="shared" si="35"/>
        <v>17810</v>
      </c>
      <c r="Y145" s="44"/>
      <c r="Z145" s="44"/>
    </row>
    <row r="146" spans="1:26" ht="18" customHeight="1" x14ac:dyDescent="0.2">
      <c r="A146" s="83" t="s">
        <v>601</v>
      </c>
      <c r="B146" s="82" t="s">
        <v>287</v>
      </c>
      <c r="C146" s="66" t="s">
        <v>1</v>
      </c>
      <c r="D146" s="67">
        <v>5</v>
      </c>
      <c r="E146" s="68" t="s">
        <v>18</v>
      </c>
      <c r="F146" s="67">
        <v>4</v>
      </c>
      <c r="G146" s="68" t="s">
        <v>25</v>
      </c>
      <c r="H146" s="67">
        <v>2</v>
      </c>
      <c r="I146" s="81">
        <f t="shared" si="31"/>
        <v>9</v>
      </c>
      <c r="J146" s="71">
        <f>基本・単一!$L$13</f>
        <v>1170</v>
      </c>
      <c r="K146" s="243"/>
      <c r="L146" s="64">
        <f>'身体介護を伴う移動支援・複合（日中＆夜間早朝）'!$J$56</f>
        <v>664</v>
      </c>
      <c r="M146" s="243"/>
      <c r="N146" s="64">
        <f t="shared" si="34"/>
        <v>332</v>
      </c>
      <c r="O146" s="243"/>
      <c r="P146" s="71">
        <f t="shared" si="32"/>
        <v>1874</v>
      </c>
      <c r="Q146" s="72">
        <f t="shared" si="35"/>
        <v>20988</v>
      </c>
      <c r="R146" s="72">
        <f t="shared" si="35"/>
        <v>20539</v>
      </c>
      <c r="S146" s="72">
        <f t="shared" si="35"/>
        <v>20426</v>
      </c>
      <c r="T146" s="72">
        <f t="shared" si="35"/>
        <v>20089</v>
      </c>
      <c r="U146" s="72">
        <f t="shared" si="35"/>
        <v>19864</v>
      </c>
      <c r="V146" s="72">
        <f t="shared" si="35"/>
        <v>19414</v>
      </c>
      <c r="W146" s="72">
        <f t="shared" si="35"/>
        <v>19077</v>
      </c>
      <c r="X146" s="72">
        <f t="shared" si="35"/>
        <v>18740</v>
      </c>
      <c r="Y146" s="44"/>
      <c r="Z146" s="44"/>
    </row>
    <row r="147" spans="1:26" ht="18" customHeight="1" x14ac:dyDescent="0.2">
      <c r="A147" s="83" t="s">
        <v>602</v>
      </c>
      <c r="B147" s="82" t="s">
        <v>287</v>
      </c>
      <c r="C147" s="66" t="s">
        <v>1</v>
      </c>
      <c r="D147" s="67">
        <v>5</v>
      </c>
      <c r="E147" s="68" t="s">
        <v>18</v>
      </c>
      <c r="F147" s="67">
        <v>4</v>
      </c>
      <c r="G147" s="68" t="s">
        <v>25</v>
      </c>
      <c r="H147" s="67">
        <v>2.5</v>
      </c>
      <c r="I147" s="81">
        <f t="shared" si="31"/>
        <v>9</v>
      </c>
      <c r="J147" s="71">
        <f>基本・単一!$L$13</f>
        <v>1170</v>
      </c>
      <c r="K147" s="243"/>
      <c r="L147" s="64">
        <f>'身体介護を伴う移動支援・複合（日中＆夜間早朝）'!$J$56</f>
        <v>664</v>
      </c>
      <c r="M147" s="243"/>
      <c r="N147" s="64">
        <f t="shared" si="34"/>
        <v>415</v>
      </c>
      <c r="O147" s="243"/>
      <c r="P147" s="71">
        <f t="shared" si="32"/>
        <v>1967</v>
      </c>
      <c r="Q147" s="72">
        <f t="shared" si="35"/>
        <v>22030</v>
      </c>
      <c r="R147" s="72">
        <f t="shared" si="35"/>
        <v>21558</v>
      </c>
      <c r="S147" s="72">
        <f t="shared" si="35"/>
        <v>21440</v>
      </c>
      <c r="T147" s="72">
        <f t="shared" si="35"/>
        <v>21086</v>
      </c>
      <c r="U147" s="72">
        <f t="shared" si="35"/>
        <v>20850</v>
      </c>
      <c r="V147" s="72">
        <f t="shared" si="35"/>
        <v>20378</v>
      </c>
      <c r="W147" s="72">
        <f t="shared" si="35"/>
        <v>20024</v>
      </c>
      <c r="X147" s="72">
        <f t="shared" si="35"/>
        <v>19670</v>
      </c>
      <c r="Y147" s="44"/>
      <c r="Z147" s="44"/>
    </row>
    <row r="148" spans="1:26" ht="18" customHeight="1" x14ac:dyDescent="0.2">
      <c r="A148" s="83" t="s">
        <v>603</v>
      </c>
      <c r="B148" s="82" t="s">
        <v>287</v>
      </c>
      <c r="C148" s="66" t="s">
        <v>1</v>
      </c>
      <c r="D148" s="67">
        <v>5.5</v>
      </c>
      <c r="E148" s="68" t="s">
        <v>18</v>
      </c>
      <c r="F148" s="67">
        <v>4</v>
      </c>
      <c r="G148" s="68" t="s">
        <v>25</v>
      </c>
      <c r="H148" s="67">
        <v>0.5</v>
      </c>
      <c r="I148" s="81">
        <f t="shared" si="31"/>
        <v>9.5</v>
      </c>
      <c r="J148" s="71">
        <f>基本・単一!$L$14</f>
        <v>1253</v>
      </c>
      <c r="K148" s="243"/>
      <c r="L148" s="64">
        <f>'身体介護を伴う移動支援・複合（日中＆夜間早朝）'!$J$56</f>
        <v>664</v>
      </c>
      <c r="M148" s="243"/>
      <c r="N148" s="64">
        <f t="shared" si="34"/>
        <v>83</v>
      </c>
      <c r="O148" s="243"/>
      <c r="P148" s="71">
        <f t="shared" si="32"/>
        <v>1656</v>
      </c>
      <c r="Q148" s="72">
        <f t="shared" si="35"/>
        <v>18547</v>
      </c>
      <c r="R148" s="72">
        <f t="shared" si="35"/>
        <v>18149</v>
      </c>
      <c r="S148" s="72">
        <f t="shared" si="35"/>
        <v>18050</v>
      </c>
      <c r="T148" s="72">
        <f t="shared" si="35"/>
        <v>17752</v>
      </c>
      <c r="U148" s="72">
        <f t="shared" si="35"/>
        <v>17553</v>
      </c>
      <c r="V148" s="72">
        <f t="shared" si="35"/>
        <v>17156</v>
      </c>
      <c r="W148" s="72">
        <f t="shared" si="35"/>
        <v>16858</v>
      </c>
      <c r="X148" s="72">
        <f t="shared" si="35"/>
        <v>16560</v>
      </c>
      <c r="Y148" s="44"/>
      <c r="Z148" s="44"/>
    </row>
    <row r="149" spans="1:26" ht="18" customHeight="1" x14ac:dyDescent="0.2">
      <c r="A149" s="83" t="s">
        <v>604</v>
      </c>
      <c r="B149" s="82" t="s">
        <v>287</v>
      </c>
      <c r="C149" s="66" t="s">
        <v>1</v>
      </c>
      <c r="D149" s="67">
        <v>5.5</v>
      </c>
      <c r="E149" s="68" t="s">
        <v>18</v>
      </c>
      <c r="F149" s="67">
        <v>4</v>
      </c>
      <c r="G149" s="68" t="s">
        <v>25</v>
      </c>
      <c r="H149" s="67">
        <v>1</v>
      </c>
      <c r="I149" s="81">
        <f t="shared" si="31"/>
        <v>9.5</v>
      </c>
      <c r="J149" s="71">
        <f>基本・単一!$L$14</f>
        <v>1253</v>
      </c>
      <c r="K149" s="243"/>
      <c r="L149" s="64">
        <f>'身体介護を伴う移動支援・複合（日中＆夜間早朝）'!$J$56</f>
        <v>664</v>
      </c>
      <c r="M149" s="243"/>
      <c r="N149" s="64">
        <f t="shared" si="34"/>
        <v>166</v>
      </c>
      <c r="O149" s="243"/>
      <c r="P149" s="71">
        <f t="shared" si="32"/>
        <v>1749</v>
      </c>
      <c r="Q149" s="72">
        <f t="shared" si="35"/>
        <v>19588</v>
      </c>
      <c r="R149" s="72">
        <f t="shared" si="35"/>
        <v>19169</v>
      </c>
      <c r="S149" s="72">
        <f t="shared" si="35"/>
        <v>19064</v>
      </c>
      <c r="T149" s="72">
        <f t="shared" si="35"/>
        <v>18749</v>
      </c>
      <c r="U149" s="72">
        <f t="shared" si="35"/>
        <v>18539</v>
      </c>
      <c r="V149" s="72">
        <f t="shared" si="35"/>
        <v>18119</v>
      </c>
      <c r="W149" s="72">
        <f t="shared" si="35"/>
        <v>17804</v>
      </c>
      <c r="X149" s="72">
        <f t="shared" si="35"/>
        <v>17490</v>
      </c>
      <c r="Y149" s="44"/>
      <c r="Z149" s="44"/>
    </row>
    <row r="150" spans="1:26" ht="18" customHeight="1" x14ac:dyDescent="0.2">
      <c r="A150" s="83" t="s">
        <v>605</v>
      </c>
      <c r="B150" s="82" t="s">
        <v>287</v>
      </c>
      <c r="C150" s="66" t="s">
        <v>1</v>
      </c>
      <c r="D150" s="67">
        <v>5.5</v>
      </c>
      <c r="E150" s="68" t="s">
        <v>18</v>
      </c>
      <c r="F150" s="67">
        <v>4</v>
      </c>
      <c r="G150" s="68" t="s">
        <v>25</v>
      </c>
      <c r="H150" s="67">
        <v>1.5</v>
      </c>
      <c r="I150" s="81">
        <f t="shared" si="31"/>
        <v>9.5</v>
      </c>
      <c r="J150" s="71">
        <f>基本・単一!$L$14</f>
        <v>1253</v>
      </c>
      <c r="K150" s="243"/>
      <c r="L150" s="64">
        <f>'身体介護を伴う移動支援・複合（日中＆夜間早朝）'!$J$56</f>
        <v>664</v>
      </c>
      <c r="M150" s="243"/>
      <c r="N150" s="64">
        <f t="shared" si="34"/>
        <v>249</v>
      </c>
      <c r="O150" s="243"/>
      <c r="P150" s="71">
        <f t="shared" si="32"/>
        <v>1843</v>
      </c>
      <c r="Q150" s="72">
        <f t="shared" si="35"/>
        <v>20641</v>
      </c>
      <c r="R150" s="72">
        <f t="shared" si="35"/>
        <v>20199</v>
      </c>
      <c r="S150" s="72">
        <f t="shared" si="35"/>
        <v>20088</v>
      </c>
      <c r="T150" s="72">
        <f t="shared" si="35"/>
        <v>19756</v>
      </c>
      <c r="U150" s="72">
        <f t="shared" si="35"/>
        <v>19535</v>
      </c>
      <c r="V150" s="72">
        <f t="shared" si="35"/>
        <v>19093</v>
      </c>
      <c r="W150" s="72">
        <f t="shared" si="35"/>
        <v>18761</v>
      </c>
      <c r="X150" s="72">
        <f t="shared" si="35"/>
        <v>18430</v>
      </c>
      <c r="Y150" s="44"/>
      <c r="Z150" s="44"/>
    </row>
    <row r="151" spans="1:26" ht="18" customHeight="1" x14ac:dyDescent="0.2">
      <c r="A151" s="83" t="s">
        <v>606</v>
      </c>
      <c r="B151" s="82" t="s">
        <v>287</v>
      </c>
      <c r="C151" s="66" t="s">
        <v>1</v>
      </c>
      <c r="D151" s="67">
        <v>5.5</v>
      </c>
      <c r="E151" s="68" t="s">
        <v>18</v>
      </c>
      <c r="F151" s="67">
        <v>4</v>
      </c>
      <c r="G151" s="68" t="s">
        <v>25</v>
      </c>
      <c r="H151" s="67">
        <v>2</v>
      </c>
      <c r="I151" s="81">
        <f t="shared" si="31"/>
        <v>9.5</v>
      </c>
      <c r="J151" s="71">
        <f>基本・単一!$L$14</f>
        <v>1253</v>
      </c>
      <c r="K151" s="243"/>
      <c r="L151" s="64">
        <f>'身体介護を伴う移動支援・複合（日中＆夜間早朝）'!$J$56</f>
        <v>664</v>
      </c>
      <c r="M151" s="243"/>
      <c r="N151" s="64">
        <f t="shared" si="34"/>
        <v>332</v>
      </c>
      <c r="O151" s="243"/>
      <c r="P151" s="71">
        <f t="shared" si="32"/>
        <v>1936</v>
      </c>
      <c r="Q151" s="72">
        <f t="shared" si="35"/>
        <v>21683</v>
      </c>
      <c r="R151" s="72">
        <f t="shared" si="35"/>
        <v>21218</v>
      </c>
      <c r="S151" s="72">
        <f t="shared" si="35"/>
        <v>21102</v>
      </c>
      <c r="T151" s="72">
        <f t="shared" si="35"/>
        <v>20753</v>
      </c>
      <c r="U151" s="72">
        <f t="shared" si="35"/>
        <v>20521</v>
      </c>
      <c r="V151" s="72">
        <f t="shared" si="35"/>
        <v>20056</v>
      </c>
      <c r="W151" s="72">
        <f t="shared" si="35"/>
        <v>19708</v>
      </c>
      <c r="X151" s="72">
        <f t="shared" si="35"/>
        <v>19360</v>
      </c>
      <c r="Y151" s="44"/>
      <c r="Z151" s="44"/>
    </row>
    <row r="152" spans="1:26" ht="18" customHeight="1" x14ac:dyDescent="0.2">
      <c r="A152" s="83" t="s">
        <v>607</v>
      </c>
      <c r="B152" s="82" t="s">
        <v>287</v>
      </c>
      <c r="C152" s="66" t="s">
        <v>1</v>
      </c>
      <c r="D152" s="67">
        <v>5.5</v>
      </c>
      <c r="E152" s="68" t="s">
        <v>18</v>
      </c>
      <c r="F152" s="67">
        <v>4</v>
      </c>
      <c r="G152" s="68" t="s">
        <v>25</v>
      </c>
      <c r="H152" s="67">
        <v>2.5</v>
      </c>
      <c r="I152" s="81">
        <f t="shared" si="31"/>
        <v>9.5</v>
      </c>
      <c r="J152" s="71">
        <f>基本・単一!$L$14</f>
        <v>1253</v>
      </c>
      <c r="K152" s="243"/>
      <c r="L152" s="64">
        <f>'身体介護を伴う移動支援・複合（日中＆夜間早朝）'!$J$56</f>
        <v>664</v>
      </c>
      <c r="M152" s="243"/>
      <c r="N152" s="64">
        <f t="shared" si="34"/>
        <v>415</v>
      </c>
      <c r="O152" s="243"/>
      <c r="P152" s="71">
        <f t="shared" si="32"/>
        <v>2030</v>
      </c>
      <c r="Q152" s="72">
        <f t="shared" si="35"/>
        <v>22736</v>
      </c>
      <c r="R152" s="72">
        <f t="shared" si="35"/>
        <v>22248</v>
      </c>
      <c r="S152" s="72">
        <f t="shared" si="35"/>
        <v>22127</v>
      </c>
      <c r="T152" s="72">
        <f t="shared" si="35"/>
        <v>21761</v>
      </c>
      <c r="U152" s="72">
        <f t="shared" si="35"/>
        <v>21518</v>
      </c>
      <c r="V152" s="72">
        <f t="shared" si="35"/>
        <v>21030</v>
      </c>
      <c r="W152" s="72">
        <f t="shared" si="35"/>
        <v>20665</v>
      </c>
      <c r="X152" s="72">
        <f t="shared" si="35"/>
        <v>20300</v>
      </c>
      <c r="Y152" s="44"/>
      <c r="Z152" s="44"/>
    </row>
    <row r="153" spans="1:26" ht="18" customHeight="1" x14ac:dyDescent="0.2">
      <c r="A153" s="83" t="s">
        <v>608</v>
      </c>
      <c r="B153" s="82" t="s">
        <v>287</v>
      </c>
      <c r="C153" s="66" t="s">
        <v>1</v>
      </c>
      <c r="D153" s="67">
        <v>6</v>
      </c>
      <c r="E153" s="68" t="s">
        <v>18</v>
      </c>
      <c r="F153" s="67">
        <v>4</v>
      </c>
      <c r="G153" s="68" t="s">
        <v>25</v>
      </c>
      <c r="H153" s="67">
        <v>0.5</v>
      </c>
      <c r="I153" s="81">
        <f t="shared" si="31"/>
        <v>10</v>
      </c>
      <c r="J153" s="71">
        <f>基本・単一!$L$15</f>
        <v>1336</v>
      </c>
      <c r="K153" s="243"/>
      <c r="L153" s="64">
        <f>'身体介護を伴う移動支援・複合（日中＆夜間早朝）'!$J$56</f>
        <v>664</v>
      </c>
      <c r="M153" s="243"/>
      <c r="N153" s="64">
        <f t="shared" si="34"/>
        <v>83</v>
      </c>
      <c r="O153" s="243"/>
      <c r="P153" s="71">
        <f t="shared" si="32"/>
        <v>1718</v>
      </c>
      <c r="Q153" s="72">
        <f t="shared" si="35"/>
        <v>19241</v>
      </c>
      <c r="R153" s="72">
        <f t="shared" si="35"/>
        <v>18829</v>
      </c>
      <c r="S153" s="72">
        <f t="shared" si="35"/>
        <v>18726</v>
      </c>
      <c r="T153" s="72">
        <f t="shared" si="35"/>
        <v>18416</v>
      </c>
      <c r="U153" s="72">
        <f t="shared" si="35"/>
        <v>18210</v>
      </c>
      <c r="V153" s="72">
        <f t="shared" si="35"/>
        <v>17798</v>
      </c>
      <c r="W153" s="72">
        <f t="shared" si="35"/>
        <v>17489</v>
      </c>
      <c r="X153" s="72">
        <f t="shared" si="35"/>
        <v>17180</v>
      </c>
      <c r="Y153" s="44"/>
      <c r="Z153" s="44"/>
    </row>
    <row r="154" spans="1:26" ht="18" customHeight="1" x14ac:dyDescent="0.2">
      <c r="A154" s="83" t="s">
        <v>609</v>
      </c>
      <c r="B154" s="82" t="s">
        <v>287</v>
      </c>
      <c r="C154" s="66" t="s">
        <v>1</v>
      </c>
      <c r="D154" s="67">
        <v>6</v>
      </c>
      <c r="E154" s="68" t="s">
        <v>18</v>
      </c>
      <c r="F154" s="67">
        <v>4</v>
      </c>
      <c r="G154" s="68" t="s">
        <v>25</v>
      </c>
      <c r="H154" s="67">
        <v>1</v>
      </c>
      <c r="I154" s="81">
        <f t="shared" si="31"/>
        <v>10</v>
      </c>
      <c r="J154" s="71">
        <f>基本・単一!$L$15</f>
        <v>1336</v>
      </c>
      <c r="K154" s="243"/>
      <c r="L154" s="64">
        <f>'身体介護を伴う移動支援・複合（日中＆夜間早朝）'!$J$56</f>
        <v>664</v>
      </c>
      <c r="M154" s="243"/>
      <c r="N154" s="64">
        <f t="shared" si="34"/>
        <v>166</v>
      </c>
      <c r="O154" s="243"/>
      <c r="P154" s="71">
        <f t="shared" si="32"/>
        <v>1811</v>
      </c>
      <c r="Q154" s="72">
        <f t="shared" si="35"/>
        <v>20283</v>
      </c>
      <c r="R154" s="72">
        <f t="shared" si="35"/>
        <v>19848</v>
      </c>
      <c r="S154" s="72">
        <f t="shared" si="35"/>
        <v>19739</v>
      </c>
      <c r="T154" s="72">
        <f t="shared" si="35"/>
        <v>19413</v>
      </c>
      <c r="U154" s="72">
        <f t="shared" si="35"/>
        <v>19196</v>
      </c>
      <c r="V154" s="72">
        <f t="shared" si="35"/>
        <v>18761</v>
      </c>
      <c r="W154" s="72">
        <f t="shared" si="35"/>
        <v>18435</v>
      </c>
      <c r="X154" s="72">
        <f t="shared" si="35"/>
        <v>18110</v>
      </c>
      <c r="Y154" s="44"/>
      <c r="Z154" s="44"/>
    </row>
    <row r="155" spans="1:26" ht="18" customHeight="1" x14ac:dyDescent="0.2">
      <c r="A155" s="83" t="s">
        <v>610</v>
      </c>
      <c r="B155" s="82" t="s">
        <v>287</v>
      </c>
      <c r="C155" s="66" t="s">
        <v>1</v>
      </c>
      <c r="D155" s="67">
        <v>6</v>
      </c>
      <c r="E155" s="68" t="s">
        <v>18</v>
      </c>
      <c r="F155" s="67">
        <v>4</v>
      </c>
      <c r="G155" s="68" t="s">
        <v>25</v>
      </c>
      <c r="H155" s="67">
        <v>1.5</v>
      </c>
      <c r="I155" s="81">
        <f t="shared" si="31"/>
        <v>10</v>
      </c>
      <c r="J155" s="71">
        <f>基本・単一!$L$15</f>
        <v>1336</v>
      </c>
      <c r="K155" s="243"/>
      <c r="L155" s="64">
        <f>'身体介護を伴う移動支援・複合（日中＆夜間早朝）'!$J$56</f>
        <v>664</v>
      </c>
      <c r="M155" s="243"/>
      <c r="N155" s="64">
        <f t="shared" si="34"/>
        <v>249</v>
      </c>
      <c r="O155" s="243"/>
      <c r="P155" s="71">
        <f t="shared" si="32"/>
        <v>1905</v>
      </c>
      <c r="Q155" s="72">
        <f t="shared" si="35"/>
        <v>21336</v>
      </c>
      <c r="R155" s="72">
        <f t="shared" si="35"/>
        <v>20878</v>
      </c>
      <c r="S155" s="72">
        <f t="shared" si="35"/>
        <v>20764</v>
      </c>
      <c r="T155" s="72">
        <f t="shared" si="35"/>
        <v>20421</v>
      </c>
      <c r="U155" s="72">
        <f t="shared" si="35"/>
        <v>20193</v>
      </c>
      <c r="V155" s="72">
        <f t="shared" si="35"/>
        <v>19735</v>
      </c>
      <c r="W155" s="72">
        <f t="shared" si="35"/>
        <v>19392</v>
      </c>
      <c r="X155" s="72">
        <f t="shared" si="35"/>
        <v>19050</v>
      </c>
      <c r="Y155" s="44"/>
      <c r="Z155" s="44"/>
    </row>
    <row r="156" spans="1:26" ht="18" customHeight="1" x14ac:dyDescent="0.2">
      <c r="A156" s="83" t="s">
        <v>611</v>
      </c>
      <c r="B156" s="82" t="s">
        <v>287</v>
      </c>
      <c r="C156" s="66" t="s">
        <v>1</v>
      </c>
      <c r="D156" s="67">
        <v>6</v>
      </c>
      <c r="E156" s="68" t="s">
        <v>18</v>
      </c>
      <c r="F156" s="67">
        <v>4</v>
      </c>
      <c r="G156" s="68" t="s">
        <v>25</v>
      </c>
      <c r="H156" s="67">
        <v>2</v>
      </c>
      <c r="I156" s="81">
        <f t="shared" si="31"/>
        <v>10</v>
      </c>
      <c r="J156" s="71">
        <f>基本・単一!$L$15</f>
        <v>1336</v>
      </c>
      <c r="K156" s="243"/>
      <c r="L156" s="64">
        <f>'身体介護を伴う移動支援・複合（日中＆夜間早朝）'!$J$56</f>
        <v>664</v>
      </c>
      <c r="M156" s="243"/>
      <c r="N156" s="64">
        <f t="shared" si="34"/>
        <v>332</v>
      </c>
      <c r="O156" s="243"/>
      <c r="P156" s="71">
        <f t="shared" si="32"/>
        <v>1998</v>
      </c>
      <c r="Q156" s="72">
        <f t="shared" si="35"/>
        <v>22377</v>
      </c>
      <c r="R156" s="72">
        <f t="shared" si="35"/>
        <v>21898</v>
      </c>
      <c r="S156" s="72">
        <f t="shared" si="35"/>
        <v>21778</v>
      </c>
      <c r="T156" s="72">
        <f t="shared" si="35"/>
        <v>21418</v>
      </c>
      <c r="U156" s="72">
        <f t="shared" si="35"/>
        <v>21178</v>
      </c>
      <c r="V156" s="72">
        <f t="shared" si="35"/>
        <v>20699</v>
      </c>
      <c r="W156" s="72">
        <f t="shared" si="35"/>
        <v>20339</v>
      </c>
      <c r="X156" s="72">
        <f t="shared" si="35"/>
        <v>19980</v>
      </c>
      <c r="Y156" s="44"/>
      <c r="Z156" s="44"/>
    </row>
    <row r="157" spans="1:26" ht="18" customHeight="1" x14ac:dyDescent="0.2">
      <c r="A157" s="83" t="s">
        <v>612</v>
      </c>
      <c r="B157" s="82" t="s">
        <v>287</v>
      </c>
      <c r="C157" s="66" t="s">
        <v>1</v>
      </c>
      <c r="D157" s="67">
        <v>6</v>
      </c>
      <c r="E157" s="68" t="s">
        <v>18</v>
      </c>
      <c r="F157" s="67">
        <v>4</v>
      </c>
      <c r="G157" s="68" t="s">
        <v>25</v>
      </c>
      <c r="H157" s="67">
        <v>2.5</v>
      </c>
      <c r="I157" s="81">
        <f t="shared" si="31"/>
        <v>10</v>
      </c>
      <c r="J157" s="71">
        <f>基本・単一!$L$15</f>
        <v>1336</v>
      </c>
      <c r="K157" s="243"/>
      <c r="L157" s="64">
        <f>'身体介護を伴う移動支援・複合（日中＆夜間早朝）'!$J$56</f>
        <v>664</v>
      </c>
      <c r="M157" s="243"/>
      <c r="N157" s="64">
        <f t="shared" si="34"/>
        <v>415</v>
      </c>
      <c r="O157" s="243"/>
      <c r="P157" s="71">
        <f t="shared" si="32"/>
        <v>2092</v>
      </c>
      <c r="Q157" s="72">
        <f t="shared" si="35"/>
        <v>23430</v>
      </c>
      <c r="R157" s="72">
        <f t="shared" si="35"/>
        <v>22928</v>
      </c>
      <c r="S157" s="72">
        <f t="shared" si="35"/>
        <v>22802</v>
      </c>
      <c r="T157" s="72">
        <f t="shared" si="35"/>
        <v>22426</v>
      </c>
      <c r="U157" s="72">
        <f t="shared" si="35"/>
        <v>22175</v>
      </c>
      <c r="V157" s="72">
        <f t="shared" si="35"/>
        <v>21673</v>
      </c>
      <c r="W157" s="72">
        <f t="shared" si="35"/>
        <v>21296</v>
      </c>
      <c r="X157" s="72">
        <f t="shared" si="35"/>
        <v>20920</v>
      </c>
      <c r="Y157" s="44"/>
      <c r="Z157" s="44"/>
    </row>
    <row r="158" spans="1:26" ht="18" customHeight="1" x14ac:dyDescent="0.2">
      <c r="A158" s="83" t="s">
        <v>613</v>
      </c>
      <c r="B158" s="82" t="s">
        <v>287</v>
      </c>
      <c r="C158" s="66" t="s">
        <v>1</v>
      </c>
      <c r="D158" s="67">
        <v>6.5</v>
      </c>
      <c r="E158" s="68" t="s">
        <v>18</v>
      </c>
      <c r="F158" s="67">
        <v>4</v>
      </c>
      <c r="G158" s="68" t="s">
        <v>25</v>
      </c>
      <c r="H158" s="67">
        <v>0.5</v>
      </c>
      <c r="I158" s="81">
        <f t="shared" si="31"/>
        <v>10.5</v>
      </c>
      <c r="J158" s="71">
        <f>基本・単一!$L$16</f>
        <v>1419</v>
      </c>
      <c r="K158" s="243"/>
      <c r="L158" s="64">
        <f>'身体介護を伴う移動支援・複合（日中＆夜間早朝）'!$J$56</f>
        <v>664</v>
      </c>
      <c r="M158" s="243"/>
      <c r="N158" s="64">
        <f t="shared" si="34"/>
        <v>83</v>
      </c>
      <c r="O158" s="243"/>
      <c r="P158" s="71">
        <f t="shared" si="32"/>
        <v>1781</v>
      </c>
      <c r="Q158" s="72">
        <f t="shared" si="35"/>
        <v>19947</v>
      </c>
      <c r="R158" s="72">
        <f t="shared" si="35"/>
        <v>19519</v>
      </c>
      <c r="S158" s="72">
        <f t="shared" si="35"/>
        <v>19412</v>
      </c>
      <c r="T158" s="72">
        <f t="shared" si="35"/>
        <v>19092</v>
      </c>
      <c r="U158" s="72">
        <f t="shared" si="35"/>
        <v>18878</v>
      </c>
      <c r="V158" s="72">
        <f t="shared" si="35"/>
        <v>18451</v>
      </c>
      <c r="W158" s="72">
        <f t="shared" si="35"/>
        <v>18130</v>
      </c>
      <c r="X158" s="72">
        <f t="shared" si="35"/>
        <v>17810</v>
      </c>
      <c r="Y158" s="44"/>
      <c r="Z158" s="44"/>
    </row>
    <row r="159" spans="1:26" ht="18" customHeight="1" x14ac:dyDescent="0.2">
      <c r="A159" s="83" t="s">
        <v>614</v>
      </c>
      <c r="B159" s="82" t="s">
        <v>287</v>
      </c>
      <c r="C159" s="66" t="s">
        <v>1</v>
      </c>
      <c r="D159" s="67">
        <v>6.5</v>
      </c>
      <c r="E159" s="68" t="s">
        <v>18</v>
      </c>
      <c r="F159" s="67">
        <v>4</v>
      </c>
      <c r="G159" s="68" t="s">
        <v>25</v>
      </c>
      <c r="H159" s="67">
        <v>1</v>
      </c>
      <c r="I159" s="81">
        <f t="shared" si="31"/>
        <v>10.5</v>
      </c>
      <c r="J159" s="71">
        <f>基本・単一!$L$16</f>
        <v>1419</v>
      </c>
      <c r="K159" s="243"/>
      <c r="L159" s="64">
        <f>'身体介護を伴う移動支援・複合（日中＆夜間早朝）'!$J$56</f>
        <v>664</v>
      </c>
      <c r="M159" s="243"/>
      <c r="N159" s="64">
        <f t="shared" si="34"/>
        <v>166</v>
      </c>
      <c r="O159" s="243"/>
      <c r="P159" s="71">
        <f t="shared" si="32"/>
        <v>1874</v>
      </c>
      <c r="Q159" s="72">
        <f t="shared" si="35"/>
        <v>20988</v>
      </c>
      <c r="R159" s="72">
        <f t="shared" si="35"/>
        <v>20539</v>
      </c>
      <c r="S159" s="72">
        <f t="shared" si="35"/>
        <v>20426</v>
      </c>
      <c r="T159" s="72">
        <f t="shared" si="35"/>
        <v>20089</v>
      </c>
      <c r="U159" s="72">
        <f t="shared" si="35"/>
        <v>19864</v>
      </c>
      <c r="V159" s="72">
        <f t="shared" si="35"/>
        <v>19414</v>
      </c>
      <c r="W159" s="72">
        <f t="shared" si="35"/>
        <v>19077</v>
      </c>
      <c r="X159" s="72">
        <f t="shared" si="35"/>
        <v>18740</v>
      </c>
      <c r="Y159" s="44"/>
      <c r="Z159" s="44"/>
    </row>
    <row r="160" spans="1:26" ht="18" customHeight="1" x14ac:dyDescent="0.2">
      <c r="A160" s="83" t="s">
        <v>615</v>
      </c>
      <c r="B160" s="82" t="s">
        <v>287</v>
      </c>
      <c r="C160" s="66" t="s">
        <v>1</v>
      </c>
      <c r="D160" s="67">
        <v>6.5</v>
      </c>
      <c r="E160" s="68" t="s">
        <v>18</v>
      </c>
      <c r="F160" s="67">
        <v>4</v>
      </c>
      <c r="G160" s="68" t="s">
        <v>25</v>
      </c>
      <c r="H160" s="67">
        <v>1.5</v>
      </c>
      <c r="I160" s="81">
        <f t="shared" si="31"/>
        <v>10.5</v>
      </c>
      <c r="J160" s="71">
        <f>基本・単一!$L$16</f>
        <v>1419</v>
      </c>
      <c r="K160" s="243"/>
      <c r="L160" s="64">
        <f>'身体介護を伴う移動支援・複合（日中＆夜間早朝）'!$J$56</f>
        <v>664</v>
      </c>
      <c r="M160" s="243"/>
      <c r="N160" s="64">
        <f t="shared" si="34"/>
        <v>249</v>
      </c>
      <c r="O160" s="243"/>
      <c r="P160" s="71">
        <f t="shared" si="32"/>
        <v>1967</v>
      </c>
      <c r="Q160" s="72">
        <f t="shared" si="35"/>
        <v>22030</v>
      </c>
      <c r="R160" s="72">
        <f t="shared" si="35"/>
        <v>21558</v>
      </c>
      <c r="S160" s="72">
        <f t="shared" si="35"/>
        <v>21440</v>
      </c>
      <c r="T160" s="72">
        <f t="shared" si="35"/>
        <v>21086</v>
      </c>
      <c r="U160" s="72">
        <f t="shared" si="35"/>
        <v>20850</v>
      </c>
      <c r="V160" s="72">
        <f t="shared" si="35"/>
        <v>20378</v>
      </c>
      <c r="W160" s="72">
        <f t="shared" si="35"/>
        <v>20024</v>
      </c>
      <c r="X160" s="72">
        <f t="shared" si="35"/>
        <v>19670</v>
      </c>
      <c r="Y160" s="44"/>
      <c r="Z160" s="44"/>
    </row>
    <row r="161" spans="1:26" ht="18" customHeight="1" x14ac:dyDescent="0.2">
      <c r="A161" s="83" t="s">
        <v>616</v>
      </c>
      <c r="B161" s="82" t="s">
        <v>287</v>
      </c>
      <c r="C161" s="66" t="s">
        <v>1</v>
      </c>
      <c r="D161" s="67">
        <v>6.5</v>
      </c>
      <c r="E161" s="68" t="s">
        <v>18</v>
      </c>
      <c r="F161" s="67">
        <v>4</v>
      </c>
      <c r="G161" s="68" t="s">
        <v>25</v>
      </c>
      <c r="H161" s="67">
        <v>2</v>
      </c>
      <c r="I161" s="81">
        <f t="shared" si="31"/>
        <v>10.5</v>
      </c>
      <c r="J161" s="71">
        <f>基本・単一!$L$16</f>
        <v>1419</v>
      </c>
      <c r="K161" s="243"/>
      <c r="L161" s="64">
        <f>'身体介護を伴う移動支援・複合（日中＆夜間早朝）'!$J$56</f>
        <v>664</v>
      </c>
      <c r="M161" s="243"/>
      <c r="N161" s="64">
        <f t="shared" si="34"/>
        <v>332</v>
      </c>
      <c r="O161" s="243"/>
      <c r="P161" s="71">
        <f t="shared" si="32"/>
        <v>2060</v>
      </c>
      <c r="Q161" s="72">
        <f t="shared" si="35"/>
        <v>23072</v>
      </c>
      <c r="R161" s="72">
        <f t="shared" si="35"/>
        <v>22577</v>
      </c>
      <c r="S161" s="72">
        <f t="shared" si="35"/>
        <v>22454</v>
      </c>
      <c r="T161" s="72">
        <f t="shared" si="35"/>
        <v>22083</v>
      </c>
      <c r="U161" s="72">
        <f t="shared" si="35"/>
        <v>21836</v>
      </c>
      <c r="V161" s="72">
        <f t="shared" si="35"/>
        <v>21341</v>
      </c>
      <c r="W161" s="72">
        <f t="shared" si="35"/>
        <v>20970</v>
      </c>
      <c r="X161" s="72">
        <f t="shared" si="35"/>
        <v>20600</v>
      </c>
      <c r="Y161" s="44"/>
      <c r="Z161" s="44"/>
    </row>
    <row r="162" spans="1:26" ht="18" customHeight="1" x14ac:dyDescent="0.2">
      <c r="A162" s="83" t="s">
        <v>617</v>
      </c>
      <c r="B162" s="82" t="s">
        <v>287</v>
      </c>
      <c r="C162" s="66" t="s">
        <v>1</v>
      </c>
      <c r="D162" s="67">
        <v>6.5</v>
      </c>
      <c r="E162" s="68" t="s">
        <v>18</v>
      </c>
      <c r="F162" s="67">
        <v>4</v>
      </c>
      <c r="G162" s="68" t="s">
        <v>25</v>
      </c>
      <c r="H162" s="67">
        <v>2.5</v>
      </c>
      <c r="I162" s="81">
        <f t="shared" si="31"/>
        <v>10.5</v>
      </c>
      <c r="J162" s="71">
        <f>基本・単一!$L$16</f>
        <v>1419</v>
      </c>
      <c r="K162" s="243"/>
      <c r="L162" s="64">
        <f>'身体介護を伴う移動支援・複合（日中＆夜間早朝）'!$J$56</f>
        <v>664</v>
      </c>
      <c r="M162" s="243"/>
      <c r="N162" s="64">
        <f t="shared" si="34"/>
        <v>415</v>
      </c>
      <c r="O162" s="243"/>
      <c r="P162" s="71">
        <f t="shared" si="32"/>
        <v>2154</v>
      </c>
      <c r="Q162" s="72">
        <f t="shared" si="35"/>
        <v>24124</v>
      </c>
      <c r="R162" s="72">
        <f t="shared" si="35"/>
        <v>23607</v>
      </c>
      <c r="S162" s="72">
        <f t="shared" si="35"/>
        <v>23478</v>
      </c>
      <c r="T162" s="72">
        <f t="shared" si="35"/>
        <v>23090</v>
      </c>
      <c r="U162" s="72">
        <f t="shared" si="35"/>
        <v>22832</v>
      </c>
      <c r="V162" s="72">
        <f t="shared" si="35"/>
        <v>22315</v>
      </c>
      <c r="W162" s="72">
        <f t="shared" si="35"/>
        <v>21927</v>
      </c>
      <c r="X162" s="72">
        <f t="shared" ref="R162:X191" si="36">ROUNDDOWN(($P162*X$3),0)</f>
        <v>21540</v>
      </c>
      <c r="Y162" s="44"/>
      <c r="Z162" s="44"/>
    </row>
    <row r="163" spans="1:26" ht="18" customHeight="1" x14ac:dyDescent="0.2">
      <c r="A163" s="83" t="s">
        <v>618</v>
      </c>
      <c r="B163" s="82" t="s">
        <v>287</v>
      </c>
      <c r="C163" s="66" t="s">
        <v>1</v>
      </c>
      <c r="D163" s="67">
        <v>7</v>
      </c>
      <c r="E163" s="68" t="s">
        <v>18</v>
      </c>
      <c r="F163" s="67">
        <v>4</v>
      </c>
      <c r="G163" s="68" t="s">
        <v>25</v>
      </c>
      <c r="H163" s="67">
        <v>0.5</v>
      </c>
      <c r="I163" s="81">
        <f t="shared" ref="I163:I191" si="37">D163+F163</f>
        <v>11</v>
      </c>
      <c r="J163" s="71">
        <f>基本・単一!$L$17</f>
        <v>1502</v>
      </c>
      <c r="K163" s="243"/>
      <c r="L163" s="64">
        <f>'身体介護を伴う移動支援・複合（日中＆夜間早朝）'!$J$56</f>
        <v>664</v>
      </c>
      <c r="M163" s="243"/>
      <c r="N163" s="64">
        <f t="shared" si="34"/>
        <v>83</v>
      </c>
      <c r="O163" s="243"/>
      <c r="P163" s="71">
        <f t="shared" ref="P163:P191" si="38">ROUND(((ROUND(J163*(1+$K$4),0)+ROUND(L163*(1+$M$4),0)+ROUND(N163*(1+$O$4),0))*0.75),0)</f>
        <v>1843</v>
      </c>
      <c r="Q163" s="72">
        <f t="shared" ref="Q163:Q191" si="39">ROUNDDOWN(($P163*Q$3),0)</f>
        <v>20641</v>
      </c>
      <c r="R163" s="72">
        <f t="shared" si="36"/>
        <v>20199</v>
      </c>
      <c r="S163" s="72">
        <f t="shared" si="36"/>
        <v>20088</v>
      </c>
      <c r="T163" s="72">
        <f t="shared" si="36"/>
        <v>19756</v>
      </c>
      <c r="U163" s="72">
        <f t="shared" si="36"/>
        <v>19535</v>
      </c>
      <c r="V163" s="72">
        <f t="shared" si="36"/>
        <v>19093</v>
      </c>
      <c r="W163" s="72">
        <f t="shared" si="36"/>
        <v>18761</v>
      </c>
      <c r="X163" s="72">
        <f t="shared" si="36"/>
        <v>18430</v>
      </c>
      <c r="Y163" s="44"/>
      <c r="Z163" s="44"/>
    </row>
    <row r="164" spans="1:26" ht="18" customHeight="1" x14ac:dyDescent="0.2">
      <c r="A164" s="83" t="s">
        <v>619</v>
      </c>
      <c r="B164" s="82" t="s">
        <v>287</v>
      </c>
      <c r="C164" s="66" t="s">
        <v>1</v>
      </c>
      <c r="D164" s="67">
        <v>7</v>
      </c>
      <c r="E164" s="68" t="s">
        <v>18</v>
      </c>
      <c r="F164" s="67">
        <v>4</v>
      </c>
      <c r="G164" s="68" t="s">
        <v>25</v>
      </c>
      <c r="H164" s="67">
        <v>1</v>
      </c>
      <c r="I164" s="81">
        <f t="shared" si="37"/>
        <v>11</v>
      </c>
      <c r="J164" s="71">
        <f>基本・単一!$L$17</f>
        <v>1502</v>
      </c>
      <c r="K164" s="243"/>
      <c r="L164" s="64">
        <f>'身体介護を伴う移動支援・複合（日中＆夜間早朝）'!$J$56</f>
        <v>664</v>
      </c>
      <c r="M164" s="243"/>
      <c r="N164" s="64">
        <f t="shared" si="34"/>
        <v>166</v>
      </c>
      <c r="O164" s="243"/>
      <c r="P164" s="71">
        <f t="shared" si="38"/>
        <v>1936</v>
      </c>
      <c r="Q164" s="72">
        <f t="shared" si="39"/>
        <v>21683</v>
      </c>
      <c r="R164" s="72">
        <f t="shared" si="36"/>
        <v>21218</v>
      </c>
      <c r="S164" s="72">
        <f t="shared" si="36"/>
        <v>21102</v>
      </c>
      <c r="T164" s="72">
        <f t="shared" si="36"/>
        <v>20753</v>
      </c>
      <c r="U164" s="72">
        <f t="shared" si="36"/>
        <v>20521</v>
      </c>
      <c r="V164" s="72">
        <f t="shared" si="36"/>
        <v>20056</v>
      </c>
      <c r="W164" s="72">
        <f t="shared" si="36"/>
        <v>19708</v>
      </c>
      <c r="X164" s="72">
        <f t="shared" si="36"/>
        <v>19360</v>
      </c>
      <c r="Y164" s="44"/>
      <c r="Z164" s="44"/>
    </row>
    <row r="165" spans="1:26" ht="18" customHeight="1" x14ac:dyDescent="0.2">
      <c r="A165" s="83" t="s">
        <v>620</v>
      </c>
      <c r="B165" s="82" t="s">
        <v>287</v>
      </c>
      <c r="C165" s="66" t="s">
        <v>1</v>
      </c>
      <c r="D165" s="67">
        <v>7</v>
      </c>
      <c r="E165" s="68" t="s">
        <v>18</v>
      </c>
      <c r="F165" s="67">
        <v>4</v>
      </c>
      <c r="G165" s="68" t="s">
        <v>25</v>
      </c>
      <c r="H165" s="67">
        <v>1.5</v>
      </c>
      <c r="I165" s="81">
        <f t="shared" si="37"/>
        <v>11</v>
      </c>
      <c r="J165" s="71">
        <f>基本・単一!$L$17</f>
        <v>1502</v>
      </c>
      <c r="K165" s="243"/>
      <c r="L165" s="64">
        <f>'身体介護を伴う移動支援・複合（日中＆夜間早朝）'!$J$56</f>
        <v>664</v>
      </c>
      <c r="M165" s="243"/>
      <c r="N165" s="64">
        <f t="shared" si="34"/>
        <v>249</v>
      </c>
      <c r="O165" s="243"/>
      <c r="P165" s="71">
        <f t="shared" si="38"/>
        <v>2030</v>
      </c>
      <c r="Q165" s="72">
        <f t="shared" si="39"/>
        <v>22736</v>
      </c>
      <c r="R165" s="72">
        <f t="shared" si="36"/>
        <v>22248</v>
      </c>
      <c r="S165" s="72">
        <f t="shared" si="36"/>
        <v>22127</v>
      </c>
      <c r="T165" s="72">
        <f t="shared" si="36"/>
        <v>21761</v>
      </c>
      <c r="U165" s="72">
        <f t="shared" si="36"/>
        <v>21518</v>
      </c>
      <c r="V165" s="72">
        <f t="shared" si="36"/>
        <v>21030</v>
      </c>
      <c r="W165" s="72">
        <f t="shared" si="36"/>
        <v>20665</v>
      </c>
      <c r="X165" s="72">
        <f t="shared" si="36"/>
        <v>20300</v>
      </c>
      <c r="Y165" s="44"/>
      <c r="Z165" s="44"/>
    </row>
    <row r="166" spans="1:26" ht="18" customHeight="1" x14ac:dyDescent="0.2">
      <c r="A166" s="83" t="s">
        <v>621</v>
      </c>
      <c r="B166" s="82" t="s">
        <v>287</v>
      </c>
      <c r="C166" s="66" t="s">
        <v>1</v>
      </c>
      <c r="D166" s="67">
        <v>7</v>
      </c>
      <c r="E166" s="68" t="s">
        <v>18</v>
      </c>
      <c r="F166" s="67">
        <v>4</v>
      </c>
      <c r="G166" s="68" t="s">
        <v>25</v>
      </c>
      <c r="H166" s="67">
        <v>2</v>
      </c>
      <c r="I166" s="81">
        <f t="shared" si="37"/>
        <v>11</v>
      </c>
      <c r="J166" s="71">
        <f>基本・単一!$L$17</f>
        <v>1502</v>
      </c>
      <c r="K166" s="243"/>
      <c r="L166" s="64">
        <f>'身体介護を伴う移動支援・複合（日中＆夜間早朝）'!$J$56</f>
        <v>664</v>
      </c>
      <c r="M166" s="243"/>
      <c r="N166" s="64">
        <f t="shared" si="34"/>
        <v>332</v>
      </c>
      <c r="O166" s="243"/>
      <c r="P166" s="71">
        <f t="shared" si="38"/>
        <v>2123</v>
      </c>
      <c r="Q166" s="72">
        <f t="shared" si="39"/>
        <v>23777</v>
      </c>
      <c r="R166" s="72">
        <f t="shared" si="36"/>
        <v>23268</v>
      </c>
      <c r="S166" s="72">
        <f t="shared" si="36"/>
        <v>23140</v>
      </c>
      <c r="T166" s="72">
        <f t="shared" si="36"/>
        <v>22758</v>
      </c>
      <c r="U166" s="72">
        <f t="shared" si="36"/>
        <v>22503</v>
      </c>
      <c r="V166" s="72">
        <f t="shared" si="36"/>
        <v>21994</v>
      </c>
      <c r="W166" s="72">
        <f t="shared" si="36"/>
        <v>21612</v>
      </c>
      <c r="X166" s="72">
        <f t="shared" si="36"/>
        <v>21230</v>
      </c>
      <c r="Y166" s="44"/>
      <c r="Z166" s="44"/>
    </row>
    <row r="167" spans="1:26" ht="18" customHeight="1" x14ac:dyDescent="0.2">
      <c r="A167" s="83" t="s">
        <v>622</v>
      </c>
      <c r="B167" s="82" t="s">
        <v>287</v>
      </c>
      <c r="C167" s="66" t="s">
        <v>1</v>
      </c>
      <c r="D167" s="67">
        <v>7</v>
      </c>
      <c r="E167" s="68" t="s">
        <v>18</v>
      </c>
      <c r="F167" s="67">
        <v>4</v>
      </c>
      <c r="G167" s="68" t="s">
        <v>25</v>
      </c>
      <c r="H167" s="67">
        <v>2.5</v>
      </c>
      <c r="I167" s="81">
        <f t="shared" si="37"/>
        <v>11</v>
      </c>
      <c r="J167" s="71">
        <f>基本・単一!$L$17</f>
        <v>1502</v>
      </c>
      <c r="K167" s="243"/>
      <c r="L167" s="64">
        <f>'身体介護を伴う移動支援・複合（日中＆夜間早朝）'!$J$56</f>
        <v>664</v>
      </c>
      <c r="M167" s="243"/>
      <c r="N167" s="64">
        <f t="shared" si="34"/>
        <v>415</v>
      </c>
      <c r="O167" s="243"/>
      <c r="P167" s="71">
        <f t="shared" si="38"/>
        <v>2216</v>
      </c>
      <c r="Q167" s="72">
        <f t="shared" si="39"/>
        <v>24819</v>
      </c>
      <c r="R167" s="72">
        <f t="shared" si="36"/>
        <v>24287</v>
      </c>
      <c r="S167" s="72">
        <f t="shared" si="36"/>
        <v>24154</v>
      </c>
      <c r="T167" s="72">
        <f t="shared" si="36"/>
        <v>23755</v>
      </c>
      <c r="U167" s="72">
        <f t="shared" si="36"/>
        <v>23489</v>
      </c>
      <c r="V167" s="72">
        <f t="shared" si="36"/>
        <v>22957</v>
      </c>
      <c r="W167" s="72">
        <f t="shared" si="36"/>
        <v>22558</v>
      </c>
      <c r="X167" s="72">
        <f t="shared" si="36"/>
        <v>22160</v>
      </c>
      <c r="Y167" s="44"/>
      <c r="Z167" s="44"/>
    </row>
    <row r="168" spans="1:26" ht="18" customHeight="1" x14ac:dyDescent="0.2">
      <c r="A168" s="83" t="s">
        <v>623</v>
      </c>
      <c r="B168" s="82" t="s">
        <v>287</v>
      </c>
      <c r="C168" s="66" t="s">
        <v>1</v>
      </c>
      <c r="D168" s="67">
        <v>7.5</v>
      </c>
      <c r="E168" s="68" t="s">
        <v>18</v>
      </c>
      <c r="F168" s="67">
        <v>4</v>
      </c>
      <c r="G168" s="68" t="s">
        <v>25</v>
      </c>
      <c r="H168" s="67">
        <v>0.5</v>
      </c>
      <c r="I168" s="81">
        <f t="shared" si="37"/>
        <v>11.5</v>
      </c>
      <c r="J168" s="71">
        <f>基本・単一!$L$18</f>
        <v>1585</v>
      </c>
      <c r="K168" s="243"/>
      <c r="L168" s="64">
        <f>'身体介護を伴う移動支援・複合（日中＆夜間早朝）'!$J$56</f>
        <v>664</v>
      </c>
      <c r="M168" s="243"/>
      <c r="N168" s="64">
        <f t="shared" ref="N168:N186" si="40">N69</f>
        <v>83</v>
      </c>
      <c r="O168" s="243"/>
      <c r="P168" s="71">
        <f t="shared" si="38"/>
        <v>1905</v>
      </c>
      <c r="Q168" s="72">
        <f t="shared" si="39"/>
        <v>21336</v>
      </c>
      <c r="R168" s="72">
        <f t="shared" si="36"/>
        <v>20878</v>
      </c>
      <c r="S168" s="72">
        <f t="shared" si="36"/>
        <v>20764</v>
      </c>
      <c r="T168" s="72">
        <f t="shared" si="36"/>
        <v>20421</v>
      </c>
      <c r="U168" s="72">
        <f t="shared" si="36"/>
        <v>20193</v>
      </c>
      <c r="V168" s="72">
        <f t="shared" si="36"/>
        <v>19735</v>
      </c>
      <c r="W168" s="72">
        <f t="shared" si="36"/>
        <v>19392</v>
      </c>
      <c r="X168" s="72">
        <f t="shared" si="36"/>
        <v>19050</v>
      </c>
      <c r="Y168" s="44"/>
      <c r="Z168" s="44"/>
    </row>
    <row r="169" spans="1:26" ht="18" customHeight="1" x14ac:dyDescent="0.2">
      <c r="A169" s="83" t="s">
        <v>624</v>
      </c>
      <c r="B169" s="82" t="s">
        <v>287</v>
      </c>
      <c r="C169" s="66" t="s">
        <v>1</v>
      </c>
      <c r="D169" s="67">
        <v>7.5</v>
      </c>
      <c r="E169" s="68" t="s">
        <v>18</v>
      </c>
      <c r="F169" s="67">
        <v>4</v>
      </c>
      <c r="G169" s="68" t="s">
        <v>25</v>
      </c>
      <c r="H169" s="67">
        <v>1</v>
      </c>
      <c r="I169" s="81">
        <f t="shared" si="37"/>
        <v>11.5</v>
      </c>
      <c r="J169" s="71">
        <f>基本・単一!$L$18</f>
        <v>1585</v>
      </c>
      <c r="K169" s="243"/>
      <c r="L169" s="64">
        <f>'身体介護を伴う移動支援・複合（日中＆夜間早朝）'!$J$56</f>
        <v>664</v>
      </c>
      <c r="M169" s="243"/>
      <c r="N169" s="64">
        <f t="shared" si="40"/>
        <v>166</v>
      </c>
      <c r="O169" s="243"/>
      <c r="P169" s="71">
        <f t="shared" si="38"/>
        <v>1998</v>
      </c>
      <c r="Q169" s="72">
        <f t="shared" si="39"/>
        <v>22377</v>
      </c>
      <c r="R169" s="72">
        <f t="shared" si="36"/>
        <v>21898</v>
      </c>
      <c r="S169" s="72">
        <f t="shared" si="36"/>
        <v>21778</v>
      </c>
      <c r="T169" s="72">
        <f t="shared" si="36"/>
        <v>21418</v>
      </c>
      <c r="U169" s="72">
        <f t="shared" si="36"/>
        <v>21178</v>
      </c>
      <c r="V169" s="72">
        <f t="shared" si="36"/>
        <v>20699</v>
      </c>
      <c r="W169" s="72">
        <f t="shared" si="36"/>
        <v>20339</v>
      </c>
      <c r="X169" s="72">
        <f t="shared" si="36"/>
        <v>19980</v>
      </c>
      <c r="Y169" s="44"/>
      <c r="Z169" s="44"/>
    </row>
    <row r="170" spans="1:26" ht="18" customHeight="1" x14ac:dyDescent="0.2">
      <c r="A170" s="83" t="s">
        <v>625</v>
      </c>
      <c r="B170" s="82" t="s">
        <v>287</v>
      </c>
      <c r="C170" s="66" t="s">
        <v>1</v>
      </c>
      <c r="D170" s="67">
        <v>7.5</v>
      </c>
      <c r="E170" s="68" t="s">
        <v>18</v>
      </c>
      <c r="F170" s="67">
        <v>4</v>
      </c>
      <c r="G170" s="68" t="s">
        <v>25</v>
      </c>
      <c r="H170" s="67">
        <v>1.5</v>
      </c>
      <c r="I170" s="81">
        <f t="shared" si="37"/>
        <v>11.5</v>
      </c>
      <c r="J170" s="71">
        <f>基本・単一!$L$18</f>
        <v>1585</v>
      </c>
      <c r="K170" s="243"/>
      <c r="L170" s="64">
        <f>'身体介護を伴う移動支援・複合（日中＆夜間早朝）'!$J$56</f>
        <v>664</v>
      </c>
      <c r="M170" s="243"/>
      <c r="N170" s="64">
        <f t="shared" si="40"/>
        <v>249</v>
      </c>
      <c r="O170" s="243"/>
      <c r="P170" s="71">
        <f t="shared" si="38"/>
        <v>2092</v>
      </c>
      <c r="Q170" s="72">
        <f t="shared" si="39"/>
        <v>23430</v>
      </c>
      <c r="R170" s="72">
        <f t="shared" si="36"/>
        <v>22928</v>
      </c>
      <c r="S170" s="72">
        <f t="shared" si="36"/>
        <v>22802</v>
      </c>
      <c r="T170" s="72">
        <f t="shared" si="36"/>
        <v>22426</v>
      </c>
      <c r="U170" s="72">
        <f t="shared" si="36"/>
        <v>22175</v>
      </c>
      <c r="V170" s="72">
        <f t="shared" si="36"/>
        <v>21673</v>
      </c>
      <c r="W170" s="72">
        <f t="shared" si="36"/>
        <v>21296</v>
      </c>
      <c r="X170" s="72">
        <f t="shared" si="36"/>
        <v>20920</v>
      </c>
      <c r="Y170" s="44"/>
      <c r="Z170" s="44"/>
    </row>
    <row r="171" spans="1:26" ht="18" customHeight="1" x14ac:dyDescent="0.2">
      <c r="A171" s="83" t="s">
        <v>626</v>
      </c>
      <c r="B171" s="82" t="s">
        <v>287</v>
      </c>
      <c r="C171" s="66" t="s">
        <v>1</v>
      </c>
      <c r="D171" s="67">
        <v>7.5</v>
      </c>
      <c r="E171" s="68" t="s">
        <v>18</v>
      </c>
      <c r="F171" s="67">
        <v>4</v>
      </c>
      <c r="G171" s="68" t="s">
        <v>25</v>
      </c>
      <c r="H171" s="67">
        <v>2</v>
      </c>
      <c r="I171" s="81">
        <f t="shared" si="37"/>
        <v>11.5</v>
      </c>
      <c r="J171" s="71">
        <f>基本・単一!$L$18</f>
        <v>1585</v>
      </c>
      <c r="K171" s="243"/>
      <c r="L171" s="64">
        <f>'身体介護を伴う移動支援・複合（日中＆夜間早朝）'!$J$56</f>
        <v>664</v>
      </c>
      <c r="M171" s="243"/>
      <c r="N171" s="64">
        <f t="shared" si="40"/>
        <v>332</v>
      </c>
      <c r="O171" s="243"/>
      <c r="P171" s="71">
        <f t="shared" si="38"/>
        <v>2185</v>
      </c>
      <c r="Q171" s="72">
        <f t="shared" si="39"/>
        <v>24472</v>
      </c>
      <c r="R171" s="72">
        <f t="shared" si="36"/>
        <v>23947</v>
      </c>
      <c r="S171" s="72">
        <f t="shared" si="36"/>
        <v>23816</v>
      </c>
      <c r="T171" s="72">
        <f t="shared" si="36"/>
        <v>23423</v>
      </c>
      <c r="U171" s="72">
        <f t="shared" si="36"/>
        <v>23161</v>
      </c>
      <c r="V171" s="72">
        <f t="shared" si="36"/>
        <v>22636</v>
      </c>
      <c r="W171" s="72">
        <f t="shared" si="36"/>
        <v>22243</v>
      </c>
      <c r="X171" s="72">
        <f t="shared" si="36"/>
        <v>21850</v>
      </c>
      <c r="Y171" s="44"/>
      <c r="Z171" s="44"/>
    </row>
    <row r="172" spans="1:26" ht="18" customHeight="1" x14ac:dyDescent="0.2">
      <c r="A172" s="83" t="s">
        <v>627</v>
      </c>
      <c r="B172" s="82" t="s">
        <v>287</v>
      </c>
      <c r="C172" s="66" t="s">
        <v>1</v>
      </c>
      <c r="D172" s="67">
        <v>7.5</v>
      </c>
      <c r="E172" s="68" t="s">
        <v>18</v>
      </c>
      <c r="F172" s="67">
        <v>4</v>
      </c>
      <c r="G172" s="68" t="s">
        <v>25</v>
      </c>
      <c r="H172" s="67">
        <v>2.5</v>
      </c>
      <c r="I172" s="81">
        <f t="shared" si="37"/>
        <v>11.5</v>
      </c>
      <c r="J172" s="71">
        <f>基本・単一!$L$18</f>
        <v>1585</v>
      </c>
      <c r="K172" s="243"/>
      <c r="L172" s="64">
        <f>'身体介護を伴う移動支援・複合（日中＆夜間早朝）'!$J$56</f>
        <v>664</v>
      </c>
      <c r="M172" s="243"/>
      <c r="N172" s="64">
        <f t="shared" si="40"/>
        <v>415</v>
      </c>
      <c r="O172" s="243"/>
      <c r="P172" s="71">
        <f t="shared" si="38"/>
        <v>2279</v>
      </c>
      <c r="Q172" s="72">
        <f t="shared" si="39"/>
        <v>25524</v>
      </c>
      <c r="R172" s="72">
        <f t="shared" si="36"/>
        <v>24977</v>
      </c>
      <c r="S172" s="72">
        <f t="shared" si="36"/>
        <v>24841</v>
      </c>
      <c r="T172" s="72">
        <f t="shared" si="36"/>
        <v>24430</v>
      </c>
      <c r="U172" s="72">
        <f t="shared" si="36"/>
        <v>24157</v>
      </c>
      <c r="V172" s="72">
        <f t="shared" si="36"/>
        <v>23610</v>
      </c>
      <c r="W172" s="72">
        <f t="shared" si="36"/>
        <v>23200</v>
      </c>
      <c r="X172" s="72">
        <f t="shared" si="36"/>
        <v>22790</v>
      </c>
      <c r="Y172" s="44"/>
      <c r="Z172" s="44"/>
    </row>
    <row r="173" spans="1:26" ht="18" customHeight="1" x14ac:dyDescent="0.2">
      <c r="A173" s="83" t="s">
        <v>628</v>
      </c>
      <c r="B173" s="82" t="s">
        <v>287</v>
      </c>
      <c r="C173" s="66" t="s">
        <v>1</v>
      </c>
      <c r="D173" s="67">
        <v>8</v>
      </c>
      <c r="E173" s="68" t="s">
        <v>18</v>
      </c>
      <c r="F173" s="67">
        <v>4</v>
      </c>
      <c r="G173" s="68" t="s">
        <v>25</v>
      </c>
      <c r="H173" s="67">
        <v>0.5</v>
      </c>
      <c r="I173" s="81">
        <f t="shared" si="37"/>
        <v>12</v>
      </c>
      <c r="J173" s="71">
        <f>基本・単一!$L$19</f>
        <v>1668</v>
      </c>
      <c r="K173" s="243"/>
      <c r="L173" s="64">
        <f>'身体介護を伴う移動支援・複合（日中＆夜間早朝）'!$J$56</f>
        <v>664</v>
      </c>
      <c r="M173" s="243"/>
      <c r="N173" s="64">
        <f t="shared" si="40"/>
        <v>83</v>
      </c>
      <c r="O173" s="243"/>
      <c r="P173" s="71">
        <f t="shared" si="38"/>
        <v>1967</v>
      </c>
      <c r="Q173" s="72">
        <f t="shared" si="39"/>
        <v>22030</v>
      </c>
      <c r="R173" s="72">
        <f t="shared" si="36"/>
        <v>21558</v>
      </c>
      <c r="S173" s="72">
        <f t="shared" si="36"/>
        <v>21440</v>
      </c>
      <c r="T173" s="72">
        <f t="shared" si="36"/>
        <v>21086</v>
      </c>
      <c r="U173" s="72">
        <f t="shared" si="36"/>
        <v>20850</v>
      </c>
      <c r="V173" s="72">
        <f t="shared" si="36"/>
        <v>20378</v>
      </c>
      <c r="W173" s="72">
        <f t="shared" si="36"/>
        <v>20024</v>
      </c>
      <c r="X173" s="72">
        <f t="shared" si="36"/>
        <v>19670</v>
      </c>
      <c r="Y173" s="44"/>
      <c r="Z173" s="44"/>
    </row>
    <row r="174" spans="1:26" ht="18" customHeight="1" x14ac:dyDescent="0.2">
      <c r="A174" s="83" t="s">
        <v>629</v>
      </c>
      <c r="B174" s="82" t="s">
        <v>287</v>
      </c>
      <c r="C174" s="66" t="s">
        <v>1</v>
      </c>
      <c r="D174" s="67">
        <v>8</v>
      </c>
      <c r="E174" s="68" t="s">
        <v>18</v>
      </c>
      <c r="F174" s="67">
        <v>4</v>
      </c>
      <c r="G174" s="68" t="s">
        <v>25</v>
      </c>
      <c r="H174" s="67">
        <v>1</v>
      </c>
      <c r="I174" s="81">
        <f t="shared" si="37"/>
        <v>12</v>
      </c>
      <c r="J174" s="71">
        <f>基本・単一!$L$19</f>
        <v>1668</v>
      </c>
      <c r="K174" s="243"/>
      <c r="L174" s="64">
        <f>'身体介護を伴う移動支援・複合（日中＆夜間早朝）'!$J$56</f>
        <v>664</v>
      </c>
      <c r="M174" s="243"/>
      <c r="N174" s="64">
        <f t="shared" si="40"/>
        <v>166</v>
      </c>
      <c r="O174" s="243"/>
      <c r="P174" s="71">
        <f t="shared" si="38"/>
        <v>2060</v>
      </c>
      <c r="Q174" s="72">
        <f t="shared" si="39"/>
        <v>23072</v>
      </c>
      <c r="R174" s="72">
        <f t="shared" si="36"/>
        <v>22577</v>
      </c>
      <c r="S174" s="72">
        <f t="shared" si="36"/>
        <v>22454</v>
      </c>
      <c r="T174" s="72">
        <f t="shared" si="36"/>
        <v>22083</v>
      </c>
      <c r="U174" s="72">
        <f t="shared" si="36"/>
        <v>21836</v>
      </c>
      <c r="V174" s="72">
        <f t="shared" si="36"/>
        <v>21341</v>
      </c>
      <c r="W174" s="72">
        <f t="shared" si="36"/>
        <v>20970</v>
      </c>
      <c r="X174" s="72">
        <f t="shared" si="36"/>
        <v>20600</v>
      </c>
      <c r="Y174" s="44"/>
      <c r="Z174" s="44"/>
    </row>
    <row r="175" spans="1:26" ht="18" customHeight="1" x14ac:dyDescent="0.2">
      <c r="A175" s="83" t="s">
        <v>630</v>
      </c>
      <c r="B175" s="82" t="s">
        <v>287</v>
      </c>
      <c r="C175" s="66" t="s">
        <v>1</v>
      </c>
      <c r="D175" s="67">
        <v>8</v>
      </c>
      <c r="E175" s="68" t="s">
        <v>18</v>
      </c>
      <c r="F175" s="67">
        <v>4</v>
      </c>
      <c r="G175" s="68" t="s">
        <v>25</v>
      </c>
      <c r="H175" s="67">
        <v>1.5</v>
      </c>
      <c r="I175" s="81">
        <f t="shared" si="37"/>
        <v>12</v>
      </c>
      <c r="J175" s="71">
        <f>基本・単一!$L$19</f>
        <v>1668</v>
      </c>
      <c r="K175" s="243"/>
      <c r="L175" s="64">
        <f>'身体介護を伴う移動支援・複合（日中＆夜間早朝）'!$J$56</f>
        <v>664</v>
      </c>
      <c r="M175" s="243"/>
      <c r="N175" s="64">
        <f t="shared" si="40"/>
        <v>249</v>
      </c>
      <c r="O175" s="243"/>
      <c r="P175" s="71">
        <f t="shared" si="38"/>
        <v>2154</v>
      </c>
      <c r="Q175" s="72">
        <f t="shared" si="39"/>
        <v>24124</v>
      </c>
      <c r="R175" s="72">
        <f t="shared" si="36"/>
        <v>23607</v>
      </c>
      <c r="S175" s="72">
        <f t="shared" si="36"/>
        <v>23478</v>
      </c>
      <c r="T175" s="72">
        <f t="shared" si="36"/>
        <v>23090</v>
      </c>
      <c r="U175" s="72">
        <f t="shared" si="36"/>
        <v>22832</v>
      </c>
      <c r="V175" s="72">
        <f t="shared" si="36"/>
        <v>22315</v>
      </c>
      <c r="W175" s="72">
        <f t="shared" si="36"/>
        <v>21927</v>
      </c>
      <c r="X175" s="72">
        <f t="shared" si="36"/>
        <v>21540</v>
      </c>
      <c r="Y175" s="44"/>
      <c r="Z175" s="44"/>
    </row>
    <row r="176" spans="1:26" ht="18" customHeight="1" x14ac:dyDescent="0.2">
      <c r="A176" s="83" t="s">
        <v>631</v>
      </c>
      <c r="B176" s="82" t="s">
        <v>287</v>
      </c>
      <c r="C176" s="66" t="s">
        <v>1</v>
      </c>
      <c r="D176" s="67">
        <v>8</v>
      </c>
      <c r="E176" s="68" t="s">
        <v>18</v>
      </c>
      <c r="F176" s="67">
        <v>4</v>
      </c>
      <c r="G176" s="68" t="s">
        <v>25</v>
      </c>
      <c r="H176" s="67">
        <v>2</v>
      </c>
      <c r="I176" s="81">
        <f t="shared" si="37"/>
        <v>12</v>
      </c>
      <c r="J176" s="71">
        <f>基本・単一!$L$19</f>
        <v>1668</v>
      </c>
      <c r="K176" s="243"/>
      <c r="L176" s="64">
        <f>'身体介護を伴う移動支援・複合（日中＆夜間早朝）'!$J$56</f>
        <v>664</v>
      </c>
      <c r="M176" s="243"/>
      <c r="N176" s="64">
        <f t="shared" si="40"/>
        <v>332</v>
      </c>
      <c r="O176" s="243"/>
      <c r="P176" s="71">
        <f t="shared" si="38"/>
        <v>2247</v>
      </c>
      <c r="Q176" s="72">
        <f t="shared" si="39"/>
        <v>25166</v>
      </c>
      <c r="R176" s="72">
        <f t="shared" si="36"/>
        <v>24627</v>
      </c>
      <c r="S176" s="72">
        <f t="shared" si="36"/>
        <v>24492</v>
      </c>
      <c r="T176" s="72">
        <f t="shared" si="36"/>
        <v>24087</v>
      </c>
      <c r="U176" s="72">
        <f t="shared" si="36"/>
        <v>23818</v>
      </c>
      <c r="V176" s="72">
        <f t="shared" si="36"/>
        <v>23278</v>
      </c>
      <c r="W176" s="72">
        <f t="shared" si="36"/>
        <v>22874</v>
      </c>
      <c r="X176" s="72">
        <f t="shared" si="36"/>
        <v>22470</v>
      </c>
      <c r="Y176" s="44"/>
      <c r="Z176" s="44"/>
    </row>
    <row r="177" spans="1:26" ht="18" customHeight="1" x14ac:dyDescent="0.2">
      <c r="A177" s="83" t="s">
        <v>632</v>
      </c>
      <c r="B177" s="82" t="s">
        <v>287</v>
      </c>
      <c r="C177" s="66" t="s">
        <v>1</v>
      </c>
      <c r="D177" s="67">
        <v>8</v>
      </c>
      <c r="E177" s="68" t="s">
        <v>18</v>
      </c>
      <c r="F177" s="67">
        <v>4</v>
      </c>
      <c r="G177" s="68" t="s">
        <v>25</v>
      </c>
      <c r="H177" s="67">
        <v>2.5</v>
      </c>
      <c r="I177" s="81">
        <f t="shared" si="37"/>
        <v>12</v>
      </c>
      <c r="J177" s="71">
        <f>基本・単一!$L$19</f>
        <v>1668</v>
      </c>
      <c r="K177" s="243"/>
      <c r="L177" s="64">
        <f>'身体介護を伴う移動支援・複合（日中＆夜間早朝）'!$J$56</f>
        <v>664</v>
      </c>
      <c r="M177" s="243"/>
      <c r="N177" s="64">
        <f t="shared" si="40"/>
        <v>415</v>
      </c>
      <c r="O177" s="243"/>
      <c r="P177" s="71">
        <f t="shared" si="38"/>
        <v>2341</v>
      </c>
      <c r="Q177" s="72">
        <f t="shared" si="39"/>
        <v>26219</v>
      </c>
      <c r="R177" s="72">
        <f t="shared" si="36"/>
        <v>25657</v>
      </c>
      <c r="S177" s="72">
        <f t="shared" si="36"/>
        <v>25516</v>
      </c>
      <c r="T177" s="72">
        <f t="shared" si="36"/>
        <v>25095</v>
      </c>
      <c r="U177" s="72">
        <f t="shared" si="36"/>
        <v>24814</v>
      </c>
      <c r="V177" s="72">
        <f t="shared" si="36"/>
        <v>24252</v>
      </c>
      <c r="W177" s="72">
        <f t="shared" si="36"/>
        <v>23831</v>
      </c>
      <c r="X177" s="72">
        <f t="shared" si="36"/>
        <v>23410</v>
      </c>
      <c r="Y177" s="44"/>
      <c r="Z177" s="44"/>
    </row>
    <row r="178" spans="1:26" ht="18" customHeight="1" x14ac:dyDescent="0.2">
      <c r="A178" s="83" t="s">
        <v>633</v>
      </c>
      <c r="B178" s="82" t="s">
        <v>287</v>
      </c>
      <c r="C178" s="66" t="s">
        <v>1</v>
      </c>
      <c r="D178" s="67">
        <v>8.5</v>
      </c>
      <c r="E178" s="68" t="s">
        <v>18</v>
      </c>
      <c r="F178" s="67">
        <v>4</v>
      </c>
      <c r="G178" s="68" t="s">
        <v>25</v>
      </c>
      <c r="H178" s="67">
        <v>0.5</v>
      </c>
      <c r="I178" s="81">
        <f t="shared" si="37"/>
        <v>12.5</v>
      </c>
      <c r="J178" s="71">
        <f>基本・単一!$L$20</f>
        <v>1751</v>
      </c>
      <c r="K178" s="243"/>
      <c r="L178" s="64">
        <f>'身体介護を伴う移動支援・複合（日中＆夜間早朝）'!$J$56</f>
        <v>664</v>
      </c>
      <c r="M178" s="243"/>
      <c r="N178" s="64">
        <f t="shared" si="40"/>
        <v>83</v>
      </c>
      <c r="O178" s="243"/>
      <c r="P178" s="71">
        <f t="shared" si="38"/>
        <v>2030</v>
      </c>
      <c r="Q178" s="72">
        <f t="shared" si="39"/>
        <v>22736</v>
      </c>
      <c r="R178" s="72">
        <f t="shared" si="36"/>
        <v>22248</v>
      </c>
      <c r="S178" s="72">
        <f t="shared" si="36"/>
        <v>22127</v>
      </c>
      <c r="T178" s="72">
        <f t="shared" si="36"/>
        <v>21761</v>
      </c>
      <c r="U178" s="72">
        <f t="shared" si="36"/>
        <v>21518</v>
      </c>
      <c r="V178" s="72">
        <f t="shared" si="36"/>
        <v>21030</v>
      </c>
      <c r="W178" s="72">
        <f t="shared" si="36"/>
        <v>20665</v>
      </c>
      <c r="X178" s="72">
        <f t="shared" si="36"/>
        <v>20300</v>
      </c>
      <c r="Y178" s="44"/>
      <c r="Z178" s="44"/>
    </row>
    <row r="179" spans="1:26" ht="18" customHeight="1" x14ac:dyDescent="0.2">
      <c r="A179" s="83" t="s">
        <v>634</v>
      </c>
      <c r="B179" s="82" t="s">
        <v>287</v>
      </c>
      <c r="C179" s="66" t="s">
        <v>1</v>
      </c>
      <c r="D179" s="67">
        <v>8.5</v>
      </c>
      <c r="E179" s="68" t="s">
        <v>18</v>
      </c>
      <c r="F179" s="67">
        <v>4</v>
      </c>
      <c r="G179" s="68" t="s">
        <v>25</v>
      </c>
      <c r="H179" s="67">
        <v>1</v>
      </c>
      <c r="I179" s="81">
        <f t="shared" si="37"/>
        <v>12.5</v>
      </c>
      <c r="J179" s="71">
        <f>基本・単一!$L$20</f>
        <v>1751</v>
      </c>
      <c r="K179" s="243"/>
      <c r="L179" s="64">
        <f>'身体介護を伴う移動支援・複合（日中＆夜間早朝）'!$J$56</f>
        <v>664</v>
      </c>
      <c r="M179" s="243"/>
      <c r="N179" s="64">
        <f t="shared" si="40"/>
        <v>166</v>
      </c>
      <c r="O179" s="243"/>
      <c r="P179" s="71">
        <f t="shared" si="38"/>
        <v>2123</v>
      </c>
      <c r="Q179" s="72">
        <f t="shared" si="39"/>
        <v>23777</v>
      </c>
      <c r="R179" s="72">
        <f t="shared" si="36"/>
        <v>23268</v>
      </c>
      <c r="S179" s="72">
        <f t="shared" si="36"/>
        <v>23140</v>
      </c>
      <c r="T179" s="72">
        <f t="shared" si="36"/>
        <v>22758</v>
      </c>
      <c r="U179" s="72">
        <f t="shared" si="36"/>
        <v>22503</v>
      </c>
      <c r="V179" s="72">
        <f t="shared" si="36"/>
        <v>21994</v>
      </c>
      <c r="W179" s="72">
        <f t="shared" si="36"/>
        <v>21612</v>
      </c>
      <c r="X179" s="72">
        <f t="shared" si="36"/>
        <v>21230</v>
      </c>
      <c r="Y179" s="44"/>
      <c r="Z179" s="44"/>
    </row>
    <row r="180" spans="1:26" ht="18" customHeight="1" x14ac:dyDescent="0.2">
      <c r="A180" s="83" t="s">
        <v>635</v>
      </c>
      <c r="B180" s="82" t="s">
        <v>287</v>
      </c>
      <c r="C180" s="66" t="s">
        <v>1</v>
      </c>
      <c r="D180" s="67">
        <v>8.5</v>
      </c>
      <c r="E180" s="68" t="s">
        <v>18</v>
      </c>
      <c r="F180" s="67">
        <v>4</v>
      </c>
      <c r="G180" s="68" t="s">
        <v>25</v>
      </c>
      <c r="H180" s="67">
        <v>1.5</v>
      </c>
      <c r="I180" s="81">
        <f t="shared" si="37"/>
        <v>12.5</v>
      </c>
      <c r="J180" s="71">
        <f>基本・単一!$L$20</f>
        <v>1751</v>
      </c>
      <c r="K180" s="243"/>
      <c r="L180" s="64">
        <f>'身体介護を伴う移動支援・複合（日中＆夜間早朝）'!$J$56</f>
        <v>664</v>
      </c>
      <c r="M180" s="243"/>
      <c r="N180" s="64">
        <f t="shared" si="40"/>
        <v>249</v>
      </c>
      <c r="O180" s="243"/>
      <c r="P180" s="71">
        <f t="shared" si="38"/>
        <v>2216</v>
      </c>
      <c r="Q180" s="72">
        <f t="shared" si="39"/>
        <v>24819</v>
      </c>
      <c r="R180" s="72">
        <f t="shared" si="36"/>
        <v>24287</v>
      </c>
      <c r="S180" s="72">
        <f t="shared" si="36"/>
        <v>24154</v>
      </c>
      <c r="T180" s="72">
        <f t="shared" si="36"/>
        <v>23755</v>
      </c>
      <c r="U180" s="72">
        <f t="shared" si="36"/>
        <v>23489</v>
      </c>
      <c r="V180" s="72">
        <f t="shared" si="36"/>
        <v>22957</v>
      </c>
      <c r="W180" s="72">
        <f t="shared" si="36"/>
        <v>22558</v>
      </c>
      <c r="X180" s="72">
        <f t="shared" si="36"/>
        <v>22160</v>
      </c>
      <c r="Y180" s="44"/>
      <c r="Z180" s="44"/>
    </row>
    <row r="181" spans="1:26" ht="18" customHeight="1" x14ac:dyDescent="0.2">
      <c r="A181" s="83" t="s">
        <v>636</v>
      </c>
      <c r="B181" s="82" t="s">
        <v>287</v>
      </c>
      <c r="C181" s="66" t="s">
        <v>1</v>
      </c>
      <c r="D181" s="67">
        <v>8.5</v>
      </c>
      <c r="E181" s="68" t="s">
        <v>18</v>
      </c>
      <c r="F181" s="67">
        <v>4</v>
      </c>
      <c r="G181" s="68" t="s">
        <v>25</v>
      </c>
      <c r="H181" s="67">
        <v>2</v>
      </c>
      <c r="I181" s="81">
        <f t="shared" si="37"/>
        <v>12.5</v>
      </c>
      <c r="J181" s="71">
        <f>基本・単一!$L$20</f>
        <v>1751</v>
      </c>
      <c r="K181" s="243"/>
      <c r="L181" s="64">
        <f>'身体介護を伴う移動支援・複合（日中＆夜間早朝）'!$J$56</f>
        <v>664</v>
      </c>
      <c r="M181" s="243"/>
      <c r="N181" s="64">
        <f t="shared" si="40"/>
        <v>332</v>
      </c>
      <c r="O181" s="243"/>
      <c r="P181" s="71">
        <f t="shared" si="38"/>
        <v>2309</v>
      </c>
      <c r="Q181" s="72">
        <f t="shared" si="39"/>
        <v>25860</v>
      </c>
      <c r="R181" s="72">
        <f t="shared" si="36"/>
        <v>25306</v>
      </c>
      <c r="S181" s="72">
        <f t="shared" si="36"/>
        <v>25168</v>
      </c>
      <c r="T181" s="72">
        <f t="shared" si="36"/>
        <v>24752</v>
      </c>
      <c r="U181" s="72">
        <f t="shared" si="36"/>
        <v>24475</v>
      </c>
      <c r="V181" s="72">
        <f t="shared" si="36"/>
        <v>23921</v>
      </c>
      <c r="W181" s="72">
        <f t="shared" si="36"/>
        <v>23505</v>
      </c>
      <c r="X181" s="72">
        <f t="shared" si="36"/>
        <v>23090</v>
      </c>
      <c r="Y181" s="44"/>
      <c r="Z181" s="44"/>
    </row>
    <row r="182" spans="1:26" ht="18" customHeight="1" x14ac:dyDescent="0.2">
      <c r="A182" s="83" t="s">
        <v>637</v>
      </c>
      <c r="B182" s="82" t="s">
        <v>287</v>
      </c>
      <c r="C182" s="66" t="s">
        <v>1</v>
      </c>
      <c r="D182" s="67">
        <v>8.5</v>
      </c>
      <c r="E182" s="68" t="s">
        <v>18</v>
      </c>
      <c r="F182" s="67">
        <v>4</v>
      </c>
      <c r="G182" s="68" t="s">
        <v>25</v>
      </c>
      <c r="H182" s="67">
        <v>2.5</v>
      </c>
      <c r="I182" s="81">
        <f t="shared" si="37"/>
        <v>12.5</v>
      </c>
      <c r="J182" s="71">
        <f>基本・単一!$L$20</f>
        <v>1751</v>
      </c>
      <c r="K182" s="243"/>
      <c r="L182" s="64">
        <f>'身体介護を伴う移動支援・複合（日中＆夜間早朝）'!$J$56</f>
        <v>664</v>
      </c>
      <c r="M182" s="243"/>
      <c r="N182" s="64">
        <f t="shared" si="40"/>
        <v>415</v>
      </c>
      <c r="O182" s="243"/>
      <c r="P182" s="71">
        <f t="shared" si="38"/>
        <v>2403</v>
      </c>
      <c r="Q182" s="72">
        <f t="shared" si="39"/>
        <v>26913</v>
      </c>
      <c r="R182" s="72">
        <f t="shared" si="36"/>
        <v>26336</v>
      </c>
      <c r="S182" s="72">
        <f t="shared" si="36"/>
        <v>26192</v>
      </c>
      <c r="T182" s="72">
        <f t="shared" si="36"/>
        <v>25760</v>
      </c>
      <c r="U182" s="72">
        <f t="shared" si="36"/>
        <v>25471</v>
      </c>
      <c r="V182" s="72">
        <f t="shared" si="36"/>
        <v>24895</v>
      </c>
      <c r="W182" s="72">
        <f t="shared" si="36"/>
        <v>24462</v>
      </c>
      <c r="X182" s="72">
        <f t="shared" si="36"/>
        <v>24030</v>
      </c>
      <c r="Y182" s="44"/>
      <c r="Z182" s="44"/>
    </row>
    <row r="183" spans="1:26" ht="18" customHeight="1" x14ac:dyDescent="0.2">
      <c r="A183" s="83" t="s">
        <v>638</v>
      </c>
      <c r="B183" s="82" t="s">
        <v>287</v>
      </c>
      <c r="C183" s="66" t="s">
        <v>1</v>
      </c>
      <c r="D183" s="67">
        <v>9</v>
      </c>
      <c r="E183" s="68" t="s">
        <v>18</v>
      </c>
      <c r="F183" s="67">
        <v>4</v>
      </c>
      <c r="G183" s="68" t="s">
        <v>25</v>
      </c>
      <c r="H183" s="67">
        <v>0.5</v>
      </c>
      <c r="I183" s="81">
        <f t="shared" si="37"/>
        <v>13</v>
      </c>
      <c r="J183" s="71">
        <f>基本・単一!$L$21</f>
        <v>1834</v>
      </c>
      <c r="K183" s="243"/>
      <c r="L183" s="64">
        <f>'身体介護を伴う移動支援・複合（日中＆夜間早朝）'!$J$56</f>
        <v>664</v>
      </c>
      <c r="M183" s="243"/>
      <c r="N183" s="64">
        <f t="shared" si="40"/>
        <v>83</v>
      </c>
      <c r="O183" s="243"/>
      <c r="P183" s="71">
        <f t="shared" si="38"/>
        <v>2092</v>
      </c>
      <c r="Q183" s="72">
        <f t="shared" si="39"/>
        <v>23430</v>
      </c>
      <c r="R183" s="72">
        <f t="shared" si="36"/>
        <v>22928</v>
      </c>
      <c r="S183" s="72">
        <f t="shared" si="36"/>
        <v>22802</v>
      </c>
      <c r="T183" s="72">
        <f t="shared" si="36"/>
        <v>22426</v>
      </c>
      <c r="U183" s="72">
        <f t="shared" si="36"/>
        <v>22175</v>
      </c>
      <c r="V183" s="72">
        <f t="shared" si="36"/>
        <v>21673</v>
      </c>
      <c r="W183" s="72">
        <f t="shared" si="36"/>
        <v>21296</v>
      </c>
      <c r="X183" s="72">
        <f t="shared" si="36"/>
        <v>20920</v>
      </c>
      <c r="Y183" s="44"/>
      <c r="Z183" s="44"/>
    </row>
    <row r="184" spans="1:26" ht="18" customHeight="1" x14ac:dyDescent="0.2">
      <c r="A184" s="83" t="s">
        <v>639</v>
      </c>
      <c r="B184" s="82" t="s">
        <v>287</v>
      </c>
      <c r="C184" s="66" t="s">
        <v>1</v>
      </c>
      <c r="D184" s="67">
        <v>9</v>
      </c>
      <c r="E184" s="68" t="s">
        <v>18</v>
      </c>
      <c r="F184" s="67">
        <v>4</v>
      </c>
      <c r="G184" s="68" t="s">
        <v>25</v>
      </c>
      <c r="H184" s="67">
        <v>1</v>
      </c>
      <c r="I184" s="81">
        <f t="shared" si="37"/>
        <v>13</v>
      </c>
      <c r="J184" s="71">
        <f>基本・単一!$L$21</f>
        <v>1834</v>
      </c>
      <c r="K184" s="243"/>
      <c r="L184" s="64">
        <f>'身体介護を伴う移動支援・複合（日中＆夜間早朝）'!$J$56</f>
        <v>664</v>
      </c>
      <c r="M184" s="243"/>
      <c r="N184" s="64">
        <f t="shared" si="40"/>
        <v>166</v>
      </c>
      <c r="O184" s="243"/>
      <c r="P184" s="71">
        <f t="shared" si="38"/>
        <v>2185</v>
      </c>
      <c r="Q184" s="72">
        <f t="shared" si="39"/>
        <v>24472</v>
      </c>
      <c r="R184" s="72">
        <f t="shared" si="36"/>
        <v>23947</v>
      </c>
      <c r="S184" s="72">
        <f t="shared" si="36"/>
        <v>23816</v>
      </c>
      <c r="T184" s="72">
        <f t="shared" si="36"/>
        <v>23423</v>
      </c>
      <c r="U184" s="72">
        <f t="shared" si="36"/>
        <v>23161</v>
      </c>
      <c r="V184" s="72">
        <f t="shared" si="36"/>
        <v>22636</v>
      </c>
      <c r="W184" s="72">
        <f t="shared" si="36"/>
        <v>22243</v>
      </c>
      <c r="X184" s="72">
        <f t="shared" si="36"/>
        <v>21850</v>
      </c>
      <c r="Y184" s="44"/>
      <c r="Z184" s="44"/>
    </row>
    <row r="185" spans="1:26" ht="18" customHeight="1" x14ac:dyDescent="0.2">
      <c r="A185" s="83" t="s">
        <v>640</v>
      </c>
      <c r="B185" s="82" t="s">
        <v>287</v>
      </c>
      <c r="C185" s="66" t="s">
        <v>1</v>
      </c>
      <c r="D185" s="67">
        <v>9</v>
      </c>
      <c r="E185" s="68" t="s">
        <v>18</v>
      </c>
      <c r="F185" s="67">
        <v>4</v>
      </c>
      <c r="G185" s="68" t="s">
        <v>25</v>
      </c>
      <c r="H185" s="67">
        <v>1.5</v>
      </c>
      <c r="I185" s="81">
        <f t="shared" si="37"/>
        <v>13</v>
      </c>
      <c r="J185" s="71">
        <f>基本・単一!$L$21</f>
        <v>1834</v>
      </c>
      <c r="K185" s="243"/>
      <c r="L185" s="64">
        <f>'身体介護を伴う移動支援・複合（日中＆夜間早朝）'!$J$56</f>
        <v>664</v>
      </c>
      <c r="M185" s="243"/>
      <c r="N185" s="64">
        <f t="shared" si="40"/>
        <v>249</v>
      </c>
      <c r="O185" s="243"/>
      <c r="P185" s="71">
        <f t="shared" si="38"/>
        <v>2279</v>
      </c>
      <c r="Q185" s="72">
        <f t="shared" si="39"/>
        <v>25524</v>
      </c>
      <c r="R185" s="72">
        <f t="shared" si="36"/>
        <v>24977</v>
      </c>
      <c r="S185" s="72">
        <f t="shared" si="36"/>
        <v>24841</v>
      </c>
      <c r="T185" s="72">
        <f t="shared" si="36"/>
        <v>24430</v>
      </c>
      <c r="U185" s="72">
        <f t="shared" si="36"/>
        <v>24157</v>
      </c>
      <c r="V185" s="72">
        <f t="shared" si="36"/>
        <v>23610</v>
      </c>
      <c r="W185" s="72">
        <f t="shared" si="36"/>
        <v>23200</v>
      </c>
      <c r="X185" s="72">
        <f t="shared" si="36"/>
        <v>22790</v>
      </c>
      <c r="Y185" s="44"/>
      <c r="Z185" s="44"/>
    </row>
    <row r="186" spans="1:26" ht="18" customHeight="1" x14ac:dyDescent="0.2">
      <c r="A186" s="83" t="s">
        <v>641</v>
      </c>
      <c r="B186" s="82" t="s">
        <v>287</v>
      </c>
      <c r="C186" s="66" t="s">
        <v>1</v>
      </c>
      <c r="D186" s="67">
        <v>9</v>
      </c>
      <c r="E186" s="68" t="s">
        <v>18</v>
      </c>
      <c r="F186" s="67">
        <v>4</v>
      </c>
      <c r="G186" s="68" t="s">
        <v>25</v>
      </c>
      <c r="H186" s="67">
        <v>2</v>
      </c>
      <c r="I186" s="81">
        <f t="shared" si="37"/>
        <v>13</v>
      </c>
      <c r="J186" s="71">
        <f>基本・単一!$L$21</f>
        <v>1834</v>
      </c>
      <c r="K186" s="243"/>
      <c r="L186" s="64">
        <f>'身体介護を伴う移動支援・複合（日中＆夜間早朝）'!$J$56</f>
        <v>664</v>
      </c>
      <c r="M186" s="243"/>
      <c r="N186" s="64">
        <f t="shared" si="40"/>
        <v>332</v>
      </c>
      <c r="O186" s="243"/>
      <c r="P186" s="71">
        <f t="shared" si="38"/>
        <v>2372</v>
      </c>
      <c r="Q186" s="72">
        <f t="shared" si="39"/>
        <v>26566</v>
      </c>
      <c r="R186" s="72">
        <f t="shared" si="36"/>
        <v>25997</v>
      </c>
      <c r="S186" s="72">
        <f t="shared" si="36"/>
        <v>25854</v>
      </c>
      <c r="T186" s="72">
        <f t="shared" si="36"/>
        <v>25427</v>
      </c>
      <c r="U186" s="72">
        <f t="shared" si="36"/>
        <v>25143</v>
      </c>
      <c r="V186" s="72">
        <f t="shared" si="36"/>
        <v>24573</v>
      </c>
      <c r="W186" s="72">
        <f t="shared" si="36"/>
        <v>24146</v>
      </c>
      <c r="X186" s="72">
        <f t="shared" si="36"/>
        <v>23720</v>
      </c>
      <c r="Y186" s="44"/>
      <c r="Z186" s="44"/>
    </row>
    <row r="187" spans="1:26" ht="18" customHeight="1" x14ac:dyDescent="0.2">
      <c r="A187" s="83" t="s">
        <v>642</v>
      </c>
      <c r="B187" s="82" t="s">
        <v>287</v>
      </c>
      <c r="C187" s="66" t="s">
        <v>1</v>
      </c>
      <c r="D187" s="67">
        <v>9.5</v>
      </c>
      <c r="E187" s="68" t="s">
        <v>18</v>
      </c>
      <c r="F187" s="67">
        <v>4</v>
      </c>
      <c r="G187" s="68" t="s">
        <v>25</v>
      </c>
      <c r="H187" s="67">
        <v>0.5</v>
      </c>
      <c r="I187" s="81">
        <f t="shared" si="37"/>
        <v>13.5</v>
      </c>
      <c r="J187" s="71">
        <f>基本・単一!$L$22</f>
        <v>1917</v>
      </c>
      <c r="K187" s="243"/>
      <c r="L187" s="64">
        <f>'身体介護を伴う移動支援・複合（日中＆夜間早朝）'!$J$56</f>
        <v>664</v>
      </c>
      <c r="M187" s="243"/>
      <c r="N187" s="64">
        <f>N4</f>
        <v>83</v>
      </c>
      <c r="O187" s="243"/>
      <c r="P187" s="71">
        <f t="shared" si="38"/>
        <v>2154</v>
      </c>
      <c r="Q187" s="72">
        <f t="shared" si="39"/>
        <v>24124</v>
      </c>
      <c r="R187" s="72">
        <f t="shared" si="36"/>
        <v>23607</v>
      </c>
      <c r="S187" s="72">
        <f t="shared" si="36"/>
        <v>23478</v>
      </c>
      <c r="T187" s="72">
        <f t="shared" si="36"/>
        <v>23090</v>
      </c>
      <c r="U187" s="72">
        <f t="shared" si="36"/>
        <v>22832</v>
      </c>
      <c r="V187" s="72">
        <f t="shared" si="36"/>
        <v>22315</v>
      </c>
      <c r="W187" s="72">
        <f t="shared" si="36"/>
        <v>21927</v>
      </c>
      <c r="X187" s="72">
        <f t="shared" si="36"/>
        <v>21540</v>
      </c>
      <c r="Y187" s="44"/>
      <c r="Z187" s="44"/>
    </row>
    <row r="188" spans="1:26" ht="18" customHeight="1" x14ac:dyDescent="0.2">
      <c r="A188" s="83" t="s">
        <v>643</v>
      </c>
      <c r="B188" s="82" t="s">
        <v>287</v>
      </c>
      <c r="C188" s="66" t="s">
        <v>1</v>
      </c>
      <c r="D188" s="67">
        <v>9.5</v>
      </c>
      <c r="E188" s="68" t="s">
        <v>18</v>
      </c>
      <c r="F188" s="67">
        <v>4</v>
      </c>
      <c r="G188" s="68" t="s">
        <v>25</v>
      </c>
      <c r="H188" s="67">
        <v>1</v>
      </c>
      <c r="I188" s="81">
        <f t="shared" si="37"/>
        <v>13.5</v>
      </c>
      <c r="J188" s="71">
        <f>基本・単一!$L$22</f>
        <v>1917</v>
      </c>
      <c r="K188" s="243"/>
      <c r="L188" s="64">
        <f>'身体介護を伴う移動支援・複合（日中＆夜間早朝）'!$J$56</f>
        <v>664</v>
      </c>
      <c r="M188" s="243"/>
      <c r="N188" s="64">
        <f t="shared" ref="N188:N189" si="41">N5</f>
        <v>166</v>
      </c>
      <c r="O188" s="243"/>
      <c r="P188" s="71">
        <f t="shared" si="38"/>
        <v>2247</v>
      </c>
      <c r="Q188" s="72">
        <f t="shared" si="39"/>
        <v>25166</v>
      </c>
      <c r="R188" s="72">
        <f t="shared" si="36"/>
        <v>24627</v>
      </c>
      <c r="S188" s="72">
        <f t="shared" si="36"/>
        <v>24492</v>
      </c>
      <c r="T188" s="72">
        <f t="shared" si="36"/>
        <v>24087</v>
      </c>
      <c r="U188" s="72">
        <f t="shared" si="36"/>
        <v>23818</v>
      </c>
      <c r="V188" s="72">
        <f t="shared" si="36"/>
        <v>23278</v>
      </c>
      <c r="W188" s="72">
        <f t="shared" si="36"/>
        <v>22874</v>
      </c>
      <c r="X188" s="72">
        <f t="shared" si="36"/>
        <v>22470</v>
      </c>
      <c r="Y188" s="44"/>
      <c r="Z188" s="44"/>
    </row>
    <row r="189" spans="1:26" ht="18" customHeight="1" x14ac:dyDescent="0.2">
      <c r="A189" s="83" t="s">
        <v>644</v>
      </c>
      <c r="B189" s="82" t="s">
        <v>287</v>
      </c>
      <c r="C189" s="66" t="s">
        <v>1</v>
      </c>
      <c r="D189" s="67">
        <v>9.5</v>
      </c>
      <c r="E189" s="68" t="s">
        <v>18</v>
      </c>
      <c r="F189" s="67">
        <v>4</v>
      </c>
      <c r="G189" s="68" t="s">
        <v>25</v>
      </c>
      <c r="H189" s="67">
        <v>1.5</v>
      </c>
      <c r="I189" s="81">
        <f t="shared" si="37"/>
        <v>13.5</v>
      </c>
      <c r="J189" s="71">
        <f>基本・単一!$L$22</f>
        <v>1917</v>
      </c>
      <c r="K189" s="243"/>
      <c r="L189" s="64">
        <f>'身体介護を伴う移動支援・複合（日中＆夜間早朝）'!$J$56</f>
        <v>664</v>
      </c>
      <c r="M189" s="243"/>
      <c r="N189" s="64">
        <f t="shared" si="41"/>
        <v>249</v>
      </c>
      <c r="O189" s="243"/>
      <c r="P189" s="71">
        <f t="shared" si="38"/>
        <v>2341</v>
      </c>
      <c r="Q189" s="72">
        <f t="shared" si="39"/>
        <v>26219</v>
      </c>
      <c r="R189" s="72">
        <f t="shared" si="36"/>
        <v>25657</v>
      </c>
      <c r="S189" s="72">
        <f t="shared" si="36"/>
        <v>25516</v>
      </c>
      <c r="T189" s="72">
        <f t="shared" si="36"/>
        <v>25095</v>
      </c>
      <c r="U189" s="72">
        <f t="shared" si="36"/>
        <v>24814</v>
      </c>
      <c r="V189" s="72">
        <f t="shared" si="36"/>
        <v>24252</v>
      </c>
      <c r="W189" s="72">
        <f t="shared" si="36"/>
        <v>23831</v>
      </c>
      <c r="X189" s="72">
        <f t="shared" si="36"/>
        <v>23410</v>
      </c>
      <c r="Y189" s="44"/>
      <c r="Z189" s="44"/>
    </row>
    <row r="190" spans="1:26" ht="18" customHeight="1" x14ac:dyDescent="0.2">
      <c r="A190" s="83" t="s">
        <v>645</v>
      </c>
      <c r="B190" s="82" t="s">
        <v>287</v>
      </c>
      <c r="C190" s="66" t="s">
        <v>1</v>
      </c>
      <c r="D190" s="67">
        <v>10</v>
      </c>
      <c r="E190" s="68" t="s">
        <v>18</v>
      </c>
      <c r="F190" s="67">
        <v>4</v>
      </c>
      <c r="G190" s="68" t="s">
        <v>25</v>
      </c>
      <c r="H190" s="67">
        <v>0.5</v>
      </c>
      <c r="I190" s="81">
        <f t="shared" si="37"/>
        <v>14</v>
      </c>
      <c r="J190" s="71">
        <f>基本・単一!$L$23</f>
        <v>2000</v>
      </c>
      <c r="K190" s="243"/>
      <c r="L190" s="64">
        <f>'身体介護を伴う移動支援・複合（日中＆夜間早朝）'!$J$56</f>
        <v>664</v>
      </c>
      <c r="M190" s="243"/>
      <c r="N190" s="64">
        <f>N4</f>
        <v>83</v>
      </c>
      <c r="O190" s="243"/>
      <c r="P190" s="71">
        <f t="shared" si="38"/>
        <v>2216</v>
      </c>
      <c r="Q190" s="72">
        <f t="shared" si="39"/>
        <v>24819</v>
      </c>
      <c r="R190" s="72">
        <f t="shared" si="36"/>
        <v>24287</v>
      </c>
      <c r="S190" s="72">
        <f t="shared" si="36"/>
        <v>24154</v>
      </c>
      <c r="T190" s="72">
        <f t="shared" si="36"/>
        <v>23755</v>
      </c>
      <c r="U190" s="72">
        <f t="shared" si="36"/>
        <v>23489</v>
      </c>
      <c r="V190" s="72">
        <f t="shared" si="36"/>
        <v>22957</v>
      </c>
      <c r="W190" s="72">
        <f t="shared" si="36"/>
        <v>22558</v>
      </c>
      <c r="X190" s="72">
        <f t="shared" si="36"/>
        <v>22160</v>
      </c>
      <c r="Y190" s="44"/>
      <c r="Z190" s="44"/>
    </row>
    <row r="191" spans="1:26" ht="18" customHeight="1" x14ac:dyDescent="0.2">
      <c r="A191" s="83" t="s">
        <v>646</v>
      </c>
      <c r="B191" s="82" t="s">
        <v>287</v>
      </c>
      <c r="C191" s="66" t="s">
        <v>1</v>
      </c>
      <c r="D191" s="67">
        <v>10</v>
      </c>
      <c r="E191" s="68" t="s">
        <v>18</v>
      </c>
      <c r="F191" s="67">
        <v>4</v>
      </c>
      <c r="G191" s="68" t="s">
        <v>25</v>
      </c>
      <c r="H191" s="67">
        <v>1</v>
      </c>
      <c r="I191" s="81">
        <f t="shared" si="37"/>
        <v>14</v>
      </c>
      <c r="J191" s="71">
        <f>基本・単一!$L$23</f>
        <v>2000</v>
      </c>
      <c r="K191" s="244"/>
      <c r="L191" s="64">
        <f>'身体介護を伴う移動支援・複合（日中＆夜間早朝）'!$J$56</f>
        <v>664</v>
      </c>
      <c r="M191" s="244"/>
      <c r="N191" s="64">
        <f>N5</f>
        <v>166</v>
      </c>
      <c r="O191" s="244"/>
      <c r="P191" s="71">
        <f t="shared" si="38"/>
        <v>2309</v>
      </c>
      <c r="Q191" s="72">
        <f t="shared" si="39"/>
        <v>25860</v>
      </c>
      <c r="R191" s="72">
        <f t="shared" si="36"/>
        <v>25306</v>
      </c>
      <c r="S191" s="72">
        <f t="shared" si="36"/>
        <v>25168</v>
      </c>
      <c r="T191" s="72">
        <f t="shared" si="36"/>
        <v>24752</v>
      </c>
      <c r="U191" s="72">
        <f t="shared" si="36"/>
        <v>24475</v>
      </c>
      <c r="V191" s="72">
        <f t="shared" si="36"/>
        <v>23921</v>
      </c>
      <c r="W191" s="72">
        <f t="shared" si="36"/>
        <v>23505</v>
      </c>
      <c r="X191" s="72">
        <f t="shared" si="36"/>
        <v>23090</v>
      </c>
      <c r="Y191" s="44"/>
      <c r="Z191" s="44"/>
    </row>
  </sheetData>
  <sheetProtection algorithmName="SHA-512" hashValue="mU80Y1tvBCKCSnlC5MmtjGQkJr6rOP6Kb/TKDC2SRD3Ssgnn1yLmCM0GGwoqg8PnzBPrtCMa/pti7iKxvuleBg==" saltValue="/h4I0Nvz4wNOFF2uAaVYgg==" spinCount="100000" sheet="1" objects="1" scenarios="1"/>
  <mergeCells count="13">
    <mergeCell ref="B1:H3"/>
    <mergeCell ref="I1:I3"/>
    <mergeCell ref="J1:J3"/>
    <mergeCell ref="K1:K3"/>
    <mergeCell ref="L1:L3"/>
    <mergeCell ref="P1:P3"/>
    <mergeCell ref="Q1:X1"/>
    <mergeCell ref="O1:O3"/>
    <mergeCell ref="K4:K191"/>
    <mergeCell ref="M4:M191"/>
    <mergeCell ref="O4:O191"/>
    <mergeCell ref="M1:M3"/>
    <mergeCell ref="N1:N3"/>
  </mergeCells>
  <phoneticPr fontId="3"/>
  <printOptions horizontalCentered="1"/>
  <pageMargins left="0.19652777777777777" right="0.19652777777777777" top="0.59027777777777779" bottom="0.59027777777777779" header="0.39374999999999999" footer="0.19652777777777777"/>
  <pageSetup paperSize="9" scale="57" firstPageNumber="0" orientation="portrait" useFirstPageNumber="1" horizontalDpi="300" verticalDpi="300" r:id="rId1"/>
  <headerFooter alignWithMargins="0">
    <oddHeader>&amp;L別表&amp;C&amp;A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4"/>
  <sheetViews>
    <sheetView view="pageBreakPreview" zoomScaleNormal="100" zoomScaleSheetLayoutView="100" workbookViewId="0">
      <pane ySplit="3" topLeftCell="A4" activePane="bottomLeft" state="frozen"/>
      <selection activeCell="N110" sqref="N110"/>
      <selection pane="bottomLeft" activeCell="AJ12" sqref="AJ12"/>
    </sheetView>
  </sheetViews>
  <sheetFormatPr defaultColWidth="2.6640625" defaultRowHeight="18" customHeight="1" outlineLevelCol="1" x14ac:dyDescent="0.2"/>
  <cols>
    <col min="1" max="8" width="2.6640625" style="1" customWidth="1"/>
    <col min="9" max="11" width="2.6640625" style="1" customWidth="1" outlineLevel="1"/>
    <col min="12" max="15" width="2.6640625" style="1" customWidth="1"/>
    <col min="16" max="16" width="3.21875" style="1" customWidth="1"/>
    <col min="17" max="16384" width="2.6640625" style="1"/>
  </cols>
  <sheetData>
    <row r="1" spans="1:17" ht="18" customHeight="1" x14ac:dyDescent="0.2">
      <c r="A1" s="278" t="s">
        <v>2</v>
      </c>
      <c r="B1" s="278"/>
      <c r="C1" s="278"/>
      <c r="D1" s="278"/>
      <c r="E1" s="278"/>
      <c r="F1" s="278"/>
      <c r="G1" s="278"/>
      <c r="H1" s="278"/>
      <c r="I1" s="279" t="s">
        <v>3</v>
      </c>
      <c r="J1" s="279"/>
      <c r="K1" s="279"/>
      <c r="L1" s="280" t="s">
        <v>57</v>
      </c>
      <c r="M1" s="280"/>
      <c r="N1" s="280"/>
      <c r="P1" s="1" t="s">
        <v>4</v>
      </c>
    </row>
    <row r="2" spans="1:17" ht="18" customHeight="1" x14ac:dyDescent="0.2">
      <c r="A2" s="278"/>
      <c r="B2" s="278"/>
      <c r="C2" s="278"/>
      <c r="D2" s="278"/>
      <c r="E2" s="278"/>
      <c r="F2" s="278"/>
      <c r="G2" s="278"/>
      <c r="H2" s="278"/>
      <c r="I2" s="279"/>
      <c r="J2" s="279"/>
      <c r="K2" s="279"/>
      <c r="L2" s="280"/>
      <c r="M2" s="280"/>
      <c r="N2" s="280"/>
      <c r="P2" s="1">
        <v>83</v>
      </c>
      <c r="Q2" s="1" t="s">
        <v>5</v>
      </c>
    </row>
    <row r="3" spans="1:17" ht="18" customHeight="1" x14ac:dyDescent="0.2">
      <c r="A3" s="278"/>
      <c r="B3" s="278"/>
      <c r="C3" s="278"/>
      <c r="D3" s="278"/>
      <c r="E3" s="278"/>
      <c r="F3" s="278"/>
      <c r="G3" s="278"/>
      <c r="H3" s="278"/>
      <c r="I3" s="279"/>
      <c r="J3" s="279"/>
      <c r="K3" s="279"/>
      <c r="L3" s="280"/>
      <c r="M3" s="280"/>
      <c r="N3" s="280"/>
      <c r="P3" s="1" t="s">
        <v>647</v>
      </c>
    </row>
    <row r="4" spans="1:17" ht="18" customHeight="1" x14ac:dyDescent="0.2">
      <c r="A4" s="275" t="s">
        <v>6</v>
      </c>
      <c r="B4" s="275"/>
      <c r="C4" s="275"/>
      <c r="D4" s="276" t="s">
        <v>1</v>
      </c>
      <c r="E4" s="276"/>
      <c r="F4" s="277">
        <v>0.5</v>
      </c>
      <c r="G4" s="277"/>
      <c r="H4" s="277"/>
      <c r="I4" s="273">
        <v>230</v>
      </c>
      <c r="J4" s="273"/>
      <c r="K4" s="273"/>
      <c r="L4" s="274">
        <v>256</v>
      </c>
      <c r="M4" s="274"/>
      <c r="N4" s="274"/>
    </row>
    <row r="5" spans="1:17" ht="18" customHeight="1" x14ac:dyDescent="0.2">
      <c r="A5" s="275" t="s">
        <v>6</v>
      </c>
      <c r="B5" s="275"/>
      <c r="C5" s="275"/>
      <c r="D5" s="276" t="s">
        <v>1</v>
      </c>
      <c r="E5" s="276"/>
      <c r="F5" s="277">
        <v>1</v>
      </c>
      <c r="G5" s="277"/>
      <c r="H5" s="277"/>
      <c r="I5" s="273">
        <v>400</v>
      </c>
      <c r="J5" s="273"/>
      <c r="K5" s="273"/>
      <c r="L5" s="274">
        <v>404</v>
      </c>
      <c r="M5" s="274"/>
      <c r="N5" s="274"/>
    </row>
    <row r="6" spans="1:17" ht="18" customHeight="1" x14ac:dyDescent="0.2">
      <c r="A6" s="275" t="s">
        <v>6</v>
      </c>
      <c r="B6" s="275"/>
      <c r="C6" s="275"/>
      <c r="D6" s="276" t="s">
        <v>1</v>
      </c>
      <c r="E6" s="276"/>
      <c r="F6" s="277">
        <v>1.5</v>
      </c>
      <c r="G6" s="277"/>
      <c r="H6" s="277"/>
      <c r="I6" s="273">
        <v>580</v>
      </c>
      <c r="J6" s="273"/>
      <c r="K6" s="273"/>
      <c r="L6" s="274">
        <v>587</v>
      </c>
      <c r="M6" s="274"/>
      <c r="N6" s="274"/>
    </row>
    <row r="7" spans="1:17" ht="18" customHeight="1" x14ac:dyDescent="0.2">
      <c r="A7" s="275" t="s">
        <v>6</v>
      </c>
      <c r="B7" s="275"/>
      <c r="C7" s="275"/>
      <c r="D7" s="276" t="s">
        <v>1</v>
      </c>
      <c r="E7" s="276"/>
      <c r="F7" s="277">
        <v>2</v>
      </c>
      <c r="G7" s="277"/>
      <c r="H7" s="277"/>
      <c r="I7" s="273">
        <v>655</v>
      </c>
      <c r="J7" s="273"/>
      <c r="K7" s="273"/>
      <c r="L7" s="274">
        <v>669</v>
      </c>
      <c r="M7" s="274"/>
      <c r="N7" s="274"/>
    </row>
    <row r="8" spans="1:17" ht="18" customHeight="1" x14ac:dyDescent="0.2">
      <c r="A8" s="275" t="s">
        <v>6</v>
      </c>
      <c r="B8" s="275"/>
      <c r="C8" s="275"/>
      <c r="D8" s="276" t="s">
        <v>1</v>
      </c>
      <c r="E8" s="276"/>
      <c r="F8" s="277">
        <v>2.5</v>
      </c>
      <c r="G8" s="277"/>
      <c r="H8" s="277"/>
      <c r="I8" s="273">
        <v>730</v>
      </c>
      <c r="J8" s="273"/>
      <c r="K8" s="273"/>
      <c r="L8" s="274">
        <v>754</v>
      </c>
      <c r="M8" s="274"/>
      <c r="N8" s="274"/>
    </row>
    <row r="9" spans="1:17" ht="18" customHeight="1" x14ac:dyDescent="0.2">
      <c r="A9" s="275" t="s">
        <v>6</v>
      </c>
      <c r="B9" s="275"/>
      <c r="C9" s="275"/>
      <c r="D9" s="276" t="s">
        <v>1</v>
      </c>
      <c r="E9" s="276"/>
      <c r="F9" s="277">
        <v>3</v>
      </c>
      <c r="G9" s="277"/>
      <c r="H9" s="277"/>
      <c r="I9" s="273">
        <v>805</v>
      </c>
      <c r="J9" s="273"/>
      <c r="K9" s="273"/>
      <c r="L9" s="274">
        <v>837</v>
      </c>
      <c r="M9" s="274"/>
      <c r="N9" s="274"/>
    </row>
    <row r="10" spans="1:17" ht="18" customHeight="1" x14ac:dyDescent="0.2">
      <c r="A10" s="275" t="s">
        <v>6</v>
      </c>
      <c r="B10" s="275"/>
      <c r="C10" s="275"/>
      <c r="D10" s="276" t="s">
        <v>1</v>
      </c>
      <c r="E10" s="276"/>
      <c r="F10" s="277">
        <v>3.5</v>
      </c>
      <c r="G10" s="277"/>
      <c r="H10" s="277"/>
      <c r="I10" s="273">
        <v>875</v>
      </c>
      <c r="J10" s="273"/>
      <c r="K10" s="273"/>
      <c r="L10" s="274">
        <v>921</v>
      </c>
      <c r="M10" s="274"/>
      <c r="N10" s="274"/>
    </row>
    <row r="11" spans="1:17" ht="18" customHeight="1" x14ac:dyDescent="0.2">
      <c r="A11" s="270" t="s">
        <v>6</v>
      </c>
      <c r="B11" s="270"/>
      <c r="C11" s="270"/>
      <c r="D11" s="271" t="s">
        <v>1</v>
      </c>
      <c r="E11" s="271"/>
      <c r="F11" s="272">
        <v>4</v>
      </c>
      <c r="G11" s="272"/>
      <c r="H11" s="272"/>
      <c r="I11" s="273">
        <v>945</v>
      </c>
      <c r="J11" s="273"/>
      <c r="K11" s="273"/>
      <c r="L11" s="274">
        <f>L10+$P$2</f>
        <v>1004</v>
      </c>
      <c r="M11" s="274"/>
      <c r="N11" s="274"/>
    </row>
    <row r="12" spans="1:17" ht="18" customHeight="1" x14ac:dyDescent="0.2">
      <c r="A12" s="270" t="s">
        <v>6</v>
      </c>
      <c r="B12" s="270"/>
      <c r="C12" s="270"/>
      <c r="D12" s="271" t="s">
        <v>1</v>
      </c>
      <c r="E12" s="271"/>
      <c r="F12" s="272">
        <v>4.5</v>
      </c>
      <c r="G12" s="272"/>
      <c r="H12" s="272"/>
      <c r="I12" s="273">
        <v>1015</v>
      </c>
      <c r="J12" s="273"/>
      <c r="K12" s="273"/>
      <c r="L12" s="274">
        <f t="shared" ref="L12:L24" si="0">L11+$P$2</f>
        <v>1087</v>
      </c>
      <c r="M12" s="274"/>
      <c r="N12" s="274"/>
    </row>
    <row r="13" spans="1:17" ht="18" customHeight="1" x14ac:dyDescent="0.2">
      <c r="A13" s="270" t="s">
        <v>6</v>
      </c>
      <c r="B13" s="270"/>
      <c r="C13" s="270"/>
      <c r="D13" s="271" t="s">
        <v>1</v>
      </c>
      <c r="E13" s="271"/>
      <c r="F13" s="272">
        <v>5</v>
      </c>
      <c r="G13" s="272"/>
      <c r="H13" s="272"/>
      <c r="I13" s="273">
        <v>1085</v>
      </c>
      <c r="J13" s="273"/>
      <c r="K13" s="273"/>
      <c r="L13" s="274">
        <f t="shared" si="0"/>
        <v>1170</v>
      </c>
      <c r="M13" s="274"/>
      <c r="N13" s="274"/>
    </row>
    <row r="14" spans="1:17" ht="18" customHeight="1" x14ac:dyDescent="0.2">
      <c r="A14" s="270" t="s">
        <v>6</v>
      </c>
      <c r="B14" s="270"/>
      <c r="C14" s="270"/>
      <c r="D14" s="271" t="s">
        <v>1</v>
      </c>
      <c r="E14" s="271"/>
      <c r="F14" s="272">
        <v>5.5</v>
      </c>
      <c r="G14" s="272"/>
      <c r="H14" s="272"/>
      <c r="I14" s="273">
        <v>1155</v>
      </c>
      <c r="J14" s="273"/>
      <c r="K14" s="273"/>
      <c r="L14" s="274">
        <f t="shared" si="0"/>
        <v>1253</v>
      </c>
      <c r="M14" s="274"/>
      <c r="N14" s="274"/>
    </row>
    <row r="15" spans="1:17" ht="18" customHeight="1" x14ac:dyDescent="0.2">
      <c r="A15" s="270" t="s">
        <v>6</v>
      </c>
      <c r="B15" s="270"/>
      <c r="C15" s="270"/>
      <c r="D15" s="271" t="s">
        <v>1</v>
      </c>
      <c r="E15" s="271"/>
      <c r="F15" s="272">
        <v>6</v>
      </c>
      <c r="G15" s="272"/>
      <c r="H15" s="272"/>
      <c r="I15" s="273">
        <v>1225</v>
      </c>
      <c r="J15" s="273"/>
      <c r="K15" s="273"/>
      <c r="L15" s="274">
        <f t="shared" si="0"/>
        <v>1336</v>
      </c>
      <c r="M15" s="274"/>
      <c r="N15" s="274"/>
    </row>
    <row r="16" spans="1:17" ht="18" customHeight="1" x14ac:dyDescent="0.2">
      <c r="A16" s="270" t="s">
        <v>6</v>
      </c>
      <c r="B16" s="270"/>
      <c r="C16" s="270"/>
      <c r="D16" s="271" t="s">
        <v>1</v>
      </c>
      <c r="E16" s="271"/>
      <c r="F16" s="272">
        <v>6.5</v>
      </c>
      <c r="G16" s="272"/>
      <c r="H16" s="272"/>
      <c r="I16" s="273">
        <v>1295</v>
      </c>
      <c r="J16" s="273"/>
      <c r="K16" s="273"/>
      <c r="L16" s="274">
        <f t="shared" si="0"/>
        <v>1419</v>
      </c>
      <c r="M16" s="274"/>
      <c r="N16" s="274"/>
    </row>
    <row r="17" spans="1:14" ht="18" customHeight="1" x14ac:dyDescent="0.2">
      <c r="A17" s="270" t="s">
        <v>6</v>
      </c>
      <c r="B17" s="270"/>
      <c r="C17" s="270"/>
      <c r="D17" s="271" t="s">
        <v>1</v>
      </c>
      <c r="E17" s="271"/>
      <c r="F17" s="272">
        <v>7</v>
      </c>
      <c r="G17" s="272"/>
      <c r="H17" s="272"/>
      <c r="I17" s="273">
        <v>1365</v>
      </c>
      <c r="J17" s="273"/>
      <c r="K17" s="273"/>
      <c r="L17" s="274">
        <f t="shared" si="0"/>
        <v>1502</v>
      </c>
      <c r="M17" s="274"/>
      <c r="N17" s="274"/>
    </row>
    <row r="18" spans="1:14" ht="18" customHeight="1" x14ac:dyDescent="0.2">
      <c r="A18" s="270" t="s">
        <v>6</v>
      </c>
      <c r="B18" s="270"/>
      <c r="C18" s="270"/>
      <c r="D18" s="271" t="s">
        <v>1</v>
      </c>
      <c r="E18" s="271"/>
      <c r="F18" s="272">
        <v>7.5</v>
      </c>
      <c r="G18" s="272"/>
      <c r="H18" s="272"/>
      <c r="I18" s="273">
        <v>1435</v>
      </c>
      <c r="J18" s="273"/>
      <c r="K18" s="273"/>
      <c r="L18" s="274">
        <f t="shared" si="0"/>
        <v>1585</v>
      </c>
      <c r="M18" s="274"/>
      <c r="N18" s="274"/>
    </row>
    <row r="19" spans="1:14" ht="18" customHeight="1" x14ac:dyDescent="0.2">
      <c r="A19" s="270" t="s">
        <v>6</v>
      </c>
      <c r="B19" s="270"/>
      <c r="C19" s="270"/>
      <c r="D19" s="271" t="s">
        <v>1</v>
      </c>
      <c r="E19" s="271"/>
      <c r="F19" s="272">
        <v>8</v>
      </c>
      <c r="G19" s="272"/>
      <c r="H19" s="272"/>
      <c r="I19" s="273">
        <v>1505</v>
      </c>
      <c r="J19" s="273"/>
      <c r="K19" s="273"/>
      <c r="L19" s="274">
        <f t="shared" si="0"/>
        <v>1668</v>
      </c>
      <c r="M19" s="274"/>
      <c r="N19" s="274"/>
    </row>
    <row r="20" spans="1:14" ht="18" customHeight="1" x14ac:dyDescent="0.2">
      <c r="A20" s="270" t="s">
        <v>6</v>
      </c>
      <c r="B20" s="270"/>
      <c r="C20" s="270"/>
      <c r="D20" s="271" t="s">
        <v>1</v>
      </c>
      <c r="E20" s="271"/>
      <c r="F20" s="272">
        <v>8.5</v>
      </c>
      <c r="G20" s="272"/>
      <c r="H20" s="272"/>
      <c r="I20" s="273">
        <v>1575</v>
      </c>
      <c r="J20" s="273"/>
      <c r="K20" s="273"/>
      <c r="L20" s="274">
        <f t="shared" si="0"/>
        <v>1751</v>
      </c>
      <c r="M20" s="274"/>
      <c r="N20" s="274"/>
    </row>
    <row r="21" spans="1:14" ht="18" customHeight="1" x14ac:dyDescent="0.2">
      <c r="A21" s="270" t="s">
        <v>6</v>
      </c>
      <c r="B21" s="270"/>
      <c r="C21" s="270"/>
      <c r="D21" s="271" t="s">
        <v>1</v>
      </c>
      <c r="E21" s="271"/>
      <c r="F21" s="272">
        <v>9</v>
      </c>
      <c r="G21" s="272"/>
      <c r="H21" s="272"/>
      <c r="I21" s="273">
        <v>1645</v>
      </c>
      <c r="J21" s="273"/>
      <c r="K21" s="273"/>
      <c r="L21" s="274">
        <f t="shared" si="0"/>
        <v>1834</v>
      </c>
      <c r="M21" s="274"/>
      <c r="N21" s="274"/>
    </row>
    <row r="22" spans="1:14" ht="18" customHeight="1" x14ac:dyDescent="0.2">
      <c r="A22" s="270" t="s">
        <v>6</v>
      </c>
      <c r="B22" s="270"/>
      <c r="C22" s="270"/>
      <c r="D22" s="271" t="s">
        <v>1</v>
      </c>
      <c r="E22" s="271"/>
      <c r="F22" s="272">
        <v>9.5</v>
      </c>
      <c r="G22" s="272"/>
      <c r="H22" s="272"/>
      <c r="I22" s="273">
        <v>1715</v>
      </c>
      <c r="J22" s="273"/>
      <c r="K22" s="273"/>
      <c r="L22" s="274">
        <f t="shared" si="0"/>
        <v>1917</v>
      </c>
      <c r="M22" s="274"/>
      <c r="N22" s="274"/>
    </row>
    <row r="23" spans="1:14" ht="18" customHeight="1" x14ac:dyDescent="0.2">
      <c r="A23" s="270" t="s">
        <v>6</v>
      </c>
      <c r="B23" s="270"/>
      <c r="C23" s="270"/>
      <c r="D23" s="271" t="s">
        <v>1</v>
      </c>
      <c r="E23" s="271"/>
      <c r="F23" s="272">
        <v>10</v>
      </c>
      <c r="G23" s="272"/>
      <c r="H23" s="272"/>
      <c r="I23" s="273">
        <v>1785</v>
      </c>
      <c r="J23" s="273"/>
      <c r="K23" s="273"/>
      <c r="L23" s="274">
        <f t="shared" si="0"/>
        <v>2000</v>
      </c>
      <c r="M23" s="274"/>
      <c r="N23" s="274"/>
    </row>
    <row r="24" spans="1:14" ht="18" customHeight="1" x14ac:dyDescent="0.2">
      <c r="A24" s="270" t="s">
        <v>6</v>
      </c>
      <c r="B24" s="270"/>
      <c r="C24" s="270"/>
      <c r="D24" s="271" t="s">
        <v>1</v>
      </c>
      <c r="E24" s="271"/>
      <c r="F24" s="272">
        <v>10.5</v>
      </c>
      <c r="G24" s="272"/>
      <c r="H24" s="272"/>
      <c r="I24" s="273">
        <v>1855</v>
      </c>
      <c r="J24" s="273"/>
      <c r="K24" s="273"/>
      <c r="L24" s="274">
        <f t="shared" si="0"/>
        <v>2083</v>
      </c>
      <c r="M24" s="274"/>
      <c r="N24" s="274"/>
    </row>
  </sheetData>
  <sheetProtection algorithmName="SHA-512" hashValue="TsTXxvEY2kRQlsiuiRxKknPXobNMQvsT4JURQ3qS7pITuSFiCgy3srzWXzDXYwy4Us8GHHH0fOZXC8TdDNPTGA==" saltValue="MDvLxUYc+vOhtJd9TAmOEQ==" spinCount="100000" sheet="1"/>
  <mergeCells count="108">
    <mergeCell ref="A1:H3"/>
    <mergeCell ref="I1:K3"/>
    <mergeCell ref="L1:N3"/>
    <mergeCell ref="A4:C4"/>
    <mergeCell ref="D4:E4"/>
    <mergeCell ref="F4:H4"/>
    <mergeCell ref="I4:K4"/>
    <mergeCell ref="L4:N4"/>
    <mergeCell ref="A5:C5"/>
    <mergeCell ref="D5:E5"/>
    <mergeCell ref="F5:H5"/>
    <mergeCell ref="I5:K5"/>
    <mergeCell ref="L5:N5"/>
    <mergeCell ref="A6:C6"/>
    <mergeCell ref="D6:E6"/>
    <mergeCell ref="F6:H6"/>
    <mergeCell ref="I6:K6"/>
    <mergeCell ref="L6:N6"/>
    <mergeCell ref="A7:C7"/>
    <mergeCell ref="D7:E7"/>
    <mergeCell ref="F7:H7"/>
    <mergeCell ref="I7:K7"/>
    <mergeCell ref="L7:N7"/>
    <mergeCell ref="A8:C8"/>
    <mergeCell ref="D8:E8"/>
    <mergeCell ref="F8:H8"/>
    <mergeCell ref="I8:K8"/>
    <mergeCell ref="L8:N8"/>
    <mergeCell ref="A9:C9"/>
    <mergeCell ref="D9:E9"/>
    <mergeCell ref="F9:H9"/>
    <mergeCell ref="I9:K9"/>
    <mergeCell ref="L9:N9"/>
    <mergeCell ref="A10:C10"/>
    <mergeCell ref="D10:E10"/>
    <mergeCell ref="F10:H10"/>
    <mergeCell ref="I10:K10"/>
    <mergeCell ref="L10:N10"/>
    <mergeCell ref="A11:C11"/>
    <mergeCell ref="D11:E11"/>
    <mergeCell ref="F11:H11"/>
    <mergeCell ref="I11:K11"/>
    <mergeCell ref="L11:N11"/>
    <mergeCell ref="A12:C12"/>
    <mergeCell ref="D12:E12"/>
    <mergeCell ref="F12:H12"/>
    <mergeCell ref="I12:K12"/>
    <mergeCell ref="L12:N12"/>
    <mergeCell ref="A13:C13"/>
    <mergeCell ref="D13:E13"/>
    <mergeCell ref="F13:H13"/>
    <mergeCell ref="I13:K13"/>
    <mergeCell ref="L13:N13"/>
    <mergeCell ref="A14:C14"/>
    <mergeCell ref="D14:E14"/>
    <mergeCell ref="F14:H14"/>
    <mergeCell ref="I14:K14"/>
    <mergeCell ref="L14:N14"/>
    <mergeCell ref="A15:C15"/>
    <mergeCell ref="D15:E15"/>
    <mergeCell ref="F15:H15"/>
    <mergeCell ref="I15:K15"/>
    <mergeCell ref="L15:N15"/>
    <mergeCell ref="A16:C16"/>
    <mergeCell ref="D16:E16"/>
    <mergeCell ref="F16:H16"/>
    <mergeCell ref="I16:K16"/>
    <mergeCell ref="L16:N16"/>
    <mergeCell ref="A17:C17"/>
    <mergeCell ref="D17:E17"/>
    <mergeCell ref="F17:H17"/>
    <mergeCell ref="I17:K17"/>
    <mergeCell ref="L17:N17"/>
    <mergeCell ref="A18:C18"/>
    <mergeCell ref="D18:E18"/>
    <mergeCell ref="F18:H18"/>
    <mergeCell ref="I18:K18"/>
    <mergeCell ref="L18:N18"/>
    <mergeCell ref="A19:C19"/>
    <mergeCell ref="D19:E19"/>
    <mergeCell ref="F19:H19"/>
    <mergeCell ref="I19:K19"/>
    <mergeCell ref="L19:N19"/>
    <mergeCell ref="A20:C20"/>
    <mergeCell ref="D20:E20"/>
    <mergeCell ref="F20:H20"/>
    <mergeCell ref="I20:K20"/>
    <mergeCell ref="L20:N20"/>
    <mergeCell ref="A21:C21"/>
    <mergeCell ref="D21:E21"/>
    <mergeCell ref="F21:H21"/>
    <mergeCell ref="I21:K21"/>
    <mergeCell ref="L21:N21"/>
    <mergeCell ref="A24:C24"/>
    <mergeCell ref="D24:E24"/>
    <mergeCell ref="F24:H24"/>
    <mergeCell ref="I24:K24"/>
    <mergeCell ref="L24:N24"/>
    <mergeCell ref="A22:C22"/>
    <mergeCell ref="D22:E22"/>
    <mergeCell ref="F22:H22"/>
    <mergeCell ref="I22:K22"/>
    <mergeCell ref="L22:N22"/>
    <mergeCell ref="A23:C23"/>
    <mergeCell ref="D23:E23"/>
    <mergeCell ref="F23:H23"/>
    <mergeCell ref="I23:K23"/>
    <mergeCell ref="L23:N23"/>
  </mergeCells>
  <phoneticPr fontId="3"/>
  <printOptions horizontalCentered="1"/>
  <pageMargins left="0.19652777777777777" right="0.19652777777777777" top="0.59027777777777779" bottom="0.59027777777777779" header="0.39374999999999999" footer="0.19652777777777777"/>
  <pageSetup paperSize="9" firstPageNumber="0" fitToHeight="0" orientation="portrait" useFirstPageNumber="1" horizontalDpi="300" verticalDpi="300" r:id="rId1"/>
  <headerFooter alignWithMargins="0">
    <oddHeader>&amp;L別表&amp;C&amp;A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39</vt:i4>
      </vt:variant>
    </vt:vector>
  </HeadingPairs>
  <TitlesOfParts>
    <vt:vector size="51" baseType="lpstr">
      <vt:lpstr>明細書（身体介護を伴う）</vt:lpstr>
      <vt:lpstr>身体介護を伴う移動支援・単一</vt:lpstr>
      <vt:lpstr>身体介護を伴う移動支援・複合（深夜＆夜間早朝）</vt:lpstr>
      <vt:lpstr>身体介護を伴う移動支援・複合（夜間早朝＆日中）</vt:lpstr>
      <vt:lpstr>身体介護を伴う移動支援・複合（日中＆夜間早朝）</vt:lpstr>
      <vt:lpstr>身体介護を伴う移動支援・複合（夜間早朝＆深夜）</vt:lpstr>
      <vt:lpstr>身体介護を伴う移動支援・複合（早朝＆日中＆夜間）</vt:lpstr>
      <vt:lpstr>身体介護を伴う移動支援・複合（日中＆夜間＆深夜）</vt:lpstr>
      <vt:lpstr>基本・単一</vt:lpstr>
      <vt:lpstr>基本・複合</vt:lpstr>
      <vt:lpstr>基本（介護無）・単一</vt:lpstr>
      <vt:lpstr>基本（介護無）・複合</vt:lpstr>
      <vt:lpstr>'基本（介護無）・単一'!_1_</vt:lpstr>
      <vt:lpstr>'身体介護を伴う移動支援・複合（夜間早朝＆深夜）'!_10_</vt:lpstr>
      <vt:lpstr>'身体介護を伴う移動支援・複合（夜間早朝＆日中）'!_11_</vt:lpstr>
      <vt:lpstr>'明細書（身体介護を伴う）'!_12_</vt:lpstr>
      <vt:lpstr>'基本（介護無）・複合'!_13_</vt:lpstr>
      <vt:lpstr>基本・単一!_14_</vt:lpstr>
      <vt:lpstr>基本・複合!_15_</vt:lpstr>
      <vt:lpstr>身体介護を伴う移動支援・単一!_16_</vt:lpstr>
      <vt:lpstr>'身体介護を伴う移動支援・複合（深夜＆夜間早朝）'!_17_</vt:lpstr>
      <vt:lpstr>'身体介護を伴う移動支援・複合（早朝＆日中＆夜間）'!_18_</vt:lpstr>
      <vt:lpstr>'身体介護を伴う移動支援・複合（日中＆夜間＆深夜）'!_19_</vt:lpstr>
      <vt:lpstr>'基本（介護無）・複合'!_2_</vt:lpstr>
      <vt:lpstr>'身体介護を伴う移動支援・複合（日中＆夜間早朝）'!_20_</vt:lpstr>
      <vt:lpstr>'身体介護を伴う移動支援・複合（夜間早朝＆深夜）'!_21_</vt:lpstr>
      <vt:lpstr>'身体介護を伴う移動支援・複合（夜間早朝＆日中）'!_22_</vt:lpstr>
      <vt:lpstr>基本・単一!_3_</vt:lpstr>
      <vt:lpstr>基本・複合!_4_</vt:lpstr>
      <vt:lpstr>身体介護を伴う移動支援・単一!_5_</vt:lpstr>
      <vt:lpstr>'身体介護を伴う移動支援・複合（深夜＆夜間早朝）'!_6_</vt:lpstr>
      <vt:lpstr>'身体介護を伴う移動支援・複合（早朝＆日中＆夜間）'!_7_</vt:lpstr>
      <vt:lpstr>'身体介護を伴う移動支援・複合（日中＆夜間＆深夜）'!_8_</vt:lpstr>
      <vt:lpstr>'身体介護を伴う移動支援・複合（日中＆夜間早朝）'!_9_</vt:lpstr>
      <vt:lpstr>'基本（介護無）・単一'!Print_Area</vt:lpstr>
      <vt:lpstr>'基本（介護無）・複合'!Print_Area</vt:lpstr>
      <vt:lpstr>基本・単一!Print_Area</vt:lpstr>
      <vt:lpstr>基本・複合!Print_Area</vt:lpstr>
      <vt:lpstr>身体介護を伴う移動支援・単一!Print_Area</vt:lpstr>
      <vt:lpstr>'身体介護を伴う移動支援・複合（深夜＆夜間早朝）'!Print_Area</vt:lpstr>
      <vt:lpstr>'身体介護を伴う移動支援・複合（早朝＆日中＆夜間）'!Print_Area</vt:lpstr>
      <vt:lpstr>'身体介護を伴う移動支援・複合（日中＆夜間＆深夜）'!Print_Area</vt:lpstr>
      <vt:lpstr>'身体介護を伴う移動支援・複合（日中＆夜間早朝）'!Print_Area</vt:lpstr>
      <vt:lpstr>'身体介護を伴う移動支援・複合（夜間早朝＆深夜）'!Print_Area</vt:lpstr>
      <vt:lpstr>'身体介護を伴う移動支援・複合（夜間早朝＆日中）'!Print_Area</vt:lpstr>
      <vt:lpstr>'明細書（身体介護を伴う）'!Print_Area</vt:lpstr>
      <vt:lpstr>身体介護を伴う移動支援・単一!Print_Titles</vt:lpstr>
      <vt:lpstr>'身体介護を伴う移動支援・複合（深夜＆夜間早朝）'!Print_Titles</vt:lpstr>
      <vt:lpstr>'身体介護を伴う移動支援・複合（日中＆夜間早朝）'!Print_Titles</vt:lpstr>
      <vt:lpstr>'身体介護を伴う移動支援・複合（夜間早朝＆深夜）'!Print_Titles</vt:lpstr>
      <vt:lpstr>'身体介護を伴う移動支援・複合（夜間早朝＆日中）'!Print_Titles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根岸 亜希子</dc:creator>
  <cp:keywords/>
  <dc:description/>
  <cp:lastModifiedBy>對馬 いずみ</cp:lastModifiedBy>
  <cp:revision>0</cp:revision>
  <cp:lastPrinted>2026-03-19T08:22:50Z</cp:lastPrinted>
  <dcterms:created xsi:type="dcterms:W3CDTF">1601-01-01T00:00:00Z</dcterms:created>
  <dcterms:modified xsi:type="dcterms:W3CDTF">2026-03-30T00:35:27Z</dcterms:modified>
  <cp:category/>
</cp:coreProperties>
</file>