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18.100.93\荒川01\福祉部(暗号化)\障害者福祉課(暗号化)\02 各事業データ\14 移動支援\11 単価表・様式エクセル\R8単価改正\HP\"/>
    </mc:Choice>
  </mc:AlternateContent>
  <xr:revisionPtr revIDLastSave="0" documentId="13_ncr:1_{C18D054A-7298-4C1A-B13B-1743A02B927E}" xr6:coauthVersionLast="47" xr6:coauthVersionMax="47" xr10:uidLastSave="{00000000-0000-0000-0000-000000000000}"/>
  <bookViews>
    <workbookView xWindow="-120" yWindow="-16320" windowWidth="29040" windowHeight="15720" tabRatio="923" xr2:uid="{00000000-000D-0000-FFFF-FFFF00000000}"/>
  </bookViews>
  <sheets>
    <sheet name="明細書（身体介護を伴わない）" sheetId="1" r:id="rId1"/>
    <sheet name="➀身体介護を伴わない移動支援・単一" sheetId="2" r:id="rId2"/>
    <sheet name="②身体介護を伴わない移動支援・複合（深夜＆夜間早朝）" sheetId="3" r:id="rId3"/>
    <sheet name="③身体介護を伴わない移動支援・複合（夜間早朝＆日中）" sheetId="4" r:id="rId4"/>
    <sheet name="④身体介護を伴わない移動支援・複合（日中＆夜間早朝）" sheetId="5" r:id="rId5"/>
    <sheet name="⑤身体介護を伴わない移動支援・複合（夜間早朝＆深夜）" sheetId="6" r:id="rId6"/>
    <sheet name="⑥身体介護を伴わない移動支援・複合（早朝＆日中&amp;夜間）" sheetId="7" r:id="rId7"/>
    <sheet name="⑦身体介護を伴わない移動支援・複合（日中＆夜間＆深夜）" sheetId="8" r:id="rId8"/>
    <sheet name="基本（介護無）・単一" sheetId="11" r:id="rId9"/>
    <sheet name="基本（介護無）・複合" sheetId="12" r:id="rId10"/>
    <sheet name="基本・単一" sheetId="9" r:id="rId11"/>
    <sheet name="基本・複合" sheetId="10" r:id="rId12"/>
  </sheets>
  <definedNames>
    <definedName name="_1_" localSheetId="8">'基本（介護無）・単一'!$A$1:$N$24</definedName>
    <definedName name="_10_" localSheetId="5">'⑤身体介護を伴わない移動支援・複合（夜間早朝＆深夜）'!$B$1:$T$48</definedName>
    <definedName name="_11_" localSheetId="3">'③身体介護を伴わない移動支援・複合（夜間早朝＆日中）'!$B$1:$T$108</definedName>
    <definedName name="_12_" localSheetId="0">'明細書（身体介護を伴わない）'!$B$2:$BW$58</definedName>
    <definedName name="_13_" localSheetId="9">'基本（介護無）・複合'!$1:$3</definedName>
    <definedName name="_14_" localSheetId="10">基本・単一!$1:$3</definedName>
    <definedName name="_15_" localSheetId="11">基本・複合!$1:$3</definedName>
    <definedName name="_16_" localSheetId="1">'➀身体介護を伴わない移動支援・単一'!$1:$3</definedName>
    <definedName name="_17_" localSheetId="2">'②身体介護を伴わない移動支援・複合（深夜＆夜間早朝）'!$1:$3</definedName>
    <definedName name="_18_" localSheetId="6">'⑥身体介護を伴わない移動支援・複合（早朝＆日中&amp;夜間）'!$1:$3</definedName>
    <definedName name="_19_" localSheetId="7">'⑦身体介護を伴わない移動支援・複合（日中＆夜間＆深夜）'!$1:$3</definedName>
    <definedName name="_2_" localSheetId="9">'基本（介護無）・複合'!$A$1:$O$108</definedName>
    <definedName name="_20_" localSheetId="4">'④身体介護を伴わない移動支援・複合（日中＆夜間早朝）'!$1:$3</definedName>
    <definedName name="_21_" localSheetId="5">'⑤身体介護を伴わない移動支援・複合（夜間早朝＆深夜）'!$1:$3</definedName>
    <definedName name="_22_" localSheetId="3">'③身体介護を伴わない移動支援・複合（夜間早朝＆日中）'!$1:$3</definedName>
    <definedName name="_23_" localSheetId="0" hidden="1">'明細書（身体介護を伴わない）'!#REF!</definedName>
    <definedName name="_3_" localSheetId="10">基本・単一!$A$1:$N$24</definedName>
    <definedName name="_4_" localSheetId="11">基本・複合!$A$1:$O$25</definedName>
    <definedName name="_5_" localSheetId="1">'➀身体介護を伴わない移動支援・単一'!$B$1:$O$76</definedName>
    <definedName name="_6_" localSheetId="2">'②身体介護を伴わない移動支援・複合（深夜＆夜間早朝）'!$B$1:$T$68</definedName>
    <definedName name="_7_" localSheetId="6">'⑥身体介護を伴わない移動支援・複合（早朝＆日中&amp;夜間）'!$B$1:$X$32</definedName>
    <definedName name="_8_" localSheetId="7">'⑦身体介護を伴わない移動支援・複合（日中＆夜間＆深夜）'!$B$1:$X$97</definedName>
    <definedName name="_9_" localSheetId="4">'④身体介護を伴わない移動支援・複合（日中＆夜間早朝）'!$B$1:$T$192</definedName>
    <definedName name="_xlnm._FilterDatabase" localSheetId="1" hidden="1">'➀身体介護を伴わない移動支援・単一'!$A$1:$O$76</definedName>
    <definedName name="_xlnm._FilterDatabase" localSheetId="2" hidden="1">'②身体介護を伴わない移動支援・複合（深夜＆夜間早朝）'!$A$1:$T$68</definedName>
    <definedName name="_xlnm._FilterDatabase" localSheetId="3" hidden="1">'③身体介護を伴わない移動支援・複合（夜間早朝＆日中）'!$A$1:$T$108</definedName>
    <definedName name="_xlnm._FilterDatabase" localSheetId="4" hidden="1">'④身体介護を伴わない移動支援・複合（日中＆夜間早朝）'!$A$1:$T$192</definedName>
    <definedName name="_xlnm._FilterDatabase" localSheetId="5" hidden="1">'⑤身体介護を伴わない移動支援・複合（夜間早朝＆深夜）'!$A$1:$T$48</definedName>
    <definedName name="_xlnm._FilterDatabase" localSheetId="6" hidden="1">'⑥身体介護を伴わない移動支援・複合（早朝＆日中&amp;夜間）'!$A$1:$X$32</definedName>
    <definedName name="_xlnm._FilterDatabase" localSheetId="7" hidden="1">'⑦身体介護を伴わない移動支援・複合（日中＆夜間＆深夜）'!$A$1:$X$97</definedName>
    <definedName name="_xlnm.Print_Area" localSheetId="1">'➀身体介護を伴わない移動支援・単一'!$B$1:$O$89</definedName>
    <definedName name="_xlnm.Print_Area" localSheetId="2">'②身体介護を伴わない移動支援・複合（深夜＆夜間早朝）'!$B$1:$T$133</definedName>
    <definedName name="_xlnm.Print_Area" localSheetId="3">'③身体介護を伴わない移動支援・複合（夜間早朝＆日中）'!$B$1:$T$213</definedName>
    <definedName name="_xlnm.Print_Area" localSheetId="4">'④身体介護を伴わない移動支援・複合（日中＆夜間早朝）'!$B$1:$T$381</definedName>
    <definedName name="_xlnm.Print_Area" localSheetId="5">'⑤身体介護を伴わない移動支援・複合（夜間早朝＆深夜）'!$B$1:$T$93</definedName>
    <definedName name="_xlnm.Print_Area" localSheetId="6">'⑥身体介護を伴わない移動支援・複合（早朝＆日中&amp;夜間）'!$B$1:$X$61</definedName>
    <definedName name="_xlnm.Print_Area" localSheetId="7">'⑦身体介護を伴わない移動支援・複合（日中＆夜間＆深夜）'!$B$1:$X$191</definedName>
    <definedName name="_xlnm.Print_Area" localSheetId="8">'基本（介護無）・単一'!$A$1:$AA$24</definedName>
    <definedName name="_xlnm.Print_Area" localSheetId="0">'明細書（身体介護を伴わない）'!$A$1:$BW$58</definedName>
    <definedName name="_xlnm.Print_Titles" localSheetId="1">'➀身体介護を伴わない移動支援・単一'!$1:$3</definedName>
    <definedName name="_xlnm.Print_Titles" localSheetId="2">'②身体介護を伴わない移動支援・複合（深夜＆夜間早朝）'!$1:$3</definedName>
    <definedName name="_xlnm.Print_Titles" localSheetId="3">'③身体介護を伴わない移動支援・複合（夜間早朝＆日中）'!$1:$3</definedName>
    <definedName name="_xlnm.Print_Titles" localSheetId="4">'④身体介護を伴わない移動支援・複合（日中＆夜間早朝）'!$1:$3</definedName>
    <definedName name="_xlnm.Print_Titles" localSheetId="5">'⑤身体介護を伴わない移動支援・複合（夜間早朝＆深夜）'!$1:$3</definedName>
    <definedName name="_xlnm.Print_Titles" localSheetId="6">'⑥身体介護を伴わない移動支援・複合（早朝＆日中&amp;夜間）'!$1:$3</definedName>
    <definedName name="_xlnm.Print_Titles" localSheetId="7">'⑦身体介護を伴わない移動支援・複合（日中＆夜間＆深夜）'!$1:$3</definedName>
    <definedName name="_xlnm.Print_Titles" localSheetId="8">'基本（介護無）・単一'!$1:$3</definedName>
    <definedName name="_xlnm.Print_Titles" localSheetId="9">'基本（介護無）・複合'!$1:$3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11" l="1"/>
  <c r="X61" i="7"/>
  <c r="P99" i="8"/>
  <c r="Q99" i="8" s="1"/>
  <c r="P100" i="8"/>
  <c r="X100" i="8" s="1"/>
  <c r="P101" i="8"/>
  <c r="P102" i="8"/>
  <c r="T102" i="8" s="1"/>
  <c r="P103" i="8"/>
  <c r="P104" i="8"/>
  <c r="R104" i="8" s="1"/>
  <c r="P105" i="8"/>
  <c r="P106" i="8"/>
  <c r="X106" i="8" s="1"/>
  <c r="P107" i="8"/>
  <c r="P108" i="8"/>
  <c r="P109" i="8"/>
  <c r="X109" i="8" s="1"/>
  <c r="P110" i="8"/>
  <c r="P111" i="8"/>
  <c r="R111" i="8" s="1"/>
  <c r="P112" i="8"/>
  <c r="P113" i="8"/>
  <c r="R113" i="8" s="1"/>
  <c r="P114" i="8"/>
  <c r="U114" i="8" s="1"/>
  <c r="P115" i="8"/>
  <c r="P116" i="8"/>
  <c r="U116" i="8" s="1"/>
  <c r="P117" i="8"/>
  <c r="V117" i="8" s="1"/>
  <c r="P118" i="8"/>
  <c r="Q118" i="8" s="1"/>
  <c r="P119" i="8"/>
  <c r="P120" i="8"/>
  <c r="S120" i="8" s="1"/>
  <c r="P121" i="8"/>
  <c r="X121" i="8" s="1"/>
  <c r="P122" i="8"/>
  <c r="P123" i="8"/>
  <c r="S123" i="8" s="1"/>
  <c r="P124" i="8"/>
  <c r="P125" i="8"/>
  <c r="V125" i="8" s="1"/>
  <c r="P126" i="8"/>
  <c r="V126" i="8" s="1"/>
  <c r="P127" i="8"/>
  <c r="P128" i="8"/>
  <c r="P129" i="8"/>
  <c r="S129" i="8" s="1"/>
  <c r="P130" i="8"/>
  <c r="Q130" i="8" s="1"/>
  <c r="P131" i="8"/>
  <c r="P132" i="8"/>
  <c r="R132" i="8" s="1"/>
  <c r="P133" i="8"/>
  <c r="X133" i="8" s="1"/>
  <c r="P134" i="8"/>
  <c r="X134" i="8" s="1"/>
  <c r="P135" i="8"/>
  <c r="T135" i="8" s="1"/>
  <c r="P136" i="8"/>
  <c r="P137" i="8"/>
  <c r="V137" i="8" s="1"/>
  <c r="P138" i="8"/>
  <c r="V138" i="8" s="1"/>
  <c r="P139" i="8"/>
  <c r="P140" i="8"/>
  <c r="P141" i="8"/>
  <c r="S141" i="8" s="1"/>
  <c r="P142" i="8"/>
  <c r="Q142" i="8" s="1"/>
  <c r="P143" i="8"/>
  <c r="X143" i="8" s="1"/>
  <c r="P144" i="8"/>
  <c r="Q144" i="8" s="1"/>
  <c r="P145" i="8"/>
  <c r="X145" i="8" s="1"/>
  <c r="P146" i="8"/>
  <c r="W146" i="8" s="1"/>
  <c r="P147" i="8"/>
  <c r="T147" i="8" s="1"/>
  <c r="P148" i="8"/>
  <c r="P149" i="8"/>
  <c r="V149" i="8" s="1"/>
  <c r="P150" i="8"/>
  <c r="V150" i="8" s="1"/>
  <c r="P151" i="8"/>
  <c r="P152" i="8"/>
  <c r="P153" i="8"/>
  <c r="Q153" i="8" s="1"/>
  <c r="P154" i="8"/>
  <c r="X154" i="8" s="1"/>
  <c r="P155" i="8"/>
  <c r="W155" i="8" s="1"/>
  <c r="P156" i="8"/>
  <c r="Q156" i="8" s="1"/>
  <c r="P157" i="8"/>
  <c r="X157" i="8" s="1"/>
  <c r="P158" i="8"/>
  <c r="V158" i="8" s="1"/>
  <c r="P159" i="8"/>
  <c r="S159" i="8" s="1"/>
  <c r="P160" i="8"/>
  <c r="P161" i="8"/>
  <c r="U161" i="8" s="1"/>
  <c r="P162" i="8"/>
  <c r="U162" i="8" s="1"/>
  <c r="P163" i="8"/>
  <c r="P164" i="8"/>
  <c r="X164" i="8" s="1"/>
  <c r="P165" i="8"/>
  <c r="Q165" i="8" s="1"/>
  <c r="P166" i="8"/>
  <c r="X166" i="8" s="1"/>
  <c r="P167" i="8"/>
  <c r="V167" i="8" s="1"/>
  <c r="P168" i="8"/>
  <c r="Q168" i="8" s="1"/>
  <c r="P169" i="8"/>
  <c r="X169" i="8" s="1"/>
  <c r="P170" i="8"/>
  <c r="U170" i="8" s="1"/>
  <c r="P171" i="8"/>
  <c r="S171" i="8" s="1"/>
  <c r="P172" i="8"/>
  <c r="P173" i="8"/>
  <c r="U173" i="8" s="1"/>
  <c r="P174" i="8"/>
  <c r="U174" i="8" s="1"/>
  <c r="P175" i="8"/>
  <c r="P176" i="8"/>
  <c r="W176" i="8" s="1"/>
  <c r="P177" i="8"/>
  <c r="Q177" i="8" s="1"/>
  <c r="P178" i="8"/>
  <c r="P179" i="8"/>
  <c r="T179" i="8" s="1"/>
  <c r="P180" i="8"/>
  <c r="P181" i="8"/>
  <c r="X181" i="8" s="1"/>
  <c r="P182" i="8"/>
  <c r="P183" i="8"/>
  <c r="R183" i="8" s="1"/>
  <c r="P184" i="8"/>
  <c r="P185" i="8"/>
  <c r="R185" i="8" s="1"/>
  <c r="P186" i="8"/>
  <c r="U186" i="8" s="1"/>
  <c r="P187" i="8"/>
  <c r="P188" i="8"/>
  <c r="T188" i="8" s="1"/>
  <c r="P189" i="8"/>
  <c r="X189" i="8" s="1"/>
  <c r="P190" i="8"/>
  <c r="X190" i="8" s="1"/>
  <c r="P191" i="8"/>
  <c r="P98" i="8"/>
  <c r="X98" i="8" s="1"/>
  <c r="V101" i="8"/>
  <c r="X103" i="8"/>
  <c r="U113" i="8"/>
  <c r="X115" i="8"/>
  <c r="R125" i="8"/>
  <c r="X127" i="8"/>
  <c r="X130" i="8"/>
  <c r="X139" i="8"/>
  <c r="X142" i="8"/>
  <c r="X151" i="8"/>
  <c r="X163" i="8"/>
  <c r="X175" i="8"/>
  <c r="X178" i="8"/>
  <c r="W185" i="8"/>
  <c r="X187" i="8"/>
  <c r="R99" i="8"/>
  <c r="S99" i="8"/>
  <c r="U99" i="8"/>
  <c r="V99" i="8"/>
  <c r="W99" i="8"/>
  <c r="X99" i="8"/>
  <c r="Q100" i="8"/>
  <c r="R100" i="8"/>
  <c r="S100" i="8"/>
  <c r="T100" i="8"/>
  <c r="U100" i="8"/>
  <c r="V100" i="8"/>
  <c r="W100" i="8"/>
  <c r="R101" i="8"/>
  <c r="U101" i="8"/>
  <c r="W101" i="8"/>
  <c r="X101" i="8"/>
  <c r="Q102" i="8"/>
  <c r="R102" i="8"/>
  <c r="S102" i="8"/>
  <c r="W102" i="8"/>
  <c r="Q103" i="8"/>
  <c r="R103" i="8"/>
  <c r="S103" i="8"/>
  <c r="T103" i="8"/>
  <c r="U103" i="8"/>
  <c r="V103" i="8"/>
  <c r="W103" i="8"/>
  <c r="U106" i="8"/>
  <c r="V106" i="8"/>
  <c r="V108" i="8"/>
  <c r="Q109" i="8"/>
  <c r="R109" i="8"/>
  <c r="Q111" i="8"/>
  <c r="S111" i="8"/>
  <c r="T111" i="8"/>
  <c r="V111" i="8"/>
  <c r="W111" i="8"/>
  <c r="X111" i="8"/>
  <c r="Q112" i="8"/>
  <c r="R112" i="8"/>
  <c r="S112" i="8"/>
  <c r="T112" i="8"/>
  <c r="U112" i="8"/>
  <c r="V112" i="8"/>
  <c r="W112" i="8"/>
  <c r="X112" i="8"/>
  <c r="V113" i="8"/>
  <c r="W113" i="8"/>
  <c r="X113" i="8"/>
  <c r="Q114" i="8"/>
  <c r="R114" i="8"/>
  <c r="S114" i="8"/>
  <c r="T114" i="8"/>
  <c r="X114" i="8"/>
  <c r="Q115" i="8"/>
  <c r="R115" i="8"/>
  <c r="S115" i="8"/>
  <c r="T115" i="8"/>
  <c r="U115" i="8"/>
  <c r="V115" i="8"/>
  <c r="W115" i="8"/>
  <c r="R116" i="8"/>
  <c r="V120" i="8"/>
  <c r="Q121" i="8"/>
  <c r="Q123" i="8"/>
  <c r="R123" i="8"/>
  <c r="T123" i="8"/>
  <c r="U123" i="8"/>
  <c r="W123" i="8"/>
  <c r="X123" i="8"/>
  <c r="Q124" i="8"/>
  <c r="R124" i="8"/>
  <c r="S124" i="8"/>
  <c r="T124" i="8"/>
  <c r="U124" i="8"/>
  <c r="V124" i="8"/>
  <c r="W124" i="8"/>
  <c r="X124" i="8"/>
  <c r="U125" i="8"/>
  <c r="W125" i="8"/>
  <c r="X125" i="8"/>
  <c r="Q126" i="8"/>
  <c r="R126" i="8"/>
  <c r="S126" i="8"/>
  <c r="T126" i="8"/>
  <c r="U126" i="8"/>
  <c r="Q127" i="8"/>
  <c r="R127" i="8"/>
  <c r="S127" i="8"/>
  <c r="T127" i="8"/>
  <c r="U127" i="8"/>
  <c r="V127" i="8"/>
  <c r="W127" i="8"/>
  <c r="R128" i="8"/>
  <c r="V128" i="8"/>
  <c r="Q135" i="8"/>
  <c r="R135" i="8"/>
  <c r="S135" i="8"/>
  <c r="U135" i="8"/>
  <c r="V135" i="8"/>
  <c r="X135" i="8"/>
  <c r="Q136" i="8"/>
  <c r="R136" i="8"/>
  <c r="S136" i="8"/>
  <c r="T136" i="8"/>
  <c r="U136" i="8"/>
  <c r="V136" i="8"/>
  <c r="W136" i="8"/>
  <c r="X136" i="8"/>
  <c r="R137" i="8"/>
  <c r="U137" i="8"/>
  <c r="W137" i="8"/>
  <c r="X137" i="8"/>
  <c r="Q138" i="8"/>
  <c r="R138" i="8"/>
  <c r="S138" i="8"/>
  <c r="T138" i="8"/>
  <c r="U138" i="8"/>
  <c r="Q139" i="8"/>
  <c r="R139" i="8"/>
  <c r="S139" i="8"/>
  <c r="T139" i="8"/>
  <c r="U139" i="8"/>
  <c r="V139" i="8"/>
  <c r="W139" i="8"/>
  <c r="U140" i="8"/>
  <c r="R141" i="8"/>
  <c r="Q147" i="8"/>
  <c r="R147" i="8"/>
  <c r="S147" i="8"/>
  <c r="U147" i="8"/>
  <c r="V147" i="8"/>
  <c r="X147" i="8"/>
  <c r="Q148" i="8"/>
  <c r="R148" i="8"/>
  <c r="S148" i="8"/>
  <c r="T148" i="8"/>
  <c r="U148" i="8"/>
  <c r="V148" i="8"/>
  <c r="W148" i="8"/>
  <c r="X148" i="8"/>
  <c r="R149" i="8"/>
  <c r="U149" i="8"/>
  <c r="W149" i="8"/>
  <c r="X149" i="8"/>
  <c r="Q150" i="8"/>
  <c r="R150" i="8"/>
  <c r="S150" i="8"/>
  <c r="T150" i="8"/>
  <c r="U150" i="8"/>
  <c r="X150" i="8"/>
  <c r="Q151" i="8"/>
  <c r="R151" i="8"/>
  <c r="S151" i="8"/>
  <c r="T151" i="8"/>
  <c r="U151" i="8"/>
  <c r="V151" i="8"/>
  <c r="W151" i="8"/>
  <c r="R152" i="8"/>
  <c r="X152" i="8"/>
  <c r="Q159" i="8"/>
  <c r="R159" i="8"/>
  <c r="T159" i="8"/>
  <c r="U159" i="8"/>
  <c r="W159" i="8"/>
  <c r="X159" i="8"/>
  <c r="Q160" i="8"/>
  <c r="R160" i="8"/>
  <c r="S160" i="8"/>
  <c r="T160" i="8"/>
  <c r="U160" i="8"/>
  <c r="V160" i="8"/>
  <c r="W160" i="8"/>
  <c r="X160" i="8"/>
  <c r="R161" i="8"/>
  <c r="V161" i="8"/>
  <c r="W161" i="8"/>
  <c r="X161" i="8"/>
  <c r="Q162" i="8"/>
  <c r="R162" i="8"/>
  <c r="S162" i="8"/>
  <c r="T162" i="8"/>
  <c r="X162" i="8"/>
  <c r="Q163" i="8"/>
  <c r="R163" i="8"/>
  <c r="S163" i="8"/>
  <c r="T163" i="8"/>
  <c r="U163" i="8"/>
  <c r="V163" i="8"/>
  <c r="W163" i="8"/>
  <c r="W164" i="8"/>
  <c r="X167" i="8"/>
  <c r="Q171" i="8"/>
  <c r="R171" i="8"/>
  <c r="T171" i="8"/>
  <c r="U171" i="8"/>
  <c r="W171" i="8"/>
  <c r="X171" i="8"/>
  <c r="Q172" i="8"/>
  <c r="R172" i="8"/>
  <c r="S172" i="8"/>
  <c r="T172" i="8"/>
  <c r="U172" i="8"/>
  <c r="V172" i="8"/>
  <c r="W172" i="8"/>
  <c r="X172" i="8"/>
  <c r="R173" i="8"/>
  <c r="V173" i="8"/>
  <c r="W173" i="8"/>
  <c r="X173" i="8"/>
  <c r="Q174" i="8"/>
  <c r="R174" i="8"/>
  <c r="S174" i="8"/>
  <c r="T174" i="8"/>
  <c r="X174" i="8"/>
  <c r="Q175" i="8"/>
  <c r="R175" i="8"/>
  <c r="S175" i="8"/>
  <c r="T175" i="8"/>
  <c r="U175" i="8"/>
  <c r="V175" i="8"/>
  <c r="W175" i="8"/>
  <c r="V176" i="8"/>
  <c r="W179" i="8"/>
  <c r="U181" i="8"/>
  <c r="V181" i="8"/>
  <c r="Q183" i="8"/>
  <c r="S183" i="8"/>
  <c r="T183" i="8"/>
  <c r="V183" i="8"/>
  <c r="W183" i="8"/>
  <c r="X183" i="8"/>
  <c r="Q184" i="8"/>
  <c r="R184" i="8"/>
  <c r="S184" i="8"/>
  <c r="T184" i="8"/>
  <c r="U184" i="8"/>
  <c r="V184" i="8"/>
  <c r="W184" i="8"/>
  <c r="X184" i="8"/>
  <c r="U185" i="8"/>
  <c r="V185" i="8"/>
  <c r="X185" i="8"/>
  <c r="Q186" i="8"/>
  <c r="R186" i="8"/>
  <c r="S186" i="8"/>
  <c r="T186" i="8"/>
  <c r="X186" i="8"/>
  <c r="Q187" i="8"/>
  <c r="R187" i="8"/>
  <c r="S187" i="8"/>
  <c r="T187" i="8"/>
  <c r="U187" i="8"/>
  <c r="V187" i="8"/>
  <c r="W187" i="8"/>
  <c r="R188" i="8"/>
  <c r="X188" i="8"/>
  <c r="S190" i="8"/>
  <c r="T190" i="8"/>
  <c r="U190" i="8"/>
  <c r="W98" i="8"/>
  <c r="Q33" i="7"/>
  <c r="P33" i="7"/>
  <c r="W33" i="7" s="1"/>
  <c r="Q34" i="7"/>
  <c r="R34" i="7"/>
  <c r="S34" i="7"/>
  <c r="T34" i="7"/>
  <c r="U34" i="7"/>
  <c r="V34" i="7"/>
  <c r="W34" i="7"/>
  <c r="X34" i="7"/>
  <c r="Q35" i="7"/>
  <c r="R35" i="7"/>
  <c r="S35" i="7"/>
  <c r="T35" i="7"/>
  <c r="U35" i="7"/>
  <c r="V35" i="7"/>
  <c r="W35" i="7"/>
  <c r="X35" i="7"/>
  <c r="Q36" i="7"/>
  <c r="R36" i="7"/>
  <c r="S36" i="7"/>
  <c r="T36" i="7"/>
  <c r="U36" i="7"/>
  <c r="V36" i="7"/>
  <c r="W36" i="7"/>
  <c r="X36" i="7"/>
  <c r="Q37" i="7"/>
  <c r="R37" i="7"/>
  <c r="S37" i="7"/>
  <c r="T37" i="7"/>
  <c r="U37" i="7"/>
  <c r="V37" i="7"/>
  <c r="W37" i="7"/>
  <c r="X37" i="7"/>
  <c r="Q38" i="7"/>
  <c r="R38" i="7"/>
  <c r="S38" i="7"/>
  <c r="T38" i="7"/>
  <c r="U38" i="7"/>
  <c r="V38" i="7"/>
  <c r="W38" i="7"/>
  <c r="X38" i="7"/>
  <c r="Q39" i="7"/>
  <c r="R39" i="7"/>
  <c r="S39" i="7"/>
  <c r="T39" i="7"/>
  <c r="U39" i="7"/>
  <c r="V39" i="7"/>
  <c r="W39" i="7"/>
  <c r="X39" i="7"/>
  <c r="Q40" i="7"/>
  <c r="R40" i="7"/>
  <c r="S40" i="7"/>
  <c r="T40" i="7"/>
  <c r="U40" i="7"/>
  <c r="V40" i="7"/>
  <c r="W40" i="7"/>
  <c r="X40" i="7"/>
  <c r="Q41" i="7"/>
  <c r="R41" i="7"/>
  <c r="S41" i="7"/>
  <c r="T41" i="7"/>
  <c r="U41" i="7"/>
  <c r="V41" i="7"/>
  <c r="W41" i="7"/>
  <c r="X41" i="7"/>
  <c r="Q42" i="7"/>
  <c r="R42" i="7"/>
  <c r="S42" i="7"/>
  <c r="T42" i="7"/>
  <c r="U42" i="7"/>
  <c r="V42" i="7"/>
  <c r="W42" i="7"/>
  <c r="X42" i="7"/>
  <c r="Q43" i="7"/>
  <c r="R43" i="7"/>
  <c r="S43" i="7"/>
  <c r="T43" i="7"/>
  <c r="U43" i="7"/>
  <c r="V43" i="7"/>
  <c r="W43" i="7"/>
  <c r="X43" i="7"/>
  <c r="Q44" i="7"/>
  <c r="R44" i="7"/>
  <c r="S44" i="7"/>
  <c r="T44" i="7"/>
  <c r="U44" i="7"/>
  <c r="V44" i="7"/>
  <c r="W44" i="7"/>
  <c r="X44" i="7"/>
  <c r="Q45" i="7"/>
  <c r="R45" i="7"/>
  <c r="S45" i="7"/>
  <c r="T45" i="7"/>
  <c r="U45" i="7"/>
  <c r="V45" i="7"/>
  <c r="W45" i="7"/>
  <c r="X45" i="7"/>
  <c r="Q46" i="7"/>
  <c r="R46" i="7"/>
  <c r="S46" i="7"/>
  <c r="T46" i="7"/>
  <c r="U46" i="7"/>
  <c r="V46" i="7"/>
  <c r="W46" i="7"/>
  <c r="X46" i="7"/>
  <c r="Q47" i="7"/>
  <c r="R47" i="7"/>
  <c r="S47" i="7"/>
  <c r="T47" i="7"/>
  <c r="U47" i="7"/>
  <c r="V47" i="7"/>
  <c r="W47" i="7"/>
  <c r="X47" i="7"/>
  <c r="Q48" i="7"/>
  <c r="R48" i="7"/>
  <c r="S48" i="7"/>
  <c r="T48" i="7"/>
  <c r="U48" i="7"/>
  <c r="V48" i="7"/>
  <c r="W48" i="7"/>
  <c r="X48" i="7"/>
  <c r="Q49" i="7"/>
  <c r="R49" i="7"/>
  <c r="S49" i="7"/>
  <c r="T49" i="7"/>
  <c r="U49" i="7"/>
  <c r="V49" i="7"/>
  <c r="W49" i="7"/>
  <c r="X49" i="7"/>
  <c r="Q50" i="7"/>
  <c r="R50" i="7"/>
  <c r="S50" i="7"/>
  <c r="T50" i="7"/>
  <c r="U50" i="7"/>
  <c r="V50" i="7"/>
  <c r="W50" i="7"/>
  <c r="X50" i="7"/>
  <c r="Q51" i="7"/>
  <c r="R51" i="7"/>
  <c r="S51" i="7"/>
  <c r="T51" i="7"/>
  <c r="U51" i="7"/>
  <c r="V51" i="7"/>
  <c r="W51" i="7"/>
  <c r="X51" i="7"/>
  <c r="Q52" i="7"/>
  <c r="R52" i="7"/>
  <c r="S52" i="7"/>
  <c r="T52" i="7"/>
  <c r="U52" i="7"/>
  <c r="V52" i="7"/>
  <c r="W52" i="7"/>
  <c r="X52" i="7"/>
  <c r="Q53" i="7"/>
  <c r="R53" i="7"/>
  <c r="S53" i="7"/>
  <c r="T53" i="7"/>
  <c r="U53" i="7"/>
  <c r="V53" i="7"/>
  <c r="W53" i="7"/>
  <c r="X53" i="7"/>
  <c r="Q54" i="7"/>
  <c r="R54" i="7"/>
  <c r="S54" i="7"/>
  <c r="T54" i="7"/>
  <c r="U54" i="7"/>
  <c r="V54" i="7"/>
  <c r="W54" i="7"/>
  <c r="X54" i="7"/>
  <c r="Q55" i="7"/>
  <c r="R55" i="7"/>
  <c r="S55" i="7"/>
  <c r="T55" i="7"/>
  <c r="U55" i="7"/>
  <c r="V55" i="7"/>
  <c r="W55" i="7"/>
  <c r="X55" i="7"/>
  <c r="Q56" i="7"/>
  <c r="R56" i="7"/>
  <c r="S56" i="7"/>
  <c r="T56" i="7"/>
  <c r="U56" i="7"/>
  <c r="V56" i="7"/>
  <c r="W56" i="7"/>
  <c r="X56" i="7"/>
  <c r="Q57" i="7"/>
  <c r="R57" i="7"/>
  <c r="S57" i="7"/>
  <c r="T57" i="7"/>
  <c r="U57" i="7"/>
  <c r="V57" i="7"/>
  <c r="W57" i="7"/>
  <c r="X57" i="7"/>
  <c r="Q58" i="7"/>
  <c r="R58" i="7"/>
  <c r="S58" i="7"/>
  <c r="T58" i="7"/>
  <c r="U58" i="7"/>
  <c r="V58" i="7"/>
  <c r="W58" i="7"/>
  <c r="X58" i="7"/>
  <c r="Q59" i="7"/>
  <c r="R59" i="7"/>
  <c r="S59" i="7"/>
  <c r="T59" i="7"/>
  <c r="U59" i="7"/>
  <c r="V59" i="7"/>
  <c r="W59" i="7"/>
  <c r="X59" i="7"/>
  <c r="Q60" i="7"/>
  <c r="R60" i="7"/>
  <c r="S60" i="7"/>
  <c r="T60" i="7"/>
  <c r="U60" i="7"/>
  <c r="V60" i="7"/>
  <c r="W60" i="7"/>
  <c r="X60" i="7"/>
  <c r="Q61" i="7"/>
  <c r="R61" i="7"/>
  <c r="S61" i="7"/>
  <c r="T61" i="7"/>
  <c r="U61" i="7"/>
  <c r="V61" i="7"/>
  <c r="W61" i="7"/>
  <c r="R33" i="7"/>
  <c r="S33" i="7"/>
  <c r="T33" i="7"/>
  <c r="U33" i="7"/>
  <c r="V33" i="7"/>
  <c r="X33" i="7"/>
  <c r="R156" i="8" l="1"/>
  <c r="V179" i="8"/>
  <c r="S144" i="8"/>
  <c r="V132" i="8"/>
  <c r="U179" i="8"/>
  <c r="W167" i="8"/>
  <c r="X155" i="8"/>
  <c r="R144" i="8"/>
  <c r="S132" i="8"/>
  <c r="U118" i="8"/>
  <c r="R190" i="8"/>
  <c r="T118" i="8"/>
  <c r="T106" i="8"/>
  <c r="Q190" i="8"/>
  <c r="V177" i="8"/>
  <c r="Q166" i="8"/>
  <c r="R154" i="8"/>
  <c r="T130" i="8"/>
  <c r="S118" i="8"/>
  <c r="S106" i="8"/>
  <c r="U183" i="8"/>
  <c r="S177" i="8"/>
  <c r="V171" i="8"/>
  <c r="V165" i="8"/>
  <c r="V159" i="8"/>
  <c r="Q154" i="8"/>
  <c r="W147" i="8"/>
  <c r="S142" i="8"/>
  <c r="W135" i="8"/>
  <c r="S130" i="8"/>
  <c r="V123" i="8"/>
  <c r="R118" i="8"/>
  <c r="U111" i="8"/>
  <c r="R106" i="8"/>
  <c r="X102" i="8"/>
  <c r="T99" i="8"/>
  <c r="X118" i="8"/>
  <c r="R177" i="8"/>
  <c r="S165" i="8"/>
  <c r="V153" i="8"/>
  <c r="R142" i="8"/>
  <c r="R130" i="8"/>
  <c r="X104" i="8"/>
  <c r="V188" i="8"/>
  <c r="W186" i="8"/>
  <c r="W174" i="8"/>
  <c r="R165" i="8"/>
  <c r="W162" i="8"/>
  <c r="S153" i="8"/>
  <c r="X138" i="8"/>
  <c r="X126" i="8"/>
  <c r="W114" i="8"/>
  <c r="V104" i="8"/>
  <c r="V102" i="8"/>
  <c r="U188" i="8"/>
  <c r="V186" i="8"/>
  <c r="X176" i="8"/>
  <c r="V174" i="8"/>
  <c r="V162" i="8"/>
  <c r="R153" i="8"/>
  <c r="W150" i="8"/>
  <c r="V141" i="8"/>
  <c r="W138" i="8"/>
  <c r="V129" i="8"/>
  <c r="W126" i="8"/>
  <c r="W116" i="8"/>
  <c r="V114" i="8"/>
  <c r="U104" i="8"/>
  <c r="U102" i="8"/>
  <c r="T98" i="8"/>
  <c r="S98" i="8"/>
  <c r="R98" i="8"/>
  <c r="V98" i="8"/>
  <c r="U98" i="8"/>
  <c r="Q98" i="8"/>
  <c r="Q182" i="8"/>
  <c r="S182" i="8"/>
  <c r="Q170" i="8"/>
  <c r="S170" i="8"/>
  <c r="T170" i="8"/>
  <c r="Q158" i="8"/>
  <c r="S158" i="8"/>
  <c r="T158" i="8"/>
  <c r="Q146" i="8"/>
  <c r="S146" i="8"/>
  <c r="T146" i="8"/>
  <c r="Q134" i="8"/>
  <c r="S134" i="8"/>
  <c r="T134" i="8"/>
  <c r="Q122" i="8"/>
  <c r="S122" i="8"/>
  <c r="T122" i="8"/>
  <c r="Q110" i="8"/>
  <c r="S110" i="8"/>
  <c r="T110" i="8"/>
  <c r="R170" i="8"/>
  <c r="U158" i="8"/>
  <c r="V146" i="8"/>
  <c r="W134" i="8"/>
  <c r="X122" i="8"/>
  <c r="T181" i="8"/>
  <c r="W169" i="8"/>
  <c r="R158" i="8"/>
  <c r="U146" i="8"/>
  <c r="V134" i="8"/>
  <c r="W122" i="8"/>
  <c r="X110" i="8"/>
  <c r="T180" i="8"/>
  <c r="U180" i="8"/>
  <c r="W180" i="8"/>
  <c r="T168" i="8"/>
  <c r="U168" i="8"/>
  <c r="W168" i="8"/>
  <c r="X168" i="8"/>
  <c r="T156" i="8"/>
  <c r="U156" i="8"/>
  <c r="W156" i="8"/>
  <c r="X156" i="8"/>
  <c r="T144" i="8"/>
  <c r="U144" i="8"/>
  <c r="W144" i="8"/>
  <c r="X144" i="8"/>
  <c r="T132" i="8"/>
  <c r="U132" i="8"/>
  <c r="W132" i="8"/>
  <c r="X132" i="8"/>
  <c r="T120" i="8"/>
  <c r="U120" i="8"/>
  <c r="W120" i="8"/>
  <c r="X120" i="8"/>
  <c r="T108" i="8"/>
  <c r="U108" i="8"/>
  <c r="W108" i="8"/>
  <c r="X108" i="8"/>
  <c r="S181" i="8"/>
  <c r="V169" i="8"/>
  <c r="W157" i="8"/>
  <c r="R146" i="8"/>
  <c r="U134" i="8"/>
  <c r="Q132" i="8"/>
  <c r="V122" i="8"/>
  <c r="R120" i="8"/>
  <c r="W110" i="8"/>
  <c r="S108" i="8"/>
  <c r="Q191" i="8"/>
  <c r="S191" i="8"/>
  <c r="Q179" i="8"/>
  <c r="S179" i="8"/>
  <c r="Q167" i="8"/>
  <c r="S167" i="8"/>
  <c r="T167" i="8"/>
  <c r="Q155" i="8"/>
  <c r="S155" i="8"/>
  <c r="T155" i="8"/>
  <c r="Q143" i="8"/>
  <c r="S143" i="8"/>
  <c r="T143" i="8"/>
  <c r="Q131" i="8"/>
  <c r="S131" i="8"/>
  <c r="T131" i="8"/>
  <c r="Q119" i="8"/>
  <c r="S119" i="8"/>
  <c r="T119" i="8"/>
  <c r="Q107" i="8"/>
  <c r="S107" i="8"/>
  <c r="T107" i="8"/>
  <c r="X191" i="8"/>
  <c r="R181" i="8"/>
  <c r="R179" i="8"/>
  <c r="U169" i="8"/>
  <c r="V157" i="8"/>
  <c r="V155" i="8"/>
  <c r="W145" i="8"/>
  <c r="W143" i="8"/>
  <c r="R134" i="8"/>
  <c r="X131" i="8"/>
  <c r="U122" i="8"/>
  <c r="Q120" i="8"/>
  <c r="V110" i="8"/>
  <c r="R108" i="8"/>
  <c r="W191" i="8"/>
  <c r="X182" i="8"/>
  <c r="Q181" i="8"/>
  <c r="W178" i="8"/>
  <c r="T169" i="8"/>
  <c r="R167" i="8"/>
  <c r="U157" i="8"/>
  <c r="U155" i="8"/>
  <c r="V145" i="8"/>
  <c r="V143" i="8"/>
  <c r="W133" i="8"/>
  <c r="W131" i="8"/>
  <c r="R122" i="8"/>
  <c r="X119" i="8"/>
  <c r="U110" i="8"/>
  <c r="Q108" i="8"/>
  <c r="Q106" i="8"/>
  <c r="T189" i="8"/>
  <c r="U189" i="8"/>
  <c r="W189" i="8"/>
  <c r="T177" i="8"/>
  <c r="U177" i="8"/>
  <c r="W177" i="8"/>
  <c r="X177" i="8"/>
  <c r="T165" i="8"/>
  <c r="U165" i="8"/>
  <c r="W165" i="8"/>
  <c r="X165" i="8"/>
  <c r="T153" i="8"/>
  <c r="U153" i="8"/>
  <c r="W153" i="8"/>
  <c r="X153" i="8"/>
  <c r="T141" i="8"/>
  <c r="U141" i="8"/>
  <c r="W141" i="8"/>
  <c r="X141" i="8"/>
  <c r="T129" i="8"/>
  <c r="U129" i="8"/>
  <c r="W129" i="8"/>
  <c r="X129" i="8"/>
  <c r="T117" i="8"/>
  <c r="U117" i="8"/>
  <c r="W117" i="8"/>
  <c r="X117" i="8"/>
  <c r="T105" i="8"/>
  <c r="U105" i="8"/>
  <c r="W105" i="8"/>
  <c r="X105" i="8"/>
  <c r="V191" i="8"/>
  <c r="V189" i="8"/>
  <c r="W182" i="8"/>
  <c r="X180" i="8"/>
  <c r="V178" i="8"/>
  <c r="S169" i="8"/>
  <c r="W166" i="8"/>
  <c r="T157" i="8"/>
  <c r="R155" i="8"/>
  <c r="U145" i="8"/>
  <c r="U143" i="8"/>
  <c r="Q141" i="8"/>
  <c r="V133" i="8"/>
  <c r="V131" i="8"/>
  <c r="R129" i="8"/>
  <c r="W121" i="8"/>
  <c r="S117" i="8"/>
  <c r="R110" i="8"/>
  <c r="X107" i="8"/>
  <c r="V105" i="8"/>
  <c r="Q188" i="8"/>
  <c r="S188" i="8"/>
  <c r="Q176" i="8"/>
  <c r="S176" i="8"/>
  <c r="T176" i="8"/>
  <c r="Q164" i="8"/>
  <c r="S164" i="8"/>
  <c r="T164" i="8"/>
  <c r="Q152" i="8"/>
  <c r="S152" i="8"/>
  <c r="T152" i="8"/>
  <c r="Q140" i="8"/>
  <c r="S140" i="8"/>
  <c r="T140" i="8"/>
  <c r="Q128" i="8"/>
  <c r="S128" i="8"/>
  <c r="T128" i="8"/>
  <c r="Q116" i="8"/>
  <c r="S116" i="8"/>
  <c r="T116" i="8"/>
  <c r="Q104" i="8"/>
  <c r="S104" i="8"/>
  <c r="T104" i="8"/>
  <c r="U191" i="8"/>
  <c r="S189" i="8"/>
  <c r="V182" i="8"/>
  <c r="V180" i="8"/>
  <c r="U178" i="8"/>
  <c r="U176" i="8"/>
  <c r="R169" i="8"/>
  <c r="V166" i="8"/>
  <c r="V164" i="8"/>
  <c r="S157" i="8"/>
  <c r="W154" i="8"/>
  <c r="W152" i="8"/>
  <c r="T145" i="8"/>
  <c r="R143" i="8"/>
  <c r="X140" i="8"/>
  <c r="U133" i="8"/>
  <c r="U131" i="8"/>
  <c r="Q129" i="8"/>
  <c r="V121" i="8"/>
  <c r="V119" i="8"/>
  <c r="R117" i="8"/>
  <c r="W109" i="8"/>
  <c r="W107" i="8"/>
  <c r="S105" i="8"/>
  <c r="T191" i="8"/>
  <c r="R189" i="8"/>
  <c r="U182" i="8"/>
  <c r="S180" i="8"/>
  <c r="T178" i="8"/>
  <c r="R176" i="8"/>
  <c r="Q169" i="8"/>
  <c r="U166" i="8"/>
  <c r="U164" i="8"/>
  <c r="R157" i="8"/>
  <c r="V154" i="8"/>
  <c r="V152" i="8"/>
  <c r="S145" i="8"/>
  <c r="W142" i="8"/>
  <c r="W140" i="8"/>
  <c r="T133" i="8"/>
  <c r="R131" i="8"/>
  <c r="X128" i="8"/>
  <c r="U121" i="8"/>
  <c r="U119" i="8"/>
  <c r="Q117" i="8"/>
  <c r="V109" i="8"/>
  <c r="V107" i="8"/>
  <c r="R105" i="8"/>
  <c r="W119" i="8"/>
  <c r="R191" i="8"/>
  <c r="Q189" i="8"/>
  <c r="T182" i="8"/>
  <c r="R180" i="8"/>
  <c r="S178" i="8"/>
  <c r="X170" i="8"/>
  <c r="V168" i="8"/>
  <c r="T166" i="8"/>
  <c r="R164" i="8"/>
  <c r="Q157" i="8"/>
  <c r="U154" i="8"/>
  <c r="U152" i="8"/>
  <c r="R145" i="8"/>
  <c r="V142" i="8"/>
  <c r="V140" i="8"/>
  <c r="S133" i="8"/>
  <c r="W130" i="8"/>
  <c r="W128" i="8"/>
  <c r="T121" i="8"/>
  <c r="R119" i="8"/>
  <c r="X116" i="8"/>
  <c r="U109" i="8"/>
  <c r="U107" i="8"/>
  <c r="Q105" i="8"/>
  <c r="Q185" i="8"/>
  <c r="S185" i="8"/>
  <c r="Q173" i="8"/>
  <c r="S173" i="8"/>
  <c r="T173" i="8"/>
  <c r="Q161" i="8"/>
  <c r="S161" i="8"/>
  <c r="T161" i="8"/>
  <c r="Q149" i="8"/>
  <c r="S149" i="8"/>
  <c r="T149" i="8"/>
  <c r="Q137" i="8"/>
  <c r="S137" i="8"/>
  <c r="T137" i="8"/>
  <c r="Q125" i="8"/>
  <c r="S125" i="8"/>
  <c r="T125" i="8"/>
  <c r="Q113" i="8"/>
  <c r="S113" i="8"/>
  <c r="T113" i="8"/>
  <c r="Q101" i="8"/>
  <c r="S101" i="8"/>
  <c r="T101" i="8"/>
  <c r="U167" i="8"/>
  <c r="W190" i="8"/>
  <c r="X158" i="8"/>
  <c r="V156" i="8"/>
  <c r="T154" i="8"/>
  <c r="V130" i="8"/>
  <c r="S121" i="8"/>
  <c r="W118" i="8"/>
  <c r="T109" i="8"/>
  <c r="R107" i="8"/>
  <c r="R182" i="8"/>
  <c r="Q180" i="8"/>
  <c r="R178" i="8"/>
  <c r="W170" i="8"/>
  <c r="S168" i="8"/>
  <c r="S166" i="8"/>
  <c r="Q145" i="8"/>
  <c r="U142" i="8"/>
  <c r="R133" i="8"/>
  <c r="V190" i="8"/>
  <c r="W188" i="8"/>
  <c r="T185" i="8"/>
  <c r="W181" i="8"/>
  <c r="X179" i="8"/>
  <c r="Q178" i="8"/>
  <c r="V170" i="8"/>
  <c r="R168" i="8"/>
  <c r="R166" i="8"/>
  <c r="W158" i="8"/>
  <c r="S156" i="8"/>
  <c r="S154" i="8"/>
  <c r="X146" i="8"/>
  <c r="V144" i="8"/>
  <c r="T142" i="8"/>
  <c r="R140" i="8"/>
  <c r="Q133" i="8"/>
  <c r="U130" i="8"/>
  <c r="U128" i="8"/>
  <c r="R121" i="8"/>
  <c r="V118" i="8"/>
  <c r="V116" i="8"/>
  <c r="S109" i="8"/>
  <c r="W106" i="8"/>
  <c r="W104" i="8"/>
  <c r="P34" i="7" l="1"/>
  <c r="M50" i="6"/>
  <c r="N50" i="6"/>
  <c r="O50" i="6"/>
  <c r="P50" i="6"/>
  <c r="Q50" i="6"/>
  <c r="R50" i="6"/>
  <c r="S50" i="6"/>
  <c r="T50" i="6"/>
  <c r="M51" i="6"/>
  <c r="N51" i="6"/>
  <c r="O51" i="6"/>
  <c r="P51" i="6"/>
  <c r="Q51" i="6"/>
  <c r="R51" i="6"/>
  <c r="S51" i="6"/>
  <c r="T51" i="6"/>
  <c r="M52" i="6"/>
  <c r="N52" i="6"/>
  <c r="O52" i="6"/>
  <c r="P52" i="6"/>
  <c r="Q52" i="6"/>
  <c r="R52" i="6"/>
  <c r="S52" i="6"/>
  <c r="T52" i="6"/>
  <c r="M53" i="6"/>
  <c r="N53" i="6"/>
  <c r="O53" i="6"/>
  <c r="P53" i="6"/>
  <c r="Q53" i="6"/>
  <c r="R53" i="6"/>
  <c r="S53" i="6"/>
  <c r="T53" i="6"/>
  <c r="M54" i="6"/>
  <c r="N54" i="6"/>
  <c r="O54" i="6"/>
  <c r="P54" i="6"/>
  <c r="Q54" i="6"/>
  <c r="R54" i="6"/>
  <c r="S54" i="6"/>
  <c r="T54" i="6"/>
  <c r="M55" i="6"/>
  <c r="N55" i="6"/>
  <c r="O55" i="6"/>
  <c r="P55" i="6"/>
  <c r="Q55" i="6"/>
  <c r="R55" i="6"/>
  <c r="S55" i="6"/>
  <c r="T55" i="6"/>
  <c r="M56" i="6"/>
  <c r="N56" i="6"/>
  <c r="O56" i="6"/>
  <c r="P56" i="6"/>
  <c r="Q56" i="6"/>
  <c r="R56" i="6"/>
  <c r="S56" i="6"/>
  <c r="T56" i="6"/>
  <c r="M57" i="6"/>
  <c r="N57" i="6"/>
  <c r="O57" i="6"/>
  <c r="P57" i="6"/>
  <c r="Q57" i="6"/>
  <c r="R57" i="6"/>
  <c r="S57" i="6"/>
  <c r="T57" i="6"/>
  <c r="M58" i="6"/>
  <c r="N58" i="6"/>
  <c r="O58" i="6"/>
  <c r="P58" i="6"/>
  <c r="Q58" i="6"/>
  <c r="R58" i="6"/>
  <c r="S58" i="6"/>
  <c r="T58" i="6"/>
  <c r="M59" i="6"/>
  <c r="N59" i="6"/>
  <c r="O59" i="6"/>
  <c r="P59" i="6"/>
  <c r="Q59" i="6"/>
  <c r="R59" i="6"/>
  <c r="S59" i="6"/>
  <c r="T59" i="6"/>
  <c r="M60" i="6"/>
  <c r="N60" i="6"/>
  <c r="O60" i="6"/>
  <c r="P60" i="6"/>
  <c r="Q60" i="6"/>
  <c r="R60" i="6"/>
  <c r="S60" i="6"/>
  <c r="T60" i="6"/>
  <c r="M61" i="6"/>
  <c r="N61" i="6"/>
  <c r="O61" i="6"/>
  <c r="P61" i="6"/>
  <c r="Q61" i="6"/>
  <c r="R61" i="6"/>
  <c r="S61" i="6"/>
  <c r="T61" i="6"/>
  <c r="M62" i="6"/>
  <c r="N62" i="6"/>
  <c r="O62" i="6"/>
  <c r="P62" i="6"/>
  <c r="Q62" i="6"/>
  <c r="R62" i="6"/>
  <c r="S62" i="6"/>
  <c r="T62" i="6"/>
  <c r="M63" i="6"/>
  <c r="N63" i="6"/>
  <c r="O63" i="6"/>
  <c r="P63" i="6"/>
  <c r="Q63" i="6"/>
  <c r="R63" i="6"/>
  <c r="S63" i="6"/>
  <c r="T63" i="6"/>
  <c r="M64" i="6"/>
  <c r="N64" i="6"/>
  <c r="O64" i="6"/>
  <c r="P64" i="6"/>
  <c r="Q64" i="6"/>
  <c r="R64" i="6"/>
  <c r="S64" i="6"/>
  <c r="T64" i="6"/>
  <c r="M65" i="6"/>
  <c r="N65" i="6"/>
  <c r="O65" i="6"/>
  <c r="P65" i="6"/>
  <c r="Q65" i="6"/>
  <c r="R65" i="6"/>
  <c r="S65" i="6"/>
  <c r="T65" i="6"/>
  <c r="M66" i="6"/>
  <c r="N66" i="6"/>
  <c r="O66" i="6"/>
  <c r="P66" i="6"/>
  <c r="Q66" i="6"/>
  <c r="R66" i="6"/>
  <c r="S66" i="6"/>
  <c r="T66" i="6"/>
  <c r="M67" i="6"/>
  <c r="N67" i="6"/>
  <c r="O67" i="6"/>
  <c r="P67" i="6"/>
  <c r="Q67" i="6"/>
  <c r="R67" i="6"/>
  <c r="S67" i="6"/>
  <c r="T67" i="6"/>
  <c r="M68" i="6"/>
  <c r="N68" i="6"/>
  <c r="O68" i="6"/>
  <c r="P68" i="6"/>
  <c r="Q68" i="6"/>
  <c r="R68" i="6"/>
  <c r="S68" i="6"/>
  <c r="T68" i="6"/>
  <c r="M69" i="6"/>
  <c r="N69" i="6"/>
  <c r="O69" i="6"/>
  <c r="P69" i="6"/>
  <c r="Q69" i="6"/>
  <c r="R69" i="6"/>
  <c r="S69" i="6"/>
  <c r="T69" i="6"/>
  <c r="M70" i="6"/>
  <c r="N70" i="6"/>
  <c r="O70" i="6"/>
  <c r="P70" i="6"/>
  <c r="Q70" i="6"/>
  <c r="R70" i="6"/>
  <c r="S70" i="6"/>
  <c r="T70" i="6"/>
  <c r="M71" i="6"/>
  <c r="N71" i="6"/>
  <c r="O71" i="6"/>
  <c r="P71" i="6"/>
  <c r="Q71" i="6"/>
  <c r="R71" i="6"/>
  <c r="S71" i="6"/>
  <c r="T71" i="6"/>
  <c r="M72" i="6"/>
  <c r="N72" i="6"/>
  <c r="O72" i="6"/>
  <c r="P72" i="6"/>
  <c r="Q72" i="6"/>
  <c r="R72" i="6"/>
  <c r="S72" i="6"/>
  <c r="T72" i="6"/>
  <c r="M73" i="6"/>
  <c r="N73" i="6"/>
  <c r="O73" i="6"/>
  <c r="P73" i="6"/>
  <c r="Q73" i="6"/>
  <c r="R73" i="6"/>
  <c r="S73" i="6"/>
  <c r="T73" i="6"/>
  <c r="M74" i="6"/>
  <c r="N74" i="6"/>
  <c r="O74" i="6"/>
  <c r="P74" i="6"/>
  <c r="Q74" i="6"/>
  <c r="R74" i="6"/>
  <c r="S74" i="6"/>
  <c r="T74" i="6"/>
  <c r="M75" i="6"/>
  <c r="N75" i="6"/>
  <c r="O75" i="6"/>
  <c r="P75" i="6"/>
  <c r="Q75" i="6"/>
  <c r="R75" i="6"/>
  <c r="S75" i="6"/>
  <c r="T75" i="6"/>
  <c r="M76" i="6"/>
  <c r="N76" i="6"/>
  <c r="O76" i="6"/>
  <c r="P76" i="6"/>
  <c r="Q76" i="6"/>
  <c r="R76" i="6"/>
  <c r="S76" i="6"/>
  <c r="T76" i="6"/>
  <c r="M77" i="6"/>
  <c r="N77" i="6"/>
  <c r="O77" i="6"/>
  <c r="P77" i="6"/>
  <c r="Q77" i="6"/>
  <c r="R77" i="6"/>
  <c r="S77" i="6"/>
  <c r="T77" i="6"/>
  <c r="M78" i="6"/>
  <c r="N78" i="6"/>
  <c r="O78" i="6"/>
  <c r="P78" i="6"/>
  <c r="Q78" i="6"/>
  <c r="R78" i="6"/>
  <c r="S78" i="6"/>
  <c r="T78" i="6"/>
  <c r="M79" i="6"/>
  <c r="N79" i="6"/>
  <c r="O79" i="6"/>
  <c r="P79" i="6"/>
  <c r="Q79" i="6"/>
  <c r="R79" i="6"/>
  <c r="S79" i="6"/>
  <c r="T79" i="6"/>
  <c r="M80" i="6"/>
  <c r="N80" i="6"/>
  <c r="O80" i="6"/>
  <c r="P80" i="6"/>
  <c r="Q80" i="6"/>
  <c r="R80" i="6"/>
  <c r="S80" i="6"/>
  <c r="T80" i="6"/>
  <c r="M81" i="6"/>
  <c r="N81" i="6"/>
  <c r="O81" i="6"/>
  <c r="P81" i="6"/>
  <c r="Q81" i="6"/>
  <c r="R81" i="6"/>
  <c r="S81" i="6"/>
  <c r="T81" i="6"/>
  <c r="M82" i="6"/>
  <c r="N82" i="6"/>
  <c r="O82" i="6"/>
  <c r="P82" i="6"/>
  <c r="Q82" i="6"/>
  <c r="R82" i="6"/>
  <c r="S82" i="6"/>
  <c r="T82" i="6"/>
  <c r="M83" i="6"/>
  <c r="N83" i="6"/>
  <c r="O83" i="6"/>
  <c r="P83" i="6"/>
  <c r="Q83" i="6"/>
  <c r="R83" i="6"/>
  <c r="S83" i="6"/>
  <c r="T83" i="6"/>
  <c r="M84" i="6"/>
  <c r="N84" i="6"/>
  <c r="O84" i="6"/>
  <c r="P84" i="6"/>
  <c r="Q84" i="6"/>
  <c r="R84" i="6"/>
  <c r="S84" i="6"/>
  <c r="T84" i="6"/>
  <c r="M85" i="6"/>
  <c r="N85" i="6"/>
  <c r="O85" i="6"/>
  <c r="P85" i="6"/>
  <c r="Q85" i="6"/>
  <c r="R85" i="6"/>
  <c r="S85" i="6"/>
  <c r="T85" i="6"/>
  <c r="M86" i="6"/>
  <c r="N86" i="6"/>
  <c r="O86" i="6"/>
  <c r="P86" i="6"/>
  <c r="Q86" i="6"/>
  <c r="R86" i="6"/>
  <c r="S86" i="6"/>
  <c r="T86" i="6"/>
  <c r="M87" i="6"/>
  <c r="N87" i="6"/>
  <c r="O87" i="6"/>
  <c r="P87" i="6"/>
  <c r="Q87" i="6"/>
  <c r="R87" i="6"/>
  <c r="S87" i="6"/>
  <c r="T87" i="6"/>
  <c r="M88" i="6"/>
  <c r="N88" i="6"/>
  <c r="O88" i="6"/>
  <c r="P88" i="6"/>
  <c r="Q88" i="6"/>
  <c r="R88" i="6"/>
  <c r="S88" i="6"/>
  <c r="T88" i="6"/>
  <c r="M89" i="6"/>
  <c r="N89" i="6"/>
  <c r="O89" i="6"/>
  <c r="P89" i="6"/>
  <c r="Q89" i="6"/>
  <c r="R89" i="6"/>
  <c r="S89" i="6"/>
  <c r="T89" i="6"/>
  <c r="M90" i="6"/>
  <c r="N90" i="6"/>
  <c r="O90" i="6"/>
  <c r="P90" i="6"/>
  <c r="Q90" i="6"/>
  <c r="R90" i="6"/>
  <c r="S90" i="6"/>
  <c r="T90" i="6"/>
  <c r="M91" i="6"/>
  <c r="N91" i="6"/>
  <c r="O91" i="6"/>
  <c r="P91" i="6"/>
  <c r="Q91" i="6"/>
  <c r="R91" i="6"/>
  <c r="S91" i="6"/>
  <c r="T91" i="6"/>
  <c r="M92" i="6"/>
  <c r="N92" i="6"/>
  <c r="O92" i="6"/>
  <c r="P92" i="6"/>
  <c r="Q92" i="6"/>
  <c r="R92" i="6"/>
  <c r="S92" i="6"/>
  <c r="T92" i="6"/>
  <c r="M93" i="6"/>
  <c r="N93" i="6"/>
  <c r="O93" i="6"/>
  <c r="P93" i="6"/>
  <c r="Q93" i="6"/>
  <c r="R93" i="6"/>
  <c r="S93" i="6"/>
  <c r="T93" i="6"/>
  <c r="N49" i="6"/>
  <c r="O49" i="6"/>
  <c r="P49" i="6"/>
  <c r="Q49" i="6"/>
  <c r="R49" i="6"/>
  <c r="S49" i="6"/>
  <c r="T49" i="6"/>
  <c r="M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49" i="6"/>
  <c r="M194" i="5"/>
  <c r="N194" i="5"/>
  <c r="O194" i="5"/>
  <c r="P194" i="5"/>
  <c r="Q194" i="5"/>
  <c r="R194" i="5"/>
  <c r="S194" i="5"/>
  <c r="T194" i="5"/>
  <c r="M195" i="5"/>
  <c r="N195" i="5"/>
  <c r="O195" i="5"/>
  <c r="P195" i="5"/>
  <c r="Q195" i="5"/>
  <c r="R195" i="5"/>
  <c r="S195" i="5"/>
  <c r="T195" i="5"/>
  <c r="M196" i="5"/>
  <c r="N196" i="5"/>
  <c r="O196" i="5"/>
  <c r="P196" i="5"/>
  <c r="Q196" i="5"/>
  <c r="R196" i="5"/>
  <c r="S196" i="5"/>
  <c r="T196" i="5"/>
  <c r="M197" i="5"/>
  <c r="N197" i="5"/>
  <c r="O197" i="5"/>
  <c r="P197" i="5"/>
  <c r="Q197" i="5"/>
  <c r="R197" i="5"/>
  <c r="S197" i="5"/>
  <c r="T197" i="5"/>
  <c r="M198" i="5"/>
  <c r="N198" i="5"/>
  <c r="O198" i="5"/>
  <c r="P198" i="5"/>
  <c r="Q198" i="5"/>
  <c r="R198" i="5"/>
  <c r="S198" i="5"/>
  <c r="T198" i="5"/>
  <c r="M199" i="5"/>
  <c r="N199" i="5"/>
  <c r="O199" i="5"/>
  <c r="P199" i="5"/>
  <c r="Q199" i="5"/>
  <c r="R199" i="5"/>
  <c r="S199" i="5"/>
  <c r="T199" i="5"/>
  <c r="M200" i="5"/>
  <c r="N200" i="5"/>
  <c r="O200" i="5"/>
  <c r="P200" i="5"/>
  <c r="Q200" i="5"/>
  <c r="R200" i="5"/>
  <c r="S200" i="5"/>
  <c r="T200" i="5"/>
  <c r="M201" i="5"/>
  <c r="N201" i="5"/>
  <c r="O201" i="5"/>
  <c r="P201" i="5"/>
  <c r="Q201" i="5"/>
  <c r="R201" i="5"/>
  <c r="S201" i="5"/>
  <c r="T201" i="5"/>
  <c r="M202" i="5"/>
  <c r="N202" i="5"/>
  <c r="O202" i="5"/>
  <c r="P202" i="5"/>
  <c r="Q202" i="5"/>
  <c r="R202" i="5"/>
  <c r="S202" i="5"/>
  <c r="T202" i="5"/>
  <c r="M203" i="5"/>
  <c r="N203" i="5"/>
  <c r="O203" i="5"/>
  <c r="P203" i="5"/>
  <c r="Q203" i="5"/>
  <c r="R203" i="5"/>
  <c r="S203" i="5"/>
  <c r="T203" i="5"/>
  <c r="M204" i="5"/>
  <c r="N204" i="5"/>
  <c r="O204" i="5"/>
  <c r="P204" i="5"/>
  <c r="Q204" i="5"/>
  <c r="R204" i="5"/>
  <c r="S204" i="5"/>
  <c r="T204" i="5"/>
  <c r="M205" i="5"/>
  <c r="N205" i="5"/>
  <c r="O205" i="5"/>
  <c r="P205" i="5"/>
  <c r="Q205" i="5"/>
  <c r="R205" i="5"/>
  <c r="S205" i="5"/>
  <c r="T205" i="5"/>
  <c r="M206" i="5"/>
  <c r="N206" i="5"/>
  <c r="O206" i="5"/>
  <c r="P206" i="5"/>
  <c r="Q206" i="5"/>
  <c r="R206" i="5"/>
  <c r="S206" i="5"/>
  <c r="T206" i="5"/>
  <c r="M207" i="5"/>
  <c r="N207" i="5"/>
  <c r="O207" i="5"/>
  <c r="P207" i="5"/>
  <c r="Q207" i="5"/>
  <c r="R207" i="5"/>
  <c r="S207" i="5"/>
  <c r="T207" i="5"/>
  <c r="M208" i="5"/>
  <c r="N208" i="5"/>
  <c r="O208" i="5"/>
  <c r="P208" i="5"/>
  <c r="Q208" i="5"/>
  <c r="R208" i="5"/>
  <c r="S208" i="5"/>
  <c r="T208" i="5"/>
  <c r="M209" i="5"/>
  <c r="N209" i="5"/>
  <c r="O209" i="5"/>
  <c r="P209" i="5"/>
  <c r="Q209" i="5"/>
  <c r="R209" i="5"/>
  <c r="S209" i="5"/>
  <c r="T209" i="5"/>
  <c r="M210" i="5"/>
  <c r="N210" i="5"/>
  <c r="O210" i="5"/>
  <c r="P210" i="5"/>
  <c r="Q210" i="5"/>
  <c r="R210" i="5"/>
  <c r="S210" i="5"/>
  <c r="T210" i="5"/>
  <c r="M211" i="5"/>
  <c r="N211" i="5"/>
  <c r="O211" i="5"/>
  <c r="P211" i="5"/>
  <c r="Q211" i="5"/>
  <c r="R211" i="5"/>
  <c r="S211" i="5"/>
  <c r="T211" i="5"/>
  <c r="M212" i="5"/>
  <c r="N212" i="5"/>
  <c r="O212" i="5"/>
  <c r="P212" i="5"/>
  <c r="Q212" i="5"/>
  <c r="R212" i="5"/>
  <c r="S212" i="5"/>
  <c r="T212" i="5"/>
  <c r="M213" i="5"/>
  <c r="N213" i="5"/>
  <c r="O213" i="5"/>
  <c r="P213" i="5"/>
  <c r="Q213" i="5"/>
  <c r="R213" i="5"/>
  <c r="S213" i="5"/>
  <c r="T213" i="5"/>
  <c r="M214" i="5"/>
  <c r="N214" i="5"/>
  <c r="O214" i="5"/>
  <c r="P214" i="5"/>
  <c r="Q214" i="5"/>
  <c r="R214" i="5"/>
  <c r="S214" i="5"/>
  <c r="T214" i="5"/>
  <c r="M215" i="5"/>
  <c r="N215" i="5"/>
  <c r="O215" i="5"/>
  <c r="P215" i="5"/>
  <c r="Q215" i="5"/>
  <c r="R215" i="5"/>
  <c r="S215" i="5"/>
  <c r="T215" i="5"/>
  <c r="M216" i="5"/>
  <c r="N216" i="5"/>
  <c r="O216" i="5"/>
  <c r="P216" i="5"/>
  <c r="Q216" i="5"/>
  <c r="R216" i="5"/>
  <c r="S216" i="5"/>
  <c r="T216" i="5"/>
  <c r="M217" i="5"/>
  <c r="N217" i="5"/>
  <c r="O217" i="5"/>
  <c r="P217" i="5"/>
  <c r="Q217" i="5"/>
  <c r="R217" i="5"/>
  <c r="S217" i="5"/>
  <c r="T217" i="5"/>
  <c r="M218" i="5"/>
  <c r="N218" i="5"/>
  <c r="O218" i="5"/>
  <c r="P218" i="5"/>
  <c r="Q218" i="5"/>
  <c r="R218" i="5"/>
  <c r="S218" i="5"/>
  <c r="T218" i="5"/>
  <c r="M219" i="5"/>
  <c r="N219" i="5"/>
  <c r="O219" i="5"/>
  <c r="P219" i="5"/>
  <c r="Q219" i="5"/>
  <c r="R219" i="5"/>
  <c r="S219" i="5"/>
  <c r="T219" i="5"/>
  <c r="M220" i="5"/>
  <c r="N220" i="5"/>
  <c r="O220" i="5"/>
  <c r="P220" i="5"/>
  <c r="Q220" i="5"/>
  <c r="R220" i="5"/>
  <c r="S220" i="5"/>
  <c r="T220" i="5"/>
  <c r="M221" i="5"/>
  <c r="N221" i="5"/>
  <c r="O221" i="5"/>
  <c r="P221" i="5"/>
  <c r="Q221" i="5"/>
  <c r="R221" i="5"/>
  <c r="S221" i="5"/>
  <c r="T221" i="5"/>
  <c r="M222" i="5"/>
  <c r="N222" i="5"/>
  <c r="O222" i="5"/>
  <c r="P222" i="5"/>
  <c r="Q222" i="5"/>
  <c r="R222" i="5"/>
  <c r="S222" i="5"/>
  <c r="T222" i="5"/>
  <c r="M223" i="5"/>
  <c r="N223" i="5"/>
  <c r="O223" i="5"/>
  <c r="P223" i="5"/>
  <c r="Q223" i="5"/>
  <c r="R223" i="5"/>
  <c r="S223" i="5"/>
  <c r="T223" i="5"/>
  <c r="M224" i="5"/>
  <c r="N224" i="5"/>
  <c r="O224" i="5"/>
  <c r="P224" i="5"/>
  <c r="Q224" i="5"/>
  <c r="R224" i="5"/>
  <c r="S224" i="5"/>
  <c r="T224" i="5"/>
  <c r="M225" i="5"/>
  <c r="N225" i="5"/>
  <c r="O225" i="5"/>
  <c r="P225" i="5"/>
  <c r="Q225" i="5"/>
  <c r="R225" i="5"/>
  <c r="S225" i="5"/>
  <c r="T225" i="5"/>
  <c r="M226" i="5"/>
  <c r="N226" i="5"/>
  <c r="O226" i="5"/>
  <c r="P226" i="5"/>
  <c r="Q226" i="5"/>
  <c r="R226" i="5"/>
  <c r="S226" i="5"/>
  <c r="T226" i="5"/>
  <c r="M227" i="5"/>
  <c r="N227" i="5"/>
  <c r="O227" i="5"/>
  <c r="P227" i="5"/>
  <c r="Q227" i="5"/>
  <c r="R227" i="5"/>
  <c r="S227" i="5"/>
  <c r="T227" i="5"/>
  <c r="M228" i="5"/>
  <c r="N228" i="5"/>
  <c r="O228" i="5"/>
  <c r="P228" i="5"/>
  <c r="Q228" i="5"/>
  <c r="R228" i="5"/>
  <c r="S228" i="5"/>
  <c r="T228" i="5"/>
  <c r="M229" i="5"/>
  <c r="N229" i="5"/>
  <c r="O229" i="5"/>
  <c r="P229" i="5"/>
  <c r="Q229" i="5"/>
  <c r="R229" i="5"/>
  <c r="S229" i="5"/>
  <c r="T229" i="5"/>
  <c r="M230" i="5"/>
  <c r="N230" i="5"/>
  <c r="O230" i="5"/>
  <c r="P230" i="5"/>
  <c r="Q230" i="5"/>
  <c r="R230" i="5"/>
  <c r="S230" i="5"/>
  <c r="T230" i="5"/>
  <c r="M231" i="5"/>
  <c r="N231" i="5"/>
  <c r="O231" i="5"/>
  <c r="P231" i="5"/>
  <c r="Q231" i="5"/>
  <c r="R231" i="5"/>
  <c r="S231" i="5"/>
  <c r="T231" i="5"/>
  <c r="M232" i="5"/>
  <c r="N232" i="5"/>
  <c r="O232" i="5"/>
  <c r="P232" i="5"/>
  <c r="Q232" i="5"/>
  <c r="R232" i="5"/>
  <c r="S232" i="5"/>
  <c r="T232" i="5"/>
  <c r="M233" i="5"/>
  <c r="N233" i="5"/>
  <c r="O233" i="5"/>
  <c r="P233" i="5"/>
  <c r="Q233" i="5"/>
  <c r="R233" i="5"/>
  <c r="S233" i="5"/>
  <c r="T233" i="5"/>
  <c r="M234" i="5"/>
  <c r="N234" i="5"/>
  <c r="O234" i="5"/>
  <c r="P234" i="5"/>
  <c r="Q234" i="5"/>
  <c r="R234" i="5"/>
  <c r="S234" i="5"/>
  <c r="T234" i="5"/>
  <c r="M235" i="5"/>
  <c r="N235" i="5"/>
  <c r="O235" i="5"/>
  <c r="P235" i="5"/>
  <c r="Q235" i="5"/>
  <c r="R235" i="5"/>
  <c r="S235" i="5"/>
  <c r="T235" i="5"/>
  <c r="M236" i="5"/>
  <c r="N236" i="5"/>
  <c r="O236" i="5"/>
  <c r="P236" i="5"/>
  <c r="Q236" i="5"/>
  <c r="R236" i="5"/>
  <c r="S236" i="5"/>
  <c r="T236" i="5"/>
  <c r="M237" i="5"/>
  <c r="N237" i="5"/>
  <c r="O237" i="5"/>
  <c r="P237" i="5"/>
  <c r="Q237" i="5"/>
  <c r="R237" i="5"/>
  <c r="S237" i="5"/>
  <c r="T237" i="5"/>
  <c r="M238" i="5"/>
  <c r="N238" i="5"/>
  <c r="O238" i="5"/>
  <c r="P238" i="5"/>
  <c r="Q238" i="5"/>
  <c r="R238" i="5"/>
  <c r="S238" i="5"/>
  <c r="T238" i="5"/>
  <c r="M239" i="5"/>
  <c r="N239" i="5"/>
  <c r="O239" i="5"/>
  <c r="P239" i="5"/>
  <c r="Q239" i="5"/>
  <c r="R239" i="5"/>
  <c r="S239" i="5"/>
  <c r="T239" i="5"/>
  <c r="M240" i="5"/>
  <c r="N240" i="5"/>
  <c r="O240" i="5"/>
  <c r="P240" i="5"/>
  <c r="Q240" i="5"/>
  <c r="R240" i="5"/>
  <c r="S240" i="5"/>
  <c r="T240" i="5"/>
  <c r="M241" i="5"/>
  <c r="N241" i="5"/>
  <c r="O241" i="5"/>
  <c r="P241" i="5"/>
  <c r="Q241" i="5"/>
  <c r="R241" i="5"/>
  <c r="S241" i="5"/>
  <c r="T241" i="5"/>
  <c r="M242" i="5"/>
  <c r="N242" i="5"/>
  <c r="O242" i="5"/>
  <c r="P242" i="5"/>
  <c r="Q242" i="5"/>
  <c r="R242" i="5"/>
  <c r="S242" i="5"/>
  <c r="T242" i="5"/>
  <c r="M243" i="5"/>
  <c r="N243" i="5"/>
  <c r="O243" i="5"/>
  <c r="P243" i="5"/>
  <c r="Q243" i="5"/>
  <c r="R243" i="5"/>
  <c r="S243" i="5"/>
  <c r="T243" i="5"/>
  <c r="M244" i="5"/>
  <c r="N244" i="5"/>
  <c r="O244" i="5"/>
  <c r="P244" i="5"/>
  <c r="Q244" i="5"/>
  <c r="R244" i="5"/>
  <c r="S244" i="5"/>
  <c r="T244" i="5"/>
  <c r="M245" i="5"/>
  <c r="N245" i="5"/>
  <c r="O245" i="5"/>
  <c r="P245" i="5"/>
  <c r="Q245" i="5"/>
  <c r="R245" i="5"/>
  <c r="S245" i="5"/>
  <c r="T245" i="5"/>
  <c r="M246" i="5"/>
  <c r="N246" i="5"/>
  <c r="O246" i="5"/>
  <c r="P246" i="5"/>
  <c r="Q246" i="5"/>
  <c r="R246" i="5"/>
  <c r="S246" i="5"/>
  <c r="T246" i="5"/>
  <c r="M247" i="5"/>
  <c r="N247" i="5"/>
  <c r="O247" i="5"/>
  <c r="P247" i="5"/>
  <c r="Q247" i="5"/>
  <c r="R247" i="5"/>
  <c r="S247" i="5"/>
  <c r="T247" i="5"/>
  <c r="M248" i="5"/>
  <c r="N248" i="5"/>
  <c r="O248" i="5"/>
  <c r="P248" i="5"/>
  <c r="Q248" i="5"/>
  <c r="R248" i="5"/>
  <c r="S248" i="5"/>
  <c r="T248" i="5"/>
  <c r="M249" i="5"/>
  <c r="N249" i="5"/>
  <c r="O249" i="5"/>
  <c r="P249" i="5"/>
  <c r="Q249" i="5"/>
  <c r="R249" i="5"/>
  <c r="S249" i="5"/>
  <c r="T249" i="5"/>
  <c r="M250" i="5"/>
  <c r="N250" i="5"/>
  <c r="O250" i="5"/>
  <c r="P250" i="5"/>
  <c r="Q250" i="5"/>
  <c r="R250" i="5"/>
  <c r="S250" i="5"/>
  <c r="T250" i="5"/>
  <c r="M251" i="5"/>
  <c r="N251" i="5"/>
  <c r="O251" i="5"/>
  <c r="P251" i="5"/>
  <c r="Q251" i="5"/>
  <c r="R251" i="5"/>
  <c r="S251" i="5"/>
  <c r="T251" i="5"/>
  <c r="M252" i="5"/>
  <c r="N252" i="5"/>
  <c r="O252" i="5"/>
  <c r="P252" i="5"/>
  <c r="Q252" i="5"/>
  <c r="R252" i="5"/>
  <c r="S252" i="5"/>
  <c r="T252" i="5"/>
  <c r="M253" i="5"/>
  <c r="N253" i="5"/>
  <c r="O253" i="5"/>
  <c r="P253" i="5"/>
  <c r="Q253" i="5"/>
  <c r="R253" i="5"/>
  <c r="S253" i="5"/>
  <c r="T253" i="5"/>
  <c r="M254" i="5"/>
  <c r="N254" i="5"/>
  <c r="O254" i="5"/>
  <c r="P254" i="5"/>
  <c r="Q254" i="5"/>
  <c r="R254" i="5"/>
  <c r="S254" i="5"/>
  <c r="T254" i="5"/>
  <c r="M255" i="5"/>
  <c r="N255" i="5"/>
  <c r="O255" i="5"/>
  <c r="P255" i="5"/>
  <c r="Q255" i="5"/>
  <c r="R255" i="5"/>
  <c r="S255" i="5"/>
  <c r="T255" i="5"/>
  <c r="M256" i="5"/>
  <c r="N256" i="5"/>
  <c r="O256" i="5"/>
  <c r="P256" i="5"/>
  <c r="Q256" i="5"/>
  <c r="R256" i="5"/>
  <c r="S256" i="5"/>
  <c r="T256" i="5"/>
  <c r="M257" i="5"/>
  <c r="N257" i="5"/>
  <c r="O257" i="5"/>
  <c r="P257" i="5"/>
  <c r="Q257" i="5"/>
  <c r="R257" i="5"/>
  <c r="S257" i="5"/>
  <c r="T257" i="5"/>
  <c r="M258" i="5"/>
  <c r="N258" i="5"/>
  <c r="O258" i="5"/>
  <c r="P258" i="5"/>
  <c r="Q258" i="5"/>
  <c r="R258" i="5"/>
  <c r="S258" i="5"/>
  <c r="T258" i="5"/>
  <c r="M259" i="5"/>
  <c r="N259" i="5"/>
  <c r="O259" i="5"/>
  <c r="P259" i="5"/>
  <c r="Q259" i="5"/>
  <c r="R259" i="5"/>
  <c r="S259" i="5"/>
  <c r="T259" i="5"/>
  <c r="M260" i="5"/>
  <c r="N260" i="5"/>
  <c r="O260" i="5"/>
  <c r="P260" i="5"/>
  <c r="Q260" i="5"/>
  <c r="R260" i="5"/>
  <c r="S260" i="5"/>
  <c r="T260" i="5"/>
  <c r="M261" i="5"/>
  <c r="N261" i="5"/>
  <c r="O261" i="5"/>
  <c r="P261" i="5"/>
  <c r="Q261" i="5"/>
  <c r="R261" i="5"/>
  <c r="S261" i="5"/>
  <c r="T261" i="5"/>
  <c r="M262" i="5"/>
  <c r="N262" i="5"/>
  <c r="O262" i="5"/>
  <c r="P262" i="5"/>
  <c r="Q262" i="5"/>
  <c r="R262" i="5"/>
  <c r="S262" i="5"/>
  <c r="T262" i="5"/>
  <c r="M263" i="5"/>
  <c r="N263" i="5"/>
  <c r="O263" i="5"/>
  <c r="P263" i="5"/>
  <c r="Q263" i="5"/>
  <c r="R263" i="5"/>
  <c r="S263" i="5"/>
  <c r="T263" i="5"/>
  <c r="M264" i="5"/>
  <c r="N264" i="5"/>
  <c r="O264" i="5"/>
  <c r="P264" i="5"/>
  <c r="Q264" i="5"/>
  <c r="R264" i="5"/>
  <c r="S264" i="5"/>
  <c r="T264" i="5"/>
  <c r="M265" i="5"/>
  <c r="N265" i="5"/>
  <c r="O265" i="5"/>
  <c r="P265" i="5"/>
  <c r="Q265" i="5"/>
  <c r="R265" i="5"/>
  <c r="S265" i="5"/>
  <c r="T265" i="5"/>
  <c r="M266" i="5"/>
  <c r="N266" i="5"/>
  <c r="O266" i="5"/>
  <c r="P266" i="5"/>
  <c r="Q266" i="5"/>
  <c r="R266" i="5"/>
  <c r="S266" i="5"/>
  <c r="T266" i="5"/>
  <c r="M267" i="5"/>
  <c r="N267" i="5"/>
  <c r="O267" i="5"/>
  <c r="P267" i="5"/>
  <c r="Q267" i="5"/>
  <c r="R267" i="5"/>
  <c r="S267" i="5"/>
  <c r="T267" i="5"/>
  <c r="M268" i="5"/>
  <c r="N268" i="5"/>
  <c r="O268" i="5"/>
  <c r="P268" i="5"/>
  <c r="Q268" i="5"/>
  <c r="R268" i="5"/>
  <c r="S268" i="5"/>
  <c r="T268" i="5"/>
  <c r="M269" i="5"/>
  <c r="N269" i="5"/>
  <c r="O269" i="5"/>
  <c r="P269" i="5"/>
  <c r="Q269" i="5"/>
  <c r="R269" i="5"/>
  <c r="S269" i="5"/>
  <c r="T269" i="5"/>
  <c r="M270" i="5"/>
  <c r="N270" i="5"/>
  <c r="O270" i="5"/>
  <c r="P270" i="5"/>
  <c r="Q270" i="5"/>
  <c r="R270" i="5"/>
  <c r="S270" i="5"/>
  <c r="T270" i="5"/>
  <c r="M271" i="5"/>
  <c r="N271" i="5"/>
  <c r="O271" i="5"/>
  <c r="P271" i="5"/>
  <c r="Q271" i="5"/>
  <c r="R271" i="5"/>
  <c r="S271" i="5"/>
  <c r="T271" i="5"/>
  <c r="M272" i="5"/>
  <c r="N272" i="5"/>
  <c r="O272" i="5"/>
  <c r="P272" i="5"/>
  <c r="Q272" i="5"/>
  <c r="R272" i="5"/>
  <c r="S272" i="5"/>
  <c r="T272" i="5"/>
  <c r="M273" i="5"/>
  <c r="N273" i="5"/>
  <c r="O273" i="5"/>
  <c r="P273" i="5"/>
  <c r="Q273" i="5"/>
  <c r="R273" i="5"/>
  <c r="S273" i="5"/>
  <c r="T273" i="5"/>
  <c r="M274" i="5"/>
  <c r="N274" i="5"/>
  <c r="O274" i="5"/>
  <c r="P274" i="5"/>
  <c r="Q274" i="5"/>
  <c r="R274" i="5"/>
  <c r="S274" i="5"/>
  <c r="T274" i="5"/>
  <c r="M275" i="5"/>
  <c r="N275" i="5"/>
  <c r="O275" i="5"/>
  <c r="P275" i="5"/>
  <c r="Q275" i="5"/>
  <c r="R275" i="5"/>
  <c r="S275" i="5"/>
  <c r="T275" i="5"/>
  <c r="M276" i="5"/>
  <c r="N276" i="5"/>
  <c r="O276" i="5"/>
  <c r="P276" i="5"/>
  <c r="Q276" i="5"/>
  <c r="R276" i="5"/>
  <c r="S276" i="5"/>
  <c r="T276" i="5"/>
  <c r="M277" i="5"/>
  <c r="N277" i="5"/>
  <c r="O277" i="5"/>
  <c r="P277" i="5"/>
  <c r="Q277" i="5"/>
  <c r="R277" i="5"/>
  <c r="S277" i="5"/>
  <c r="T277" i="5"/>
  <c r="M278" i="5"/>
  <c r="N278" i="5"/>
  <c r="O278" i="5"/>
  <c r="P278" i="5"/>
  <c r="Q278" i="5"/>
  <c r="R278" i="5"/>
  <c r="S278" i="5"/>
  <c r="T278" i="5"/>
  <c r="M279" i="5"/>
  <c r="N279" i="5"/>
  <c r="O279" i="5"/>
  <c r="P279" i="5"/>
  <c r="Q279" i="5"/>
  <c r="R279" i="5"/>
  <c r="S279" i="5"/>
  <c r="T279" i="5"/>
  <c r="M280" i="5"/>
  <c r="N280" i="5"/>
  <c r="O280" i="5"/>
  <c r="P280" i="5"/>
  <c r="Q280" i="5"/>
  <c r="R280" i="5"/>
  <c r="S280" i="5"/>
  <c r="T280" i="5"/>
  <c r="M281" i="5"/>
  <c r="N281" i="5"/>
  <c r="O281" i="5"/>
  <c r="P281" i="5"/>
  <c r="Q281" i="5"/>
  <c r="R281" i="5"/>
  <c r="S281" i="5"/>
  <c r="T281" i="5"/>
  <c r="M282" i="5"/>
  <c r="N282" i="5"/>
  <c r="O282" i="5"/>
  <c r="P282" i="5"/>
  <c r="Q282" i="5"/>
  <c r="R282" i="5"/>
  <c r="S282" i="5"/>
  <c r="T282" i="5"/>
  <c r="M283" i="5"/>
  <c r="N283" i="5"/>
  <c r="O283" i="5"/>
  <c r="P283" i="5"/>
  <c r="Q283" i="5"/>
  <c r="R283" i="5"/>
  <c r="S283" i="5"/>
  <c r="T283" i="5"/>
  <c r="M284" i="5"/>
  <c r="N284" i="5"/>
  <c r="O284" i="5"/>
  <c r="P284" i="5"/>
  <c r="Q284" i="5"/>
  <c r="R284" i="5"/>
  <c r="S284" i="5"/>
  <c r="T284" i="5"/>
  <c r="M285" i="5"/>
  <c r="N285" i="5"/>
  <c r="O285" i="5"/>
  <c r="P285" i="5"/>
  <c r="Q285" i="5"/>
  <c r="R285" i="5"/>
  <c r="S285" i="5"/>
  <c r="T285" i="5"/>
  <c r="M286" i="5"/>
  <c r="N286" i="5"/>
  <c r="O286" i="5"/>
  <c r="P286" i="5"/>
  <c r="Q286" i="5"/>
  <c r="R286" i="5"/>
  <c r="S286" i="5"/>
  <c r="T286" i="5"/>
  <c r="M287" i="5"/>
  <c r="N287" i="5"/>
  <c r="O287" i="5"/>
  <c r="P287" i="5"/>
  <c r="Q287" i="5"/>
  <c r="R287" i="5"/>
  <c r="S287" i="5"/>
  <c r="T287" i="5"/>
  <c r="M288" i="5"/>
  <c r="N288" i="5"/>
  <c r="O288" i="5"/>
  <c r="P288" i="5"/>
  <c r="Q288" i="5"/>
  <c r="R288" i="5"/>
  <c r="S288" i="5"/>
  <c r="T288" i="5"/>
  <c r="M289" i="5"/>
  <c r="N289" i="5"/>
  <c r="O289" i="5"/>
  <c r="P289" i="5"/>
  <c r="Q289" i="5"/>
  <c r="R289" i="5"/>
  <c r="S289" i="5"/>
  <c r="T289" i="5"/>
  <c r="M290" i="5"/>
  <c r="N290" i="5"/>
  <c r="O290" i="5"/>
  <c r="P290" i="5"/>
  <c r="Q290" i="5"/>
  <c r="R290" i="5"/>
  <c r="S290" i="5"/>
  <c r="T290" i="5"/>
  <c r="M291" i="5"/>
  <c r="N291" i="5"/>
  <c r="O291" i="5"/>
  <c r="P291" i="5"/>
  <c r="Q291" i="5"/>
  <c r="R291" i="5"/>
  <c r="S291" i="5"/>
  <c r="T291" i="5"/>
  <c r="M292" i="5"/>
  <c r="N292" i="5"/>
  <c r="O292" i="5"/>
  <c r="P292" i="5"/>
  <c r="Q292" i="5"/>
  <c r="R292" i="5"/>
  <c r="S292" i="5"/>
  <c r="T292" i="5"/>
  <c r="M293" i="5"/>
  <c r="N293" i="5"/>
  <c r="O293" i="5"/>
  <c r="P293" i="5"/>
  <c r="Q293" i="5"/>
  <c r="R293" i="5"/>
  <c r="S293" i="5"/>
  <c r="T293" i="5"/>
  <c r="M294" i="5"/>
  <c r="N294" i="5"/>
  <c r="O294" i="5"/>
  <c r="P294" i="5"/>
  <c r="Q294" i="5"/>
  <c r="R294" i="5"/>
  <c r="S294" i="5"/>
  <c r="T294" i="5"/>
  <c r="M295" i="5"/>
  <c r="N295" i="5"/>
  <c r="O295" i="5"/>
  <c r="P295" i="5"/>
  <c r="Q295" i="5"/>
  <c r="R295" i="5"/>
  <c r="S295" i="5"/>
  <c r="T295" i="5"/>
  <c r="M296" i="5"/>
  <c r="N296" i="5"/>
  <c r="O296" i="5"/>
  <c r="P296" i="5"/>
  <c r="Q296" i="5"/>
  <c r="R296" i="5"/>
  <c r="S296" i="5"/>
  <c r="T296" i="5"/>
  <c r="M297" i="5"/>
  <c r="N297" i="5"/>
  <c r="O297" i="5"/>
  <c r="P297" i="5"/>
  <c r="Q297" i="5"/>
  <c r="R297" i="5"/>
  <c r="S297" i="5"/>
  <c r="T297" i="5"/>
  <c r="M298" i="5"/>
  <c r="N298" i="5"/>
  <c r="O298" i="5"/>
  <c r="P298" i="5"/>
  <c r="Q298" i="5"/>
  <c r="R298" i="5"/>
  <c r="S298" i="5"/>
  <c r="T298" i="5"/>
  <c r="M299" i="5"/>
  <c r="N299" i="5"/>
  <c r="O299" i="5"/>
  <c r="P299" i="5"/>
  <c r="Q299" i="5"/>
  <c r="R299" i="5"/>
  <c r="S299" i="5"/>
  <c r="T299" i="5"/>
  <c r="M300" i="5"/>
  <c r="N300" i="5"/>
  <c r="O300" i="5"/>
  <c r="P300" i="5"/>
  <c r="Q300" i="5"/>
  <c r="R300" i="5"/>
  <c r="S300" i="5"/>
  <c r="T300" i="5"/>
  <c r="M301" i="5"/>
  <c r="N301" i="5"/>
  <c r="O301" i="5"/>
  <c r="P301" i="5"/>
  <c r="Q301" i="5"/>
  <c r="R301" i="5"/>
  <c r="S301" i="5"/>
  <c r="T301" i="5"/>
  <c r="M302" i="5"/>
  <c r="N302" i="5"/>
  <c r="O302" i="5"/>
  <c r="P302" i="5"/>
  <c r="Q302" i="5"/>
  <c r="R302" i="5"/>
  <c r="S302" i="5"/>
  <c r="T302" i="5"/>
  <c r="M303" i="5"/>
  <c r="N303" i="5"/>
  <c r="O303" i="5"/>
  <c r="P303" i="5"/>
  <c r="Q303" i="5"/>
  <c r="R303" i="5"/>
  <c r="S303" i="5"/>
  <c r="T303" i="5"/>
  <c r="M304" i="5"/>
  <c r="N304" i="5"/>
  <c r="O304" i="5"/>
  <c r="P304" i="5"/>
  <c r="Q304" i="5"/>
  <c r="R304" i="5"/>
  <c r="S304" i="5"/>
  <c r="T304" i="5"/>
  <c r="M305" i="5"/>
  <c r="N305" i="5"/>
  <c r="O305" i="5"/>
  <c r="P305" i="5"/>
  <c r="Q305" i="5"/>
  <c r="R305" i="5"/>
  <c r="S305" i="5"/>
  <c r="T305" i="5"/>
  <c r="M306" i="5"/>
  <c r="N306" i="5"/>
  <c r="O306" i="5"/>
  <c r="P306" i="5"/>
  <c r="Q306" i="5"/>
  <c r="R306" i="5"/>
  <c r="S306" i="5"/>
  <c r="T306" i="5"/>
  <c r="M307" i="5"/>
  <c r="N307" i="5"/>
  <c r="O307" i="5"/>
  <c r="P307" i="5"/>
  <c r="Q307" i="5"/>
  <c r="R307" i="5"/>
  <c r="S307" i="5"/>
  <c r="T307" i="5"/>
  <c r="M308" i="5"/>
  <c r="N308" i="5"/>
  <c r="O308" i="5"/>
  <c r="P308" i="5"/>
  <c r="Q308" i="5"/>
  <c r="R308" i="5"/>
  <c r="S308" i="5"/>
  <c r="T308" i="5"/>
  <c r="M309" i="5"/>
  <c r="N309" i="5"/>
  <c r="O309" i="5"/>
  <c r="P309" i="5"/>
  <c r="Q309" i="5"/>
  <c r="R309" i="5"/>
  <c r="S309" i="5"/>
  <c r="T309" i="5"/>
  <c r="M310" i="5"/>
  <c r="N310" i="5"/>
  <c r="O310" i="5"/>
  <c r="P310" i="5"/>
  <c r="Q310" i="5"/>
  <c r="R310" i="5"/>
  <c r="S310" i="5"/>
  <c r="T310" i="5"/>
  <c r="M311" i="5"/>
  <c r="N311" i="5"/>
  <c r="O311" i="5"/>
  <c r="P311" i="5"/>
  <c r="Q311" i="5"/>
  <c r="R311" i="5"/>
  <c r="S311" i="5"/>
  <c r="T311" i="5"/>
  <c r="M312" i="5"/>
  <c r="N312" i="5"/>
  <c r="O312" i="5"/>
  <c r="P312" i="5"/>
  <c r="Q312" i="5"/>
  <c r="R312" i="5"/>
  <c r="S312" i="5"/>
  <c r="T312" i="5"/>
  <c r="M313" i="5"/>
  <c r="N313" i="5"/>
  <c r="O313" i="5"/>
  <c r="P313" i="5"/>
  <c r="Q313" i="5"/>
  <c r="R313" i="5"/>
  <c r="S313" i="5"/>
  <c r="T313" i="5"/>
  <c r="M314" i="5"/>
  <c r="N314" i="5"/>
  <c r="O314" i="5"/>
  <c r="P314" i="5"/>
  <c r="Q314" i="5"/>
  <c r="R314" i="5"/>
  <c r="S314" i="5"/>
  <c r="T314" i="5"/>
  <c r="M315" i="5"/>
  <c r="N315" i="5"/>
  <c r="O315" i="5"/>
  <c r="P315" i="5"/>
  <c r="Q315" i="5"/>
  <c r="R315" i="5"/>
  <c r="S315" i="5"/>
  <c r="T315" i="5"/>
  <c r="M316" i="5"/>
  <c r="N316" i="5"/>
  <c r="O316" i="5"/>
  <c r="P316" i="5"/>
  <c r="Q316" i="5"/>
  <c r="R316" i="5"/>
  <c r="S316" i="5"/>
  <c r="T316" i="5"/>
  <c r="M317" i="5"/>
  <c r="N317" i="5"/>
  <c r="O317" i="5"/>
  <c r="P317" i="5"/>
  <c r="Q317" i="5"/>
  <c r="R317" i="5"/>
  <c r="S317" i="5"/>
  <c r="T317" i="5"/>
  <c r="M318" i="5"/>
  <c r="N318" i="5"/>
  <c r="O318" i="5"/>
  <c r="P318" i="5"/>
  <c r="Q318" i="5"/>
  <c r="R318" i="5"/>
  <c r="S318" i="5"/>
  <c r="T318" i="5"/>
  <c r="M319" i="5"/>
  <c r="N319" i="5"/>
  <c r="O319" i="5"/>
  <c r="P319" i="5"/>
  <c r="Q319" i="5"/>
  <c r="R319" i="5"/>
  <c r="S319" i="5"/>
  <c r="T319" i="5"/>
  <c r="M320" i="5"/>
  <c r="N320" i="5"/>
  <c r="O320" i="5"/>
  <c r="P320" i="5"/>
  <c r="Q320" i="5"/>
  <c r="R320" i="5"/>
  <c r="S320" i="5"/>
  <c r="T320" i="5"/>
  <c r="M321" i="5"/>
  <c r="N321" i="5"/>
  <c r="O321" i="5"/>
  <c r="P321" i="5"/>
  <c r="Q321" i="5"/>
  <c r="R321" i="5"/>
  <c r="S321" i="5"/>
  <c r="T321" i="5"/>
  <c r="M322" i="5"/>
  <c r="N322" i="5"/>
  <c r="O322" i="5"/>
  <c r="P322" i="5"/>
  <c r="Q322" i="5"/>
  <c r="R322" i="5"/>
  <c r="S322" i="5"/>
  <c r="T322" i="5"/>
  <c r="M323" i="5"/>
  <c r="N323" i="5"/>
  <c r="O323" i="5"/>
  <c r="P323" i="5"/>
  <c r="Q323" i="5"/>
  <c r="R323" i="5"/>
  <c r="S323" i="5"/>
  <c r="T323" i="5"/>
  <c r="M324" i="5"/>
  <c r="N324" i="5"/>
  <c r="O324" i="5"/>
  <c r="P324" i="5"/>
  <c r="Q324" i="5"/>
  <c r="R324" i="5"/>
  <c r="S324" i="5"/>
  <c r="T324" i="5"/>
  <c r="M325" i="5"/>
  <c r="N325" i="5"/>
  <c r="O325" i="5"/>
  <c r="P325" i="5"/>
  <c r="Q325" i="5"/>
  <c r="R325" i="5"/>
  <c r="S325" i="5"/>
  <c r="T325" i="5"/>
  <c r="M326" i="5"/>
  <c r="N326" i="5"/>
  <c r="O326" i="5"/>
  <c r="P326" i="5"/>
  <c r="Q326" i="5"/>
  <c r="R326" i="5"/>
  <c r="S326" i="5"/>
  <c r="T326" i="5"/>
  <c r="M327" i="5"/>
  <c r="N327" i="5"/>
  <c r="O327" i="5"/>
  <c r="P327" i="5"/>
  <c r="Q327" i="5"/>
  <c r="R327" i="5"/>
  <c r="S327" i="5"/>
  <c r="T327" i="5"/>
  <c r="M328" i="5"/>
  <c r="N328" i="5"/>
  <c r="O328" i="5"/>
  <c r="P328" i="5"/>
  <c r="Q328" i="5"/>
  <c r="R328" i="5"/>
  <c r="S328" i="5"/>
  <c r="T328" i="5"/>
  <c r="M329" i="5"/>
  <c r="N329" i="5"/>
  <c r="O329" i="5"/>
  <c r="P329" i="5"/>
  <c r="Q329" i="5"/>
  <c r="R329" i="5"/>
  <c r="S329" i="5"/>
  <c r="T329" i="5"/>
  <c r="M330" i="5"/>
  <c r="N330" i="5"/>
  <c r="O330" i="5"/>
  <c r="P330" i="5"/>
  <c r="Q330" i="5"/>
  <c r="R330" i="5"/>
  <c r="S330" i="5"/>
  <c r="T330" i="5"/>
  <c r="M331" i="5"/>
  <c r="N331" i="5"/>
  <c r="O331" i="5"/>
  <c r="P331" i="5"/>
  <c r="Q331" i="5"/>
  <c r="R331" i="5"/>
  <c r="S331" i="5"/>
  <c r="T331" i="5"/>
  <c r="M332" i="5"/>
  <c r="N332" i="5"/>
  <c r="O332" i="5"/>
  <c r="P332" i="5"/>
  <c r="Q332" i="5"/>
  <c r="R332" i="5"/>
  <c r="S332" i="5"/>
  <c r="T332" i="5"/>
  <c r="M333" i="5"/>
  <c r="N333" i="5"/>
  <c r="O333" i="5"/>
  <c r="P333" i="5"/>
  <c r="Q333" i="5"/>
  <c r="R333" i="5"/>
  <c r="S333" i="5"/>
  <c r="T333" i="5"/>
  <c r="M334" i="5"/>
  <c r="N334" i="5"/>
  <c r="O334" i="5"/>
  <c r="P334" i="5"/>
  <c r="Q334" i="5"/>
  <c r="R334" i="5"/>
  <c r="S334" i="5"/>
  <c r="T334" i="5"/>
  <c r="M335" i="5"/>
  <c r="N335" i="5"/>
  <c r="O335" i="5"/>
  <c r="P335" i="5"/>
  <c r="Q335" i="5"/>
  <c r="R335" i="5"/>
  <c r="S335" i="5"/>
  <c r="T335" i="5"/>
  <c r="M336" i="5"/>
  <c r="N336" i="5"/>
  <c r="O336" i="5"/>
  <c r="P336" i="5"/>
  <c r="Q336" i="5"/>
  <c r="R336" i="5"/>
  <c r="S336" i="5"/>
  <c r="T336" i="5"/>
  <c r="M337" i="5"/>
  <c r="N337" i="5"/>
  <c r="O337" i="5"/>
  <c r="P337" i="5"/>
  <c r="Q337" i="5"/>
  <c r="R337" i="5"/>
  <c r="S337" i="5"/>
  <c r="T337" i="5"/>
  <c r="M338" i="5"/>
  <c r="N338" i="5"/>
  <c r="O338" i="5"/>
  <c r="P338" i="5"/>
  <c r="Q338" i="5"/>
  <c r="R338" i="5"/>
  <c r="S338" i="5"/>
  <c r="T338" i="5"/>
  <c r="M339" i="5"/>
  <c r="N339" i="5"/>
  <c r="O339" i="5"/>
  <c r="P339" i="5"/>
  <c r="Q339" i="5"/>
  <c r="R339" i="5"/>
  <c r="S339" i="5"/>
  <c r="T339" i="5"/>
  <c r="M340" i="5"/>
  <c r="N340" i="5"/>
  <c r="O340" i="5"/>
  <c r="P340" i="5"/>
  <c r="Q340" i="5"/>
  <c r="R340" i="5"/>
  <c r="S340" i="5"/>
  <c r="T340" i="5"/>
  <c r="M341" i="5"/>
  <c r="N341" i="5"/>
  <c r="O341" i="5"/>
  <c r="P341" i="5"/>
  <c r="Q341" i="5"/>
  <c r="R341" i="5"/>
  <c r="S341" i="5"/>
  <c r="T341" i="5"/>
  <c r="M342" i="5"/>
  <c r="N342" i="5"/>
  <c r="O342" i="5"/>
  <c r="P342" i="5"/>
  <c r="Q342" i="5"/>
  <c r="R342" i="5"/>
  <c r="S342" i="5"/>
  <c r="T342" i="5"/>
  <c r="M343" i="5"/>
  <c r="N343" i="5"/>
  <c r="O343" i="5"/>
  <c r="P343" i="5"/>
  <c r="Q343" i="5"/>
  <c r="R343" i="5"/>
  <c r="S343" i="5"/>
  <c r="T343" i="5"/>
  <c r="M344" i="5"/>
  <c r="N344" i="5"/>
  <c r="O344" i="5"/>
  <c r="P344" i="5"/>
  <c r="Q344" i="5"/>
  <c r="R344" i="5"/>
  <c r="S344" i="5"/>
  <c r="T344" i="5"/>
  <c r="M345" i="5"/>
  <c r="N345" i="5"/>
  <c r="O345" i="5"/>
  <c r="P345" i="5"/>
  <c r="Q345" i="5"/>
  <c r="R345" i="5"/>
  <c r="S345" i="5"/>
  <c r="T345" i="5"/>
  <c r="M346" i="5"/>
  <c r="N346" i="5"/>
  <c r="O346" i="5"/>
  <c r="P346" i="5"/>
  <c r="Q346" i="5"/>
  <c r="R346" i="5"/>
  <c r="S346" i="5"/>
  <c r="T346" i="5"/>
  <c r="M347" i="5"/>
  <c r="N347" i="5"/>
  <c r="O347" i="5"/>
  <c r="P347" i="5"/>
  <c r="Q347" i="5"/>
  <c r="R347" i="5"/>
  <c r="S347" i="5"/>
  <c r="T347" i="5"/>
  <c r="M348" i="5"/>
  <c r="N348" i="5"/>
  <c r="O348" i="5"/>
  <c r="P348" i="5"/>
  <c r="Q348" i="5"/>
  <c r="R348" i="5"/>
  <c r="S348" i="5"/>
  <c r="T348" i="5"/>
  <c r="M349" i="5"/>
  <c r="N349" i="5"/>
  <c r="O349" i="5"/>
  <c r="P349" i="5"/>
  <c r="Q349" i="5"/>
  <c r="R349" i="5"/>
  <c r="S349" i="5"/>
  <c r="T349" i="5"/>
  <c r="M350" i="5"/>
  <c r="N350" i="5"/>
  <c r="O350" i="5"/>
  <c r="P350" i="5"/>
  <c r="Q350" i="5"/>
  <c r="R350" i="5"/>
  <c r="S350" i="5"/>
  <c r="T350" i="5"/>
  <c r="M351" i="5"/>
  <c r="N351" i="5"/>
  <c r="O351" i="5"/>
  <c r="P351" i="5"/>
  <c r="Q351" i="5"/>
  <c r="R351" i="5"/>
  <c r="S351" i="5"/>
  <c r="T351" i="5"/>
  <c r="M352" i="5"/>
  <c r="N352" i="5"/>
  <c r="O352" i="5"/>
  <c r="P352" i="5"/>
  <c r="Q352" i="5"/>
  <c r="R352" i="5"/>
  <c r="S352" i="5"/>
  <c r="T352" i="5"/>
  <c r="M353" i="5"/>
  <c r="N353" i="5"/>
  <c r="O353" i="5"/>
  <c r="P353" i="5"/>
  <c r="Q353" i="5"/>
  <c r="R353" i="5"/>
  <c r="S353" i="5"/>
  <c r="T353" i="5"/>
  <c r="M354" i="5"/>
  <c r="N354" i="5"/>
  <c r="O354" i="5"/>
  <c r="P354" i="5"/>
  <c r="Q354" i="5"/>
  <c r="R354" i="5"/>
  <c r="S354" i="5"/>
  <c r="T354" i="5"/>
  <c r="M355" i="5"/>
  <c r="N355" i="5"/>
  <c r="O355" i="5"/>
  <c r="P355" i="5"/>
  <c r="Q355" i="5"/>
  <c r="R355" i="5"/>
  <c r="S355" i="5"/>
  <c r="T355" i="5"/>
  <c r="M356" i="5"/>
  <c r="N356" i="5"/>
  <c r="O356" i="5"/>
  <c r="P356" i="5"/>
  <c r="Q356" i="5"/>
  <c r="R356" i="5"/>
  <c r="S356" i="5"/>
  <c r="T356" i="5"/>
  <c r="M357" i="5"/>
  <c r="N357" i="5"/>
  <c r="O357" i="5"/>
  <c r="P357" i="5"/>
  <c r="Q357" i="5"/>
  <c r="R357" i="5"/>
  <c r="S357" i="5"/>
  <c r="T357" i="5"/>
  <c r="M358" i="5"/>
  <c r="N358" i="5"/>
  <c r="O358" i="5"/>
  <c r="P358" i="5"/>
  <c r="Q358" i="5"/>
  <c r="R358" i="5"/>
  <c r="S358" i="5"/>
  <c r="T358" i="5"/>
  <c r="M359" i="5"/>
  <c r="N359" i="5"/>
  <c r="O359" i="5"/>
  <c r="P359" i="5"/>
  <c r="Q359" i="5"/>
  <c r="R359" i="5"/>
  <c r="S359" i="5"/>
  <c r="T359" i="5"/>
  <c r="M360" i="5"/>
  <c r="N360" i="5"/>
  <c r="O360" i="5"/>
  <c r="P360" i="5"/>
  <c r="Q360" i="5"/>
  <c r="R360" i="5"/>
  <c r="S360" i="5"/>
  <c r="T360" i="5"/>
  <c r="M361" i="5"/>
  <c r="N361" i="5"/>
  <c r="O361" i="5"/>
  <c r="P361" i="5"/>
  <c r="Q361" i="5"/>
  <c r="R361" i="5"/>
  <c r="S361" i="5"/>
  <c r="T361" i="5"/>
  <c r="M362" i="5"/>
  <c r="N362" i="5"/>
  <c r="O362" i="5"/>
  <c r="P362" i="5"/>
  <c r="Q362" i="5"/>
  <c r="R362" i="5"/>
  <c r="S362" i="5"/>
  <c r="T362" i="5"/>
  <c r="M363" i="5"/>
  <c r="N363" i="5"/>
  <c r="O363" i="5"/>
  <c r="P363" i="5"/>
  <c r="Q363" i="5"/>
  <c r="R363" i="5"/>
  <c r="S363" i="5"/>
  <c r="T363" i="5"/>
  <c r="M364" i="5"/>
  <c r="N364" i="5"/>
  <c r="O364" i="5"/>
  <c r="P364" i="5"/>
  <c r="Q364" i="5"/>
  <c r="R364" i="5"/>
  <c r="S364" i="5"/>
  <c r="T364" i="5"/>
  <c r="M365" i="5"/>
  <c r="N365" i="5"/>
  <c r="O365" i="5"/>
  <c r="P365" i="5"/>
  <c r="Q365" i="5"/>
  <c r="R365" i="5"/>
  <c r="S365" i="5"/>
  <c r="T365" i="5"/>
  <c r="M366" i="5"/>
  <c r="N366" i="5"/>
  <c r="O366" i="5"/>
  <c r="P366" i="5"/>
  <c r="Q366" i="5"/>
  <c r="R366" i="5"/>
  <c r="S366" i="5"/>
  <c r="T366" i="5"/>
  <c r="M367" i="5"/>
  <c r="N367" i="5"/>
  <c r="O367" i="5"/>
  <c r="P367" i="5"/>
  <c r="Q367" i="5"/>
  <c r="R367" i="5"/>
  <c r="S367" i="5"/>
  <c r="T367" i="5"/>
  <c r="M368" i="5"/>
  <c r="N368" i="5"/>
  <c r="O368" i="5"/>
  <c r="P368" i="5"/>
  <c r="Q368" i="5"/>
  <c r="R368" i="5"/>
  <c r="S368" i="5"/>
  <c r="T368" i="5"/>
  <c r="M369" i="5"/>
  <c r="N369" i="5"/>
  <c r="O369" i="5"/>
  <c r="P369" i="5"/>
  <c r="Q369" i="5"/>
  <c r="R369" i="5"/>
  <c r="S369" i="5"/>
  <c r="T369" i="5"/>
  <c r="M370" i="5"/>
  <c r="N370" i="5"/>
  <c r="O370" i="5"/>
  <c r="P370" i="5"/>
  <c r="Q370" i="5"/>
  <c r="R370" i="5"/>
  <c r="S370" i="5"/>
  <c r="T370" i="5"/>
  <c r="M371" i="5"/>
  <c r="N371" i="5"/>
  <c r="O371" i="5"/>
  <c r="P371" i="5"/>
  <c r="Q371" i="5"/>
  <c r="R371" i="5"/>
  <c r="S371" i="5"/>
  <c r="T371" i="5"/>
  <c r="M372" i="5"/>
  <c r="N372" i="5"/>
  <c r="O372" i="5"/>
  <c r="P372" i="5"/>
  <c r="Q372" i="5"/>
  <c r="R372" i="5"/>
  <c r="S372" i="5"/>
  <c r="T372" i="5"/>
  <c r="M373" i="5"/>
  <c r="N373" i="5"/>
  <c r="O373" i="5"/>
  <c r="P373" i="5"/>
  <c r="Q373" i="5"/>
  <c r="R373" i="5"/>
  <c r="S373" i="5"/>
  <c r="T373" i="5"/>
  <c r="M374" i="5"/>
  <c r="N374" i="5"/>
  <c r="O374" i="5"/>
  <c r="P374" i="5"/>
  <c r="Q374" i="5"/>
  <c r="R374" i="5"/>
  <c r="S374" i="5"/>
  <c r="T374" i="5"/>
  <c r="M375" i="5"/>
  <c r="N375" i="5"/>
  <c r="O375" i="5"/>
  <c r="P375" i="5"/>
  <c r="Q375" i="5"/>
  <c r="R375" i="5"/>
  <c r="S375" i="5"/>
  <c r="T375" i="5"/>
  <c r="M376" i="5"/>
  <c r="N376" i="5"/>
  <c r="O376" i="5"/>
  <c r="P376" i="5"/>
  <c r="Q376" i="5"/>
  <c r="R376" i="5"/>
  <c r="S376" i="5"/>
  <c r="T376" i="5"/>
  <c r="M377" i="5"/>
  <c r="N377" i="5"/>
  <c r="O377" i="5"/>
  <c r="P377" i="5"/>
  <c r="Q377" i="5"/>
  <c r="R377" i="5"/>
  <c r="S377" i="5"/>
  <c r="T377" i="5"/>
  <c r="M378" i="5"/>
  <c r="N378" i="5"/>
  <c r="O378" i="5"/>
  <c r="P378" i="5"/>
  <c r="Q378" i="5"/>
  <c r="R378" i="5"/>
  <c r="S378" i="5"/>
  <c r="T378" i="5"/>
  <c r="M379" i="5"/>
  <c r="N379" i="5"/>
  <c r="O379" i="5"/>
  <c r="P379" i="5"/>
  <c r="Q379" i="5"/>
  <c r="R379" i="5"/>
  <c r="S379" i="5"/>
  <c r="T379" i="5"/>
  <c r="M380" i="5"/>
  <c r="N380" i="5"/>
  <c r="O380" i="5"/>
  <c r="P380" i="5"/>
  <c r="Q380" i="5"/>
  <c r="R380" i="5"/>
  <c r="S380" i="5"/>
  <c r="T380" i="5"/>
  <c r="M381" i="5"/>
  <c r="N381" i="5"/>
  <c r="O381" i="5"/>
  <c r="P381" i="5"/>
  <c r="Q381" i="5"/>
  <c r="R381" i="5"/>
  <c r="S381" i="5"/>
  <c r="T381" i="5"/>
  <c r="N193" i="5"/>
  <c r="O193" i="5"/>
  <c r="P193" i="5"/>
  <c r="Q193" i="5"/>
  <c r="R193" i="5"/>
  <c r="S193" i="5"/>
  <c r="T193" i="5"/>
  <c r="M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193" i="5"/>
  <c r="L110" i="4"/>
  <c r="L111" i="4"/>
  <c r="L112" i="4"/>
  <c r="S112" i="4" s="1"/>
  <c r="L113" i="4"/>
  <c r="L114" i="4"/>
  <c r="L115" i="4"/>
  <c r="L116" i="4"/>
  <c r="L117" i="4"/>
  <c r="L118" i="4"/>
  <c r="L119" i="4"/>
  <c r="L120" i="4"/>
  <c r="L121" i="4"/>
  <c r="L122" i="4"/>
  <c r="L123" i="4"/>
  <c r="L124" i="4"/>
  <c r="L125" i="4"/>
  <c r="M125" i="4" s="1"/>
  <c r="L126" i="4"/>
  <c r="L127" i="4"/>
  <c r="L128" i="4"/>
  <c r="N128" i="4" s="1"/>
  <c r="L129" i="4"/>
  <c r="N129" i="4" s="1"/>
  <c r="L130" i="4"/>
  <c r="L131" i="4"/>
  <c r="M131" i="4" s="1"/>
  <c r="L132" i="4"/>
  <c r="R132" i="4" s="1"/>
  <c r="L133" i="4"/>
  <c r="O133" i="4" s="1"/>
  <c r="L134" i="4"/>
  <c r="L135" i="4"/>
  <c r="L136" i="4"/>
  <c r="L137" i="4"/>
  <c r="M137" i="4" s="1"/>
  <c r="L138" i="4"/>
  <c r="L139" i="4"/>
  <c r="L140" i="4"/>
  <c r="L141" i="4"/>
  <c r="Q141" i="4" s="1"/>
  <c r="L142" i="4"/>
  <c r="L143" i="4"/>
  <c r="N143" i="4" s="1"/>
  <c r="L144" i="4"/>
  <c r="L145" i="4"/>
  <c r="Q145" i="4" s="1"/>
  <c r="L146" i="4"/>
  <c r="L147" i="4"/>
  <c r="L148" i="4"/>
  <c r="L149" i="4"/>
  <c r="N149" i="4" s="1"/>
  <c r="L150" i="4"/>
  <c r="L151" i="4"/>
  <c r="L152" i="4"/>
  <c r="L153" i="4"/>
  <c r="L154" i="4"/>
  <c r="O154" i="4" s="1"/>
  <c r="L155" i="4"/>
  <c r="P155" i="4" s="1"/>
  <c r="L156" i="4"/>
  <c r="L157" i="4"/>
  <c r="L158" i="4"/>
  <c r="L159" i="4"/>
  <c r="L160" i="4"/>
  <c r="M160" i="4" s="1"/>
  <c r="L161" i="4"/>
  <c r="Q161" i="4" s="1"/>
  <c r="L162" i="4"/>
  <c r="L163" i="4"/>
  <c r="M163" i="4" s="1"/>
  <c r="L164" i="4"/>
  <c r="Q164" i="4" s="1"/>
  <c r="L165" i="4"/>
  <c r="L166" i="4"/>
  <c r="L167" i="4"/>
  <c r="L168" i="4"/>
  <c r="L169" i="4"/>
  <c r="L170" i="4"/>
  <c r="L171" i="4"/>
  <c r="L172" i="4"/>
  <c r="M172" i="4" s="1"/>
  <c r="L173" i="4"/>
  <c r="Q173" i="4" s="1"/>
  <c r="L174" i="4"/>
  <c r="L175" i="4"/>
  <c r="M175" i="4" s="1"/>
  <c r="L176" i="4"/>
  <c r="Q176" i="4" s="1"/>
  <c r="L177" i="4"/>
  <c r="L178" i="4"/>
  <c r="L179" i="4"/>
  <c r="S179" i="4" s="1"/>
  <c r="L180" i="4"/>
  <c r="M180" i="4" s="1"/>
  <c r="L181" i="4"/>
  <c r="L182" i="4"/>
  <c r="L183" i="4"/>
  <c r="L184" i="4"/>
  <c r="M184" i="4" s="1"/>
  <c r="L185" i="4"/>
  <c r="Q185" i="4" s="1"/>
  <c r="L186" i="4"/>
  <c r="L187" i="4"/>
  <c r="M187" i="4" s="1"/>
  <c r="L188" i="4"/>
  <c r="Q188" i="4" s="1"/>
  <c r="L189" i="4"/>
  <c r="L190" i="4"/>
  <c r="L191" i="4"/>
  <c r="L192" i="4"/>
  <c r="L193" i="4"/>
  <c r="L194" i="4"/>
  <c r="L195" i="4"/>
  <c r="L196" i="4"/>
  <c r="M196" i="4" s="1"/>
  <c r="L197" i="4"/>
  <c r="Q197" i="4" s="1"/>
  <c r="L198" i="4"/>
  <c r="L199" i="4"/>
  <c r="M199" i="4" s="1"/>
  <c r="L200" i="4"/>
  <c r="Q200" i="4" s="1"/>
  <c r="L201" i="4"/>
  <c r="L202" i="4"/>
  <c r="L203" i="4"/>
  <c r="S203" i="4" s="1"/>
  <c r="L204" i="4"/>
  <c r="M204" i="4" s="1"/>
  <c r="L205" i="4"/>
  <c r="L206" i="4"/>
  <c r="L207" i="4"/>
  <c r="L208" i="4"/>
  <c r="M208" i="4" s="1"/>
  <c r="L209" i="4"/>
  <c r="Q209" i="4" s="1"/>
  <c r="L210" i="4"/>
  <c r="L211" i="4"/>
  <c r="M211" i="4" s="1"/>
  <c r="L212" i="4"/>
  <c r="Q212" i="4" s="1"/>
  <c r="L213" i="4"/>
  <c r="M110" i="4"/>
  <c r="N110" i="4"/>
  <c r="O110" i="4"/>
  <c r="P110" i="4"/>
  <c r="Q110" i="4"/>
  <c r="R110" i="4"/>
  <c r="S110" i="4"/>
  <c r="T110" i="4"/>
  <c r="M111" i="4"/>
  <c r="N111" i="4"/>
  <c r="O111" i="4"/>
  <c r="P111" i="4"/>
  <c r="Q111" i="4"/>
  <c r="R111" i="4"/>
  <c r="S111" i="4"/>
  <c r="T111" i="4"/>
  <c r="O112" i="4"/>
  <c r="Q112" i="4"/>
  <c r="R112" i="4"/>
  <c r="T112" i="4"/>
  <c r="M113" i="4"/>
  <c r="N113" i="4"/>
  <c r="O113" i="4"/>
  <c r="P113" i="4"/>
  <c r="S113" i="4"/>
  <c r="T113" i="4"/>
  <c r="M114" i="4"/>
  <c r="N114" i="4"/>
  <c r="O114" i="4"/>
  <c r="P114" i="4"/>
  <c r="Q114" i="4"/>
  <c r="R114" i="4"/>
  <c r="S114" i="4"/>
  <c r="T114" i="4"/>
  <c r="O115" i="4"/>
  <c r="P115" i="4"/>
  <c r="Q115" i="4"/>
  <c r="R115" i="4"/>
  <c r="S116" i="4"/>
  <c r="T116" i="4"/>
  <c r="Q120" i="4"/>
  <c r="R120" i="4"/>
  <c r="M122" i="4"/>
  <c r="N122" i="4"/>
  <c r="O122" i="4"/>
  <c r="P122" i="4"/>
  <c r="Q122" i="4"/>
  <c r="R122" i="4"/>
  <c r="S122" i="4"/>
  <c r="T122" i="4"/>
  <c r="M123" i="4"/>
  <c r="N123" i="4"/>
  <c r="O123" i="4"/>
  <c r="P123" i="4"/>
  <c r="Q123" i="4"/>
  <c r="R123" i="4"/>
  <c r="S123" i="4"/>
  <c r="T123" i="4"/>
  <c r="O124" i="4"/>
  <c r="P124" i="4"/>
  <c r="Q124" i="4"/>
  <c r="R124" i="4"/>
  <c r="S124" i="4"/>
  <c r="T124" i="4"/>
  <c r="N125" i="4"/>
  <c r="O125" i="4"/>
  <c r="P125" i="4"/>
  <c r="S125" i="4"/>
  <c r="T125" i="4"/>
  <c r="M126" i="4"/>
  <c r="N126" i="4"/>
  <c r="O126" i="4"/>
  <c r="P126" i="4"/>
  <c r="Q126" i="4"/>
  <c r="R126" i="4"/>
  <c r="S126" i="4"/>
  <c r="T126" i="4"/>
  <c r="O127" i="4"/>
  <c r="P127" i="4"/>
  <c r="Q127" i="4"/>
  <c r="R127" i="4"/>
  <c r="S127" i="4"/>
  <c r="T127" i="4"/>
  <c r="O129" i="4"/>
  <c r="P129" i="4"/>
  <c r="Q129" i="4"/>
  <c r="R129" i="4"/>
  <c r="M134" i="4"/>
  <c r="N134" i="4"/>
  <c r="O134" i="4"/>
  <c r="P134" i="4"/>
  <c r="Q134" i="4"/>
  <c r="R134" i="4"/>
  <c r="S134" i="4"/>
  <c r="T134" i="4"/>
  <c r="M135" i="4"/>
  <c r="N135" i="4"/>
  <c r="O135" i="4"/>
  <c r="P135" i="4"/>
  <c r="Q135" i="4"/>
  <c r="R135" i="4"/>
  <c r="S135" i="4"/>
  <c r="T135" i="4"/>
  <c r="O136" i="4"/>
  <c r="P136" i="4"/>
  <c r="Q136" i="4"/>
  <c r="R136" i="4"/>
  <c r="S136" i="4"/>
  <c r="T136" i="4"/>
  <c r="N137" i="4"/>
  <c r="P137" i="4"/>
  <c r="S137" i="4"/>
  <c r="T137" i="4"/>
  <c r="M138" i="4"/>
  <c r="N138" i="4"/>
  <c r="O138" i="4"/>
  <c r="P138" i="4"/>
  <c r="Q138" i="4"/>
  <c r="R138" i="4"/>
  <c r="S138" i="4"/>
  <c r="T138" i="4"/>
  <c r="P139" i="4"/>
  <c r="Q139" i="4"/>
  <c r="R139" i="4"/>
  <c r="S139" i="4"/>
  <c r="T139" i="4"/>
  <c r="P143" i="4"/>
  <c r="S143" i="4"/>
  <c r="M146" i="4"/>
  <c r="N146" i="4"/>
  <c r="O146" i="4"/>
  <c r="P146" i="4"/>
  <c r="Q146" i="4"/>
  <c r="R146" i="4"/>
  <c r="S146" i="4"/>
  <c r="T146" i="4"/>
  <c r="M147" i="4"/>
  <c r="N147" i="4"/>
  <c r="O147" i="4"/>
  <c r="P147" i="4"/>
  <c r="Q147" i="4"/>
  <c r="R147" i="4"/>
  <c r="S147" i="4"/>
  <c r="T147" i="4"/>
  <c r="O148" i="4"/>
  <c r="P148" i="4"/>
  <c r="Q148" i="4"/>
  <c r="R148" i="4"/>
  <c r="S148" i="4"/>
  <c r="T148" i="4"/>
  <c r="P149" i="4"/>
  <c r="T149" i="4"/>
  <c r="M150" i="4"/>
  <c r="N150" i="4"/>
  <c r="O150" i="4"/>
  <c r="P150" i="4"/>
  <c r="Q150" i="4"/>
  <c r="R150" i="4"/>
  <c r="S150" i="4"/>
  <c r="T150" i="4"/>
  <c r="P151" i="4"/>
  <c r="R151" i="4"/>
  <c r="S151" i="4"/>
  <c r="T151" i="4"/>
  <c r="M152" i="4"/>
  <c r="N152" i="4"/>
  <c r="O152" i="4"/>
  <c r="P152" i="4"/>
  <c r="R153" i="4"/>
  <c r="S153" i="4"/>
  <c r="M158" i="4"/>
  <c r="N158" i="4"/>
  <c r="O158" i="4"/>
  <c r="P158" i="4"/>
  <c r="Q158" i="4"/>
  <c r="R158" i="4"/>
  <c r="S158" i="4"/>
  <c r="T158" i="4"/>
  <c r="M159" i="4"/>
  <c r="N159" i="4"/>
  <c r="O159" i="4"/>
  <c r="P159" i="4"/>
  <c r="Q159" i="4"/>
  <c r="R159" i="4"/>
  <c r="S159" i="4"/>
  <c r="T159" i="4"/>
  <c r="N160" i="4"/>
  <c r="O160" i="4"/>
  <c r="P160" i="4"/>
  <c r="Q160" i="4"/>
  <c r="R160" i="4"/>
  <c r="S160" i="4"/>
  <c r="T160" i="4"/>
  <c r="N161" i="4"/>
  <c r="P161" i="4"/>
  <c r="R161" i="4"/>
  <c r="S161" i="4"/>
  <c r="T161" i="4"/>
  <c r="M162" i="4"/>
  <c r="N162" i="4"/>
  <c r="O162" i="4"/>
  <c r="P162" i="4"/>
  <c r="Q162" i="4"/>
  <c r="R162" i="4"/>
  <c r="S162" i="4"/>
  <c r="T162" i="4"/>
  <c r="N163" i="4"/>
  <c r="O163" i="4"/>
  <c r="P163" i="4"/>
  <c r="Q163" i="4"/>
  <c r="R163" i="4"/>
  <c r="S163" i="4"/>
  <c r="T163" i="4"/>
  <c r="T164" i="4"/>
  <c r="M165" i="4"/>
  <c r="N165" i="4"/>
  <c r="O165" i="4"/>
  <c r="R168" i="4"/>
  <c r="S168" i="4"/>
  <c r="M170" i="4"/>
  <c r="N170" i="4"/>
  <c r="O170" i="4"/>
  <c r="P170" i="4"/>
  <c r="Q170" i="4"/>
  <c r="R170" i="4"/>
  <c r="S170" i="4"/>
  <c r="T170" i="4"/>
  <c r="M171" i="4"/>
  <c r="N171" i="4"/>
  <c r="O171" i="4"/>
  <c r="P171" i="4"/>
  <c r="Q171" i="4"/>
  <c r="R171" i="4"/>
  <c r="S171" i="4"/>
  <c r="T171" i="4"/>
  <c r="N172" i="4"/>
  <c r="O172" i="4"/>
  <c r="P172" i="4"/>
  <c r="Q172" i="4"/>
  <c r="S172" i="4"/>
  <c r="T172" i="4"/>
  <c r="M173" i="4"/>
  <c r="N173" i="4"/>
  <c r="O173" i="4"/>
  <c r="P173" i="4"/>
  <c r="R173" i="4"/>
  <c r="M174" i="4"/>
  <c r="N174" i="4"/>
  <c r="O174" i="4"/>
  <c r="P174" i="4"/>
  <c r="Q174" i="4"/>
  <c r="R174" i="4"/>
  <c r="S174" i="4"/>
  <c r="T174" i="4"/>
  <c r="N175" i="4"/>
  <c r="O175" i="4"/>
  <c r="S175" i="4"/>
  <c r="N176" i="4"/>
  <c r="O176" i="4"/>
  <c r="P176" i="4"/>
  <c r="R176" i="4"/>
  <c r="S176" i="4"/>
  <c r="T176" i="4"/>
  <c r="T177" i="4"/>
  <c r="N178" i="4"/>
  <c r="O178" i="4"/>
  <c r="S181" i="4"/>
  <c r="M182" i="4"/>
  <c r="N182" i="4"/>
  <c r="O182" i="4"/>
  <c r="P182" i="4"/>
  <c r="Q182" i="4"/>
  <c r="R182" i="4"/>
  <c r="S182" i="4"/>
  <c r="T182" i="4"/>
  <c r="M183" i="4"/>
  <c r="N183" i="4"/>
  <c r="O183" i="4"/>
  <c r="P183" i="4"/>
  <c r="Q183" i="4"/>
  <c r="R183" i="4"/>
  <c r="S183" i="4"/>
  <c r="T183" i="4"/>
  <c r="N184" i="4"/>
  <c r="O184" i="4"/>
  <c r="P184" i="4"/>
  <c r="Q184" i="4"/>
  <c r="R184" i="4"/>
  <c r="S184" i="4"/>
  <c r="T184" i="4"/>
  <c r="P185" i="4"/>
  <c r="S185" i="4"/>
  <c r="T185" i="4"/>
  <c r="M186" i="4"/>
  <c r="N186" i="4"/>
  <c r="O186" i="4"/>
  <c r="P186" i="4"/>
  <c r="Q186" i="4"/>
  <c r="R186" i="4"/>
  <c r="S186" i="4"/>
  <c r="T186" i="4"/>
  <c r="N187" i="4"/>
  <c r="P187" i="4"/>
  <c r="Q187" i="4"/>
  <c r="R187" i="4"/>
  <c r="S187" i="4"/>
  <c r="T187" i="4"/>
  <c r="M188" i="4"/>
  <c r="N188" i="4"/>
  <c r="O189" i="4"/>
  <c r="P189" i="4"/>
  <c r="Q189" i="4"/>
  <c r="R189" i="4"/>
  <c r="S189" i="4"/>
  <c r="T192" i="4"/>
  <c r="N193" i="4"/>
  <c r="M194" i="4"/>
  <c r="N194" i="4"/>
  <c r="O194" i="4"/>
  <c r="P194" i="4"/>
  <c r="Q194" i="4"/>
  <c r="R194" i="4"/>
  <c r="S194" i="4"/>
  <c r="T194" i="4"/>
  <c r="M195" i="4"/>
  <c r="N195" i="4"/>
  <c r="O195" i="4"/>
  <c r="P195" i="4"/>
  <c r="Q195" i="4"/>
  <c r="R195" i="4"/>
  <c r="S195" i="4"/>
  <c r="T195" i="4"/>
  <c r="N196" i="4"/>
  <c r="O196" i="4"/>
  <c r="P196" i="4"/>
  <c r="Q196" i="4"/>
  <c r="R196" i="4"/>
  <c r="S196" i="4"/>
  <c r="M197" i="4"/>
  <c r="N197" i="4"/>
  <c r="O197" i="4"/>
  <c r="P197" i="4"/>
  <c r="R197" i="4"/>
  <c r="S197" i="4"/>
  <c r="T197" i="4"/>
  <c r="M198" i="4"/>
  <c r="N198" i="4"/>
  <c r="O198" i="4"/>
  <c r="P198" i="4"/>
  <c r="Q198" i="4"/>
  <c r="R198" i="4"/>
  <c r="S198" i="4"/>
  <c r="T198" i="4"/>
  <c r="N199" i="4"/>
  <c r="O199" i="4"/>
  <c r="P199" i="4"/>
  <c r="Q199" i="4"/>
  <c r="P200" i="4"/>
  <c r="R200" i="4"/>
  <c r="S200" i="4"/>
  <c r="T200" i="4"/>
  <c r="M201" i="4"/>
  <c r="N201" i="4"/>
  <c r="N202" i="4"/>
  <c r="P204" i="4"/>
  <c r="P205" i="4"/>
  <c r="M206" i="4"/>
  <c r="N206" i="4"/>
  <c r="O206" i="4"/>
  <c r="P206" i="4"/>
  <c r="Q206" i="4"/>
  <c r="R206" i="4"/>
  <c r="S206" i="4"/>
  <c r="T206" i="4"/>
  <c r="M207" i="4"/>
  <c r="N207" i="4"/>
  <c r="O207" i="4"/>
  <c r="P207" i="4"/>
  <c r="Q207" i="4"/>
  <c r="R207" i="4"/>
  <c r="S207" i="4"/>
  <c r="T207" i="4"/>
  <c r="N208" i="4"/>
  <c r="P208" i="4"/>
  <c r="Q208" i="4"/>
  <c r="R208" i="4"/>
  <c r="S208" i="4"/>
  <c r="T208" i="4"/>
  <c r="M209" i="4"/>
  <c r="N209" i="4"/>
  <c r="S209" i="4"/>
  <c r="M210" i="4"/>
  <c r="N210" i="4"/>
  <c r="O210" i="4"/>
  <c r="P210" i="4"/>
  <c r="Q210" i="4"/>
  <c r="R210" i="4"/>
  <c r="S210" i="4"/>
  <c r="T210" i="4"/>
  <c r="P211" i="4"/>
  <c r="R211" i="4"/>
  <c r="S211" i="4"/>
  <c r="T211" i="4"/>
  <c r="M212" i="4"/>
  <c r="N212" i="4"/>
  <c r="O212" i="4"/>
  <c r="P212" i="4"/>
  <c r="P213" i="4"/>
  <c r="Q213" i="4"/>
  <c r="R213" i="4"/>
  <c r="N109" i="4"/>
  <c r="O109" i="4"/>
  <c r="P109" i="4"/>
  <c r="Q109" i="4"/>
  <c r="R109" i="4"/>
  <c r="S109" i="4"/>
  <c r="T109" i="4"/>
  <c r="M109" i="4"/>
  <c r="L109" i="4"/>
  <c r="M70" i="3"/>
  <c r="N70" i="3"/>
  <c r="O70" i="3"/>
  <c r="P70" i="3"/>
  <c r="Q70" i="3"/>
  <c r="R70" i="3"/>
  <c r="S70" i="3"/>
  <c r="T70" i="3"/>
  <c r="M71" i="3"/>
  <c r="N71" i="3"/>
  <c r="O71" i="3"/>
  <c r="P71" i="3"/>
  <c r="Q71" i="3"/>
  <c r="R71" i="3"/>
  <c r="S71" i="3"/>
  <c r="T71" i="3"/>
  <c r="M72" i="3"/>
  <c r="N72" i="3"/>
  <c r="O72" i="3"/>
  <c r="P72" i="3"/>
  <c r="Q72" i="3"/>
  <c r="R72" i="3"/>
  <c r="S72" i="3"/>
  <c r="T72" i="3"/>
  <c r="M73" i="3"/>
  <c r="N73" i="3"/>
  <c r="O73" i="3"/>
  <c r="P73" i="3"/>
  <c r="Q73" i="3"/>
  <c r="R73" i="3"/>
  <c r="S73" i="3"/>
  <c r="T73" i="3"/>
  <c r="M74" i="3"/>
  <c r="N74" i="3"/>
  <c r="O74" i="3"/>
  <c r="P74" i="3"/>
  <c r="Q74" i="3"/>
  <c r="R74" i="3"/>
  <c r="S74" i="3"/>
  <c r="T74" i="3"/>
  <c r="M75" i="3"/>
  <c r="N75" i="3"/>
  <c r="O75" i="3"/>
  <c r="P75" i="3"/>
  <c r="Q75" i="3"/>
  <c r="R75" i="3"/>
  <c r="S75" i="3"/>
  <c r="T75" i="3"/>
  <c r="M76" i="3"/>
  <c r="N76" i="3"/>
  <c r="O76" i="3"/>
  <c r="P76" i="3"/>
  <c r="Q76" i="3"/>
  <c r="R76" i="3"/>
  <c r="S76" i="3"/>
  <c r="T76" i="3"/>
  <c r="M77" i="3"/>
  <c r="N77" i="3"/>
  <c r="O77" i="3"/>
  <c r="P77" i="3"/>
  <c r="Q77" i="3"/>
  <c r="R77" i="3"/>
  <c r="S77" i="3"/>
  <c r="T77" i="3"/>
  <c r="M78" i="3"/>
  <c r="N78" i="3"/>
  <c r="O78" i="3"/>
  <c r="P78" i="3"/>
  <c r="Q78" i="3"/>
  <c r="R78" i="3"/>
  <c r="S78" i="3"/>
  <c r="T78" i="3"/>
  <c r="M79" i="3"/>
  <c r="N79" i="3"/>
  <c r="O79" i="3"/>
  <c r="P79" i="3"/>
  <c r="Q79" i="3"/>
  <c r="R79" i="3"/>
  <c r="S79" i="3"/>
  <c r="T79" i="3"/>
  <c r="M80" i="3"/>
  <c r="N80" i="3"/>
  <c r="O80" i="3"/>
  <c r="P80" i="3"/>
  <c r="Q80" i="3"/>
  <c r="R80" i="3"/>
  <c r="S80" i="3"/>
  <c r="T80" i="3"/>
  <c r="M81" i="3"/>
  <c r="N81" i="3"/>
  <c r="O81" i="3"/>
  <c r="P81" i="3"/>
  <c r="Q81" i="3"/>
  <c r="R81" i="3"/>
  <c r="S81" i="3"/>
  <c r="T81" i="3"/>
  <c r="M82" i="3"/>
  <c r="N82" i="3"/>
  <c r="O82" i="3"/>
  <c r="P82" i="3"/>
  <c r="Q82" i="3"/>
  <c r="R82" i="3"/>
  <c r="S82" i="3"/>
  <c r="T82" i="3"/>
  <c r="M83" i="3"/>
  <c r="N83" i="3"/>
  <c r="O83" i="3"/>
  <c r="P83" i="3"/>
  <c r="Q83" i="3"/>
  <c r="R83" i="3"/>
  <c r="S83" i="3"/>
  <c r="T83" i="3"/>
  <c r="M84" i="3"/>
  <c r="N84" i="3"/>
  <c r="O84" i="3"/>
  <c r="P84" i="3"/>
  <c r="Q84" i="3"/>
  <c r="R84" i="3"/>
  <c r="S84" i="3"/>
  <c r="T84" i="3"/>
  <c r="M85" i="3"/>
  <c r="N85" i="3"/>
  <c r="O85" i="3"/>
  <c r="P85" i="3"/>
  <c r="Q85" i="3"/>
  <c r="R85" i="3"/>
  <c r="S85" i="3"/>
  <c r="T85" i="3"/>
  <c r="M86" i="3"/>
  <c r="N86" i="3"/>
  <c r="O86" i="3"/>
  <c r="P86" i="3"/>
  <c r="Q86" i="3"/>
  <c r="R86" i="3"/>
  <c r="S86" i="3"/>
  <c r="T86" i="3"/>
  <c r="M87" i="3"/>
  <c r="N87" i="3"/>
  <c r="O87" i="3"/>
  <c r="P87" i="3"/>
  <c r="Q87" i="3"/>
  <c r="R87" i="3"/>
  <c r="S87" i="3"/>
  <c r="T87" i="3"/>
  <c r="M88" i="3"/>
  <c r="N88" i="3"/>
  <c r="O88" i="3"/>
  <c r="P88" i="3"/>
  <c r="Q88" i="3"/>
  <c r="R88" i="3"/>
  <c r="S88" i="3"/>
  <c r="T88" i="3"/>
  <c r="M89" i="3"/>
  <c r="N89" i="3"/>
  <c r="O89" i="3"/>
  <c r="P89" i="3"/>
  <c r="Q89" i="3"/>
  <c r="R89" i="3"/>
  <c r="S89" i="3"/>
  <c r="T89" i="3"/>
  <c r="M90" i="3"/>
  <c r="N90" i="3"/>
  <c r="O90" i="3"/>
  <c r="P90" i="3"/>
  <c r="Q90" i="3"/>
  <c r="R90" i="3"/>
  <c r="S90" i="3"/>
  <c r="T90" i="3"/>
  <c r="M91" i="3"/>
  <c r="N91" i="3"/>
  <c r="O91" i="3"/>
  <c r="P91" i="3"/>
  <c r="Q91" i="3"/>
  <c r="R91" i="3"/>
  <c r="S91" i="3"/>
  <c r="T91" i="3"/>
  <c r="M92" i="3"/>
  <c r="N92" i="3"/>
  <c r="O92" i="3"/>
  <c r="P92" i="3"/>
  <c r="Q92" i="3"/>
  <c r="R92" i="3"/>
  <c r="S92" i="3"/>
  <c r="T92" i="3"/>
  <c r="M93" i="3"/>
  <c r="N93" i="3"/>
  <c r="O93" i="3"/>
  <c r="P93" i="3"/>
  <c r="Q93" i="3"/>
  <c r="R93" i="3"/>
  <c r="S93" i="3"/>
  <c r="T93" i="3"/>
  <c r="M94" i="3"/>
  <c r="N94" i="3"/>
  <c r="O94" i="3"/>
  <c r="P94" i="3"/>
  <c r="Q94" i="3"/>
  <c r="R94" i="3"/>
  <c r="S94" i="3"/>
  <c r="T94" i="3"/>
  <c r="M95" i="3"/>
  <c r="N95" i="3"/>
  <c r="O95" i="3"/>
  <c r="P95" i="3"/>
  <c r="Q95" i="3"/>
  <c r="R95" i="3"/>
  <c r="S95" i="3"/>
  <c r="T95" i="3"/>
  <c r="M96" i="3"/>
  <c r="N96" i="3"/>
  <c r="O96" i="3"/>
  <c r="P96" i="3"/>
  <c r="Q96" i="3"/>
  <c r="R96" i="3"/>
  <c r="S96" i="3"/>
  <c r="T96" i="3"/>
  <c r="M97" i="3"/>
  <c r="N97" i="3"/>
  <c r="O97" i="3"/>
  <c r="P97" i="3"/>
  <c r="Q97" i="3"/>
  <c r="R97" i="3"/>
  <c r="S97" i="3"/>
  <c r="T97" i="3"/>
  <c r="M98" i="3"/>
  <c r="N98" i="3"/>
  <c r="O98" i="3"/>
  <c r="P98" i="3"/>
  <c r="Q98" i="3"/>
  <c r="R98" i="3"/>
  <c r="S98" i="3"/>
  <c r="T98" i="3"/>
  <c r="M99" i="3"/>
  <c r="N99" i="3"/>
  <c r="O99" i="3"/>
  <c r="P99" i="3"/>
  <c r="Q99" i="3"/>
  <c r="R99" i="3"/>
  <c r="S99" i="3"/>
  <c r="T99" i="3"/>
  <c r="M100" i="3"/>
  <c r="N100" i="3"/>
  <c r="O100" i="3"/>
  <c r="P100" i="3"/>
  <c r="Q100" i="3"/>
  <c r="R100" i="3"/>
  <c r="S100" i="3"/>
  <c r="T100" i="3"/>
  <c r="M101" i="3"/>
  <c r="N101" i="3"/>
  <c r="O101" i="3"/>
  <c r="P101" i="3"/>
  <c r="Q101" i="3"/>
  <c r="R101" i="3"/>
  <c r="S101" i="3"/>
  <c r="T101" i="3"/>
  <c r="M102" i="3"/>
  <c r="N102" i="3"/>
  <c r="O102" i="3"/>
  <c r="P102" i="3"/>
  <c r="Q102" i="3"/>
  <c r="R102" i="3"/>
  <c r="S102" i="3"/>
  <c r="T102" i="3"/>
  <c r="M103" i="3"/>
  <c r="N103" i="3"/>
  <c r="O103" i="3"/>
  <c r="P103" i="3"/>
  <c r="Q103" i="3"/>
  <c r="R103" i="3"/>
  <c r="S103" i="3"/>
  <c r="T103" i="3"/>
  <c r="M104" i="3"/>
  <c r="N104" i="3"/>
  <c r="O104" i="3"/>
  <c r="P104" i="3"/>
  <c r="Q104" i="3"/>
  <c r="R104" i="3"/>
  <c r="S104" i="3"/>
  <c r="T104" i="3"/>
  <c r="M105" i="3"/>
  <c r="N105" i="3"/>
  <c r="O105" i="3"/>
  <c r="P105" i="3"/>
  <c r="Q105" i="3"/>
  <c r="R105" i="3"/>
  <c r="S105" i="3"/>
  <c r="T105" i="3"/>
  <c r="M106" i="3"/>
  <c r="N106" i="3"/>
  <c r="O106" i="3"/>
  <c r="P106" i="3"/>
  <c r="Q106" i="3"/>
  <c r="R106" i="3"/>
  <c r="S106" i="3"/>
  <c r="T106" i="3"/>
  <c r="M107" i="3"/>
  <c r="N107" i="3"/>
  <c r="O107" i="3"/>
  <c r="P107" i="3"/>
  <c r="Q107" i="3"/>
  <c r="R107" i="3"/>
  <c r="S107" i="3"/>
  <c r="T107" i="3"/>
  <c r="M108" i="3"/>
  <c r="N108" i="3"/>
  <c r="O108" i="3"/>
  <c r="P108" i="3"/>
  <c r="Q108" i="3"/>
  <c r="R108" i="3"/>
  <c r="S108" i="3"/>
  <c r="T108" i="3"/>
  <c r="M109" i="3"/>
  <c r="N109" i="3"/>
  <c r="O109" i="3"/>
  <c r="P109" i="3"/>
  <c r="Q109" i="3"/>
  <c r="R109" i="3"/>
  <c r="S109" i="3"/>
  <c r="T109" i="3"/>
  <c r="M110" i="3"/>
  <c r="N110" i="3"/>
  <c r="O110" i="3"/>
  <c r="P110" i="3"/>
  <c r="Q110" i="3"/>
  <c r="R110" i="3"/>
  <c r="S110" i="3"/>
  <c r="T110" i="3"/>
  <c r="M111" i="3"/>
  <c r="N111" i="3"/>
  <c r="O111" i="3"/>
  <c r="P111" i="3"/>
  <c r="Q111" i="3"/>
  <c r="R111" i="3"/>
  <c r="S111" i="3"/>
  <c r="T111" i="3"/>
  <c r="M112" i="3"/>
  <c r="N112" i="3"/>
  <c r="O112" i="3"/>
  <c r="P112" i="3"/>
  <c r="Q112" i="3"/>
  <c r="R112" i="3"/>
  <c r="S112" i="3"/>
  <c r="T112" i="3"/>
  <c r="M113" i="3"/>
  <c r="N113" i="3"/>
  <c r="O113" i="3"/>
  <c r="P113" i="3"/>
  <c r="Q113" i="3"/>
  <c r="R113" i="3"/>
  <c r="S113" i="3"/>
  <c r="T113" i="3"/>
  <c r="M114" i="3"/>
  <c r="N114" i="3"/>
  <c r="O114" i="3"/>
  <c r="P114" i="3"/>
  <c r="Q114" i="3"/>
  <c r="R114" i="3"/>
  <c r="S114" i="3"/>
  <c r="T114" i="3"/>
  <c r="M115" i="3"/>
  <c r="N115" i="3"/>
  <c r="O115" i="3"/>
  <c r="P115" i="3"/>
  <c r="Q115" i="3"/>
  <c r="R115" i="3"/>
  <c r="S115" i="3"/>
  <c r="T115" i="3"/>
  <c r="M116" i="3"/>
  <c r="N116" i="3"/>
  <c r="O116" i="3"/>
  <c r="P116" i="3"/>
  <c r="Q116" i="3"/>
  <c r="R116" i="3"/>
  <c r="S116" i="3"/>
  <c r="T116" i="3"/>
  <c r="M117" i="3"/>
  <c r="N117" i="3"/>
  <c r="O117" i="3"/>
  <c r="P117" i="3"/>
  <c r="Q117" i="3"/>
  <c r="R117" i="3"/>
  <c r="S117" i="3"/>
  <c r="T117" i="3"/>
  <c r="M118" i="3"/>
  <c r="N118" i="3"/>
  <c r="O118" i="3"/>
  <c r="P118" i="3"/>
  <c r="Q118" i="3"/>
  <c r="R118" i="3"/>
  <c r="S118" i="3"/>
  <c r="T118" i="3"/>
  <c r="M119" i="3"/>
  <c r="N119" i="3"/>
  <c r="O119" i="3"/>
  <c r="P119" i="3"/>
  <c r="Q119" i="3"/>
  <c r="R119" i="3"/>
  <c r="S119" i="3"/>
  <c r="T119" i="3"/>
  <c r="M120" i="3"/>
  <c r="N120" i="3"/>
  <c r="O120" i="3"/>
  <c r="P120" i="3"/>
  <c r="Q120" i="3"/>
  <c r="R120" i="3"/>
  <c r="S120" i="3"/>
  <c r="T120" i="3"/>
  <c r="M121" i="3"/>
  <c r="N121" i="3"/>
  <c r="O121" i="3"/>
  <c r="P121" i="3"/>
  <c r="Q121" i="3"/>
  <c r="R121" i="3"/>
  <c r="S121" i="3"/>
  <c r="T121" i="3"/>
  <c r="M122" i="3"/>
  <c r="N122" i="3"/>
  <c r="O122" i="3"/>
  <c r="P122" i="3"/>
  <c r="Q122" i="3"/>
  <c r="R122" i="3"/>
  <c r="S122" i="3"/>
  <c r="T122" i="3"/>
  <c r="M123" i="3"/>
  <c r="N123" i="3"/>
  <c r="O123" i="3"/>
  <c r="P123" i="3"/>
  <c r="Q123" i="3"/>
  <c r="R123" i="3"/>
  <c r="S123" i="3"/>
  <c r="T123" i="3"/>
  <c r="M124" i="3"/>
  <c r="N124" i="3"/>
  <c r="O124" i="3"/>
  <c r="P124" i="3"/>
  <c r="Q124" i="3"/>
  <c r="R124" i="3"/>
  <c r="S124" i="3"/>
  <c r="T124" i="3"/>
  <c r="M125" i="3"/>
  <c r="N125" i="3"/>
  <c r="O125" i="3"/>
  <c r="P125" i="3"/>
  <c r="Q125" i="3"/>
  <c r="R125" i="3"/>
  <c r="S125" i="3"/>
  <c r="T125" i="3"/>
  <c r="M126" i="3"/>
  <c r="N126" i="3"/>
  <c r="O126" i="3"/>
  <c r="P126" i="3"/>
  <c r="Q126" i="3"/>
  <c r="R126" i="3"/>
  <c r="S126" i="3"/>
  <c r="T126" i="3"/>
  <c r="M127" i="3"/>
  <c r="N127" i="3"/>
  <c r="O127" i="3"/>
  <c r="P127" i="3"/>
  <c r="Q127" i="3"/>
  <c r="R127" i="3"/>
  <c r="S127" i="3"/>
  <c r="T127" i="3"/>
  <c r="M128" i="3"/>
  <c r="N128" i="3"/>
  <c r="O128" i="3"/>
  <c r="P128" i="3"/>
  <c r="Q128" i="3"/>
  <c r="R128" i="3"/>
  <c r="S128" i="3"/>
  <c r="T128" i="3"/>
  <c r="M129" i="3"/>
  <c r="N129" i="3"/>
  <c r="O129" i="3"/>
  <c r="P129" i="3"/>
  <c r="Q129" i="3"/>
  <c r="R129" i="3"/>
  <c r="S129" i="3"/>
  <c r="T129" i="3"/>
  <c r="M130" i="3"/>
  <c r="N130" i="3"/>
  <c r="O130" i="3"/>
  <c r="P130" i="3"/>
  <c r="Q130" i="3"/>
  <c r="R130" i="3"/>
  <c r="S130" i="3"/>
  <c r="T130" i="3"/>
  <c r="M131" i="3"/>
  <c r="N131" i="3"/>
  <c r="O131" i="3"/>
  <c r="P131" i="3"/>
  <c r="Q131" i="3"/>
  <c r="R131" i="3"/>
  <c r="S131" i="3"/>
  <c r="T131" i="3"/>
  <c r="M132" i="3"/>
  <c r="N132" i="3"/>
  <c r="O132" i="3"/>
  <c r="P132" i="3"/>
  <c r="Q132" i="3"/>
  <c r="R132" i="3"/>
  <c r="S132" i="3"/>
  <c r="T132" i="3"/>
  <c r="M133" i="3"/>
  <c r="N133" i="3"/>
  <c r="O133" i="3"/>
  <c r="P133" i="3"/>
  <c r="Q133" i="3"/>
  <c r="R133" i="3"/>
  <c r="S133" i="3"/>
  <c r="T133" i="3"/>
  <c r="N69" i="3"/>
  <c r="O69" i="3"/>
  <c r="P69" i="3"/>
  <c r="Q69" i="3"/>
  <c r="R69" i="3"/>
  <c r="S69" i="3"/>
  <c r="T69" i="3"/>
  <c r="M69" i="3"/>
  <c r="L133"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69" i="3"/>
  <c r="H78" i="2"/>
  <c r="I78" i="2"/>
  <c r="J78" i="2"/>
  <c r="K78" i="2"/>
  <c r="L78" i="2"/>
  <c r="M78" i="2"/>
  <c r="N78" i="2"/>
  <c r="O78" i="2"/>
  <c r="H79" i="2"/>
  <c r="I79" i="2"/>
  <c r="J79" i="2"/>
  <c r="K79" i="2"/>
  <c r="L79" i="2"/>
  <c r="M79" i="2"/>
  <c r="N79" i="2"/>
  <c r="O79" i="2"/>
  <c r="H80" i="2"/>
  <c r="I80" i="2"/>
  <c r="J80" i="2"/>
  <c r="K80" i="2"/>
  <c r="L80" i="2"/>
  <c r="M80" i="2"/>
  <c r="N80" i="2"/>
  <c r="O80" i="2"/>
  <c r="H81" i="2"/>
  <c r="I81" i="2"/>
  <c r="J81" i="2"/>
  <c r="K81" i="2"/>
  <c r="L81" i="2"/>
  <c r="M81" i="2"/>
  <c r="N81" i="2"/>
  <c r="O81" i="2"/>
  <c r="H82" i="2"/>
  <c r="I82" i="2"/>
  <c r="J82" i="2"/>
  <c r="K82" i="2"/>
  <c r="L82" i="2"/>
  <c r="M82" i="2"/>
  <c r="N82" i="2"/>
  <c r="O82" i="2"/>
  <c r="H83" i="2"/>
  <c r="I83" i="2"/>
  <c r="J83" i="2"/>
  <c r="K83" i="2"/>
  <c r="L83" i="2"/>
  <c r="M83" i="2"/>
  <c r="N83" i="2"/>
  <c r="O83" i="2"/>
  <c r="H84" i="2"/>
  <c r="I84" i="2"/>
  <c r="J84" i="2"/>
  <c r="K84" i="2"/>
  <c r="L84" i="2"/>
  <c r="M84" i="2"/>
  <c r="N84" i="2"/>
  <c r="O84" i="2"/>
  <c r="H85" i="2"/>
  <c r="I85" i="2"/>
  <c r="J85" i="2"/>
  <c r="K85" i="2"/>
  <c r="L85" i="2"/>
  <c r="M85" i="2"/>
  <c r="N85" i="2"/>
  <c r="O85" i="2"/>
  <c r="H86" i="2"/>
  <c r="I86" i="2"/>
  <c r="J86" i="2"/>
  <c r="K86" i="2"/>
  <c r="L86" i="2"/>
  <c r="M86" i="2"/>
  <c r="N86" i="2"/>
  <c r="O86" i="2"/>
  <c r="H87" i="2"/>
  <c r="I87" i="2"/>
  <c r="J87" i="2"/>
  <c r="K87" i="2"/>
  <c r="L87" i="2"/>
  <c r="M87" i="2"/>
  <c r="N87" i="2"/>
  <c r="O87" i="2"/>
  <c r="H88" i="2"/>
  <c r="I88" i="2"/>
  <c r="J88" i="2"/>
  <c r="K88" i="2"/>
  <c r="L88" i="2"/>
  <c r="M88" i="2"/>
  <c r="N88" i="2"/>
  <c r="O88" i="2"/>
  <c r="H89" i="2"/>
  <c r="I89" i="2"/>
  <c r="J89" i="2"/>
  <c r="K89" i="2"/>
  <c r="L89" i="2"/>
  <c r="M89" i="2"/>
  <c r="N89" i="2"/>
  <c r="O89" i="2"/>
  <c r="I77" i="2"/>
  <c r="J77" i="2"/>
  <c r="K77" i="2"/>
  <c r="L77" i="2"/>
  <c r="M77" i="2"/>
  <c r="N77" i="2"/>
  <c r="O77" i="2"/>
  <c r="H77" i="2"/>
  <c r="G78" i="2"/>
  <c r="G79" i="2"/>
  <c r="G80" i="2"/>
  <c r="G81" i="2"/>
  <c r="G82" i="2"/>
  <c r="G83" i="2"/>
  <c r="G84" i="2"/>
  <c r="G85" i="2"/>
  <c r="G86" i="2"/>
  <c r="G87" i="2"/>
  <c r="G88" i="2"/>
  <c r="G89" i="2"/>
  <c r="G77" i="2"/>
  <c r="H56" i="2"/>
  <c r="I56" i="2"/>
  <c r="J56" i="2"/>
  <c r="K56" i="2"/>
  <c r="L56" i="2"/>
  <c r="M56" i="2"/>
  <c r="N56" i="2"/>
  <c r="O56" i="2"/>
  <c r="H57" i="2"/>
  <c r="I57" i="2"/>
  <c r="J57" i="2"/>
  <c r="K57" i="2"/>
  <c r="L57" i="2"/>
  <c r="M57" i="2"/>
  <c r="N57" i="2"/>
  <c r="O57" i="2"/>
  <c r="H58" i="2"/>
  <c r="I58" i="2"/>
  <c r="J58" i="2"/>
  <c r="K58" i="2"/>
  <c r="L58" i="2"/>
  <c r="M58" i="2"/>
  <c r="N58" i="2"/>
  <c r="O58" i="2"/>
  <c r="H59" i="2"/>
  <c r="I59" i="2"/>
  <c r="J59" i="2"/>
  <c r="K59" i="2"/>
  <c r="L59" i="2"/>
  <c r="M59" i="2"/>
  <c r="N59" i="2"/>
  <c r="O59" i="2"/>
  <c r="H60" i="2"/>
  <c r="I60" i="2"/>
  <c r="J60" i="2"/>
  <c r="K60" i="2"/>
  <c r="L60" i="2"/>
  <c r="M60" i="2"/>
  <c r="N60" i="2"/>
  <c r="O60" i="2"/>
  <c r="H61" i="2"/>
  <c r="I61" i="2"/>
  <c r="J61" i="2"/>
  <c r="K61" i="2"/>
  <c r="L61" i="2"/>
  <c r="M61" i="2"/>
  <c r="N61" i="2"/>
  <c r="O61" i="2"/>
  <c r="H62" i="2"/>
  <c r="I62" i="2"/>
  <c r="J62" i="2"/>
  <c r="K62" i="2"/>
  <c r="L62" i="2"/>
  <c r="M62" i="2"/>
  <c r="N62" i="2"/>
  <c r="O62" i="2"/>
  <c r="H63" i="2"/>
  <c r="I63" i="2"/>
  <c r="J63" i="2"/>
  <c r="K63" i="2"/>
  <c r="L63" i="2"/>
  <c r="M63" i="2"/>
  <c r="N63" i="2"/>
  <c r="O63" i="2"/>
  <c r="I55" i="2"/>
  <c r="J55" i="2"/>
  <c r="K55" i="2"/>
  <c r="L55" i="2"/>
  <c r="M55" i="2"/>
  <c r="N55" i="2"/>
  <c r="O55" i="2"/>
  <c r="H55" i="2"/>
  <c r="G56" i="2"/>
  <c r="G57" i="2"/>
  <c r="G58" i="2"/>
  <c r="G59" i="2"/>
  <c r="G60" i="2"/>
  <c r="G61" i="2"/>
  <c r="G62" i="2"/>
  <c r="G63" i="2"/>
  <c r="G46" i="2"/>
  <c r="G25" i="2"/>
  <c r="I25" i="2" s="1"/>
  <c r="G55" i="2"/>
  <c r="O45" i="2"/>
  <c r="N45" i="2"/>
  <c r="M45" i="2"/>
  <c r="L45" i="2"/>
  <c r="K45" i="2"/>
  <c r="J45" i="2"/>
  <c r="I45" i="2"/>
  <c r="H45" i="2"/>
  <c r="O44" i="2"/>
  <c r="N44" i="2"/>
  <c r="M44" i="2"/>
  <c r="L44" i="2"/>
  <c r="K44" i="2"/>
  <c r="J44" i="2"/>
  <c r="I44" i="2"/>
  <c r="H44" i="2"/>
  <c r="O43" i="2"/>
  <c r="N43" i="2"/>
  <c r="M43" i="2"/>
  <c r="L43" i="2"/>
  <c r="K43" i="2"/>
  <c r="J43" i="2"/>
  <c r="I43" i="2"/>
  <c r="H43" i="2"/>
  <c r="O42" i="2"/>
  <c r="N42" i="2"/>
  <c r="M42" i="2"/>
  <c r="L42" i="2"/>
  <c r="K42" i="2"/>
  <c r="J42" i="2"/>
  <c r="I42" i="2"/>
  <c r="H42" i="2"/>
  <c r="O41" i="2"/>
  <c r="N41" i="2"/>
  <c r="M41" i="2"/>
  <c r="L41" i="2"/>
  <c r="K41" i="2"/>
  <c r="J41" i="2"/>
  <c r="I41" i="2"/>
  <c r="H41" i="2"/>
  <c r="O40" i="2"/>
  <c r="N40" i="2"/>
  <c r="M40" i="2"/>
  <c r="L40" i="2"/>
  <c r="K40" i="2"/>
  <c r="J40" i="2"/>
  <c r="I40" i="2"/>
  <c r="H40" i="2"/>
  <c r="O39" i="2"/>
  <c r="N39" i="2"/>
  <c r="M39" i="2"/>
  <c r="L39" i="2"/>
  <c r="K39" i="2"/>
  <c r="J39" i="2"/>
  <c r="I39" i="2"/>
  <c r="H39" i="2"/>
  <c r="O38" i="2"/>
  <c r="N38" i="2"/>
  <c r="M38" i="2"/>
  <c r="L38" i="2"/>
  <c r="K38" i="2"/>
  <c r="J38" i="2"/>
  <c r="I38" i="2"/>
  <c r="H38" i="2"/>
  <c r="O37" i="2"/>
  <c r="N37" i="2"/>
  <c r="M37" i="2"/>
  <c r="L37" i="2"/>
  <c r="K37" i="2"/>
  <c r="J37" i="2"/>
  <c r="I37" i="2"/>
  <c r="H37" i="2"/>
  <c r="O36" i="2"/>
  <c r="N36" i="2"/>
  <c r="M36" i="2"/>
  <c r="L36" i="2"/>
  <c r="K36" i="2"/>
  <c r="J36" i="2"/>
  <c r="I36" i="2"/>
  <c r="H36" i="2"/>
  <c r="O35" i="2"/>
  <c r="N35" i="2"/>
  <c r="M35" i="2"/>
  <c r="L35" i="2"/>
  <c r="K35" i="2"/>
  <c r="J35" i="2"/>
  <c r="I35" i="2"/>
  <c r="H35" i="2"/>
  <c r="O34" i="2"/>
  <c r="N34" i="2"/>
  <c r="M34" i="2"/>
  <c r="L34" i="2"/>
  <c r="K34" i="2"/>
  <c r="J34" i="2"/>
  <c r="I34" i="2"/>
  <c r="H34" i="2"/>
  <c r="O33" i="2"/>
  <c r="N33" i="2"/>
  <c r="M33" i="2"/>
  <c r="L33" i="2"/>
  <c r="K33" i="2"/>
  <c r="J33" i="2"/>
  <c r="I33" i="2"/>
  <c r="H33" i="2"/>
  <c r="O32" i="2"/>
  <c r="N32" i="2"/>
  <c r="M32" i="2"/>
  <c r="L32" i="2"/>
  <c r="K32" i="2"/>
  <c r="J32" i="2"/>
  <c r="I32" i="2"/>
  <c r="H32" i="2"/>
  <c r="O31" i="2"/>
  <c r="N31" i="2"/>
  <c r="M31" i="2"/>
  <c r="L31" i="2"/>
  <c r="K31" i="2"/>
  <c r="J31" i="2"/>
  <c r="I31" i="2"/>
  <c r="H31" i="2"/>
  <c r="O30" i="2"/>
  <c r="N30" i="2"/>
  <c r="M30" i="2"/>
  <c r="L30" i="2"/>
  <c r="K30" i="2"/>
  <c r="J30" i="2"/>
  <c r="I30" i="2"/>
  <c r="H30" i="2"/>
  <c r="O29" i="2"/>
  <c r="N29" i="2"/>
  <c r="M29" i="2"/>
  <c r="L29" i="2"/>
  <c r="K29" i="2"/>
  <c r="J29" i="2"/>
  <c r="I29" i="2"/>
  <c r="H29" i="2"/>
  <c r="O28" i="2"/>
  <c r="N28" i="2"/>
  <c r="M28" i="2"/>
  <c r="L28" i="2"/>
  <c r="K28" i="2"/>
  <c r="J28" i="2"/>
  <c r="I28" i="2"/>
  <c r="H28" i="2"/>
  <c r="O27" i="2"/>
  <c r="N27" i="2"/>
  <c r="M27" i="2"/>
  <c r="L27" i="2"/>
  <c r="K27" i="2"/>
  <c r="J27" i="2"/>
  <c r="I27" i="2"/>
  <c r="H27" i="2"/>
  <c r="O26" i="2"/>
  <c r="N26" i="2"/>
  <c r="M26" i="2"/>
  <c r="L26" i="2"/>
  <c r="K26" i="2"/>
  <c r="J26" i="2"/>
  <c r="I26" i="2"/>
  <c r="H26" i="2"/>
  <c r="K25" i="2"/>
  <c r="L25" i="2"/>
  <c r="M25" i="2"/>
  <c r="N25" i="2"/>
  <c r="O25" i="2"/>
  <c r="H25" i="2"/>
  <c r="G26" i="2"/>
  <c r="G27" i="2"/>
  <c r="G28" i="2"/>
  <c r="G29" i="2"/>
  <c r="G30" i="2"/>
  <c r="G31" i="2"/>
  <c r="G32" i="2"/>
  <c r="G33" i="2"/>
  <c r="G34" i="2"/>
  <c r="G35" i="2"/>
  <c r="G36" i="2"/>
  <c r="G37" i="2"/>
  <c r="G38" i="2"/>
  <c r="G39" i="2"/>
  <c r="G40" i="2"/>
  <c r="G41" i="2"/>
  <c r="G42" i="2"/>
  <c r="G43" i="2"/>
  <c r="G44" i="2"/>
  <c r="G45" i="2"/>
  <c r="M205" i="4" l="1"/>
  <c r="N205" i="4"/>
  <c r="O205" i="4"/>
  <c r="M181" i="4"/>
  <c r="T181" i="4"/>
  <c r="N181" i="4"/>
  <c r="M169" i="4"/>
  <c r="P169" i="4"/>
  <c r="N169" i="4"/>
  <c r="O169" i="4"/>
  <c r="Q169" i="4"/>
  <c r="R169" i="4"/>
  <c r="S169" i="4"/>
  <c r="M121" i="4"/>
  <c r="N121" i="4"/>
  <c r="O121" i="4"/>
  <c r="R121" i="4"/>
  <c r="P121" i="4"/>
  <c r="Q121" i="4"/>
  <c r="S121" i="4"/>
  <c r="T121" i="4"/>
  <c r="M192" i="4"/>
  <c r="N192" i="4"/>
  <c r="O192" i="4"/>
  <c r="T168" i="4"/>
  <c r="N168" i="4"/>
  <c r="M168" i="4"/>
  <c r="M120" i="4"/>
  <c r="N120" i="4"/>
  <c r="O120" i="4"/>
  <c r="S192" i="4"/>
  <c r="O143" i="4"/>
  <c r="P133" i="4"/>
  <c r="Q191" i="4"/>
  <c r="R191" i="4"/>
  <c r="S191" i="4"/>
  <c r="T191" i="4"/>
  <c r="Q167" i="4"/>
  <c r="O167" i="4"/>
  <c r="P167" i="4"/>
  <c r="S167" i="4"/>
  <c r="R167" i="4"/>
  <c r="T167" i="4"/>
  <c r="Q119" i="4"/>
  <c r="R119" i="4"/>
  <c r="O119" i="4"/>
  <c r="T119" i="4"/>
  <c r="P119" i="4"/>
  <c r="S119" i="4"/>
  <c r="P181" i="4"/>
  <c r="P168" i="4"/>
  <c r="N119" i="4"/>
  <c r="M202" i="4"/>
  <c r="T202" i="4"/>
  <c r="M190" i="4"/>
  <c r="P190" i="4"/>
  <c r="N190" i="4"/>
  <c r="O190" i="4"/>
  <c r="Q190" i="4"/>
  <c r="R190" i="4"/>
  <c r="M178" i="4"/>
  <c r="R178" i="4"/>
  <c r="S178" i="4"/>
  <c r="T178" i="4"/>
  <c r="M166" i="4"/>
  <c r="N166" i="4"/>
  <c r="O166" i="4"/>
  <c r="P166" i="4"/>
  <c r="Q166" i="4"/>
  <c r="M118" i="4"/>
  <c r="N118" i="4"/>
  <c r="O118" i="4"/>
  <c r="P118" i="4"/>
  <c r="Q118" i="4"/>
  <c r="Q192" i="4"/>
  <c r="O181" i="4"/>
  <c r="O168" i="4"/>
  <c r="T155" i="4"/>
  <c r="T141" i="4"/>
  <c r="T132" i="4"/>
  <c r="M119" i="4"/>
  <c r="M213" i="4"/>
  <c r="N213" i="4"/>
  <c r="O213" i="4"/>
  <c r="O201" i="4"/>
  <c r="R201" i="4"/>
  <c r="P201" i="4"/>
  <c r="Q201" i="4"/>
  <c r="S201" i="4"/>
  <c r="T201" i="4"/>
  <c r="T189" i="4"/>
  <c r="M189" i="4"/>
  <c r="M177" i="4"/>
  <c r="P177" i="4"/>
  <c r="S177" i="4"/>
  <c r="N177" i="4"/>
  <c r="O177" i="4"/>
  <c r="Q177" i="4"/>
  <c r="R177" i="4"/>
  <c r="R165" i="4"/>
  <c r="S165" i="4"/>
  <c r="T165" i="4"/>
  <c r="Q117" i="4"/>
  <c r="T117" i="4"/>
  <c r="R117" i="4"/>
  <c r="S117" i="4"/>
  <c r="T203" i="4"/>
  <c r="P192" i="4"/>
  <c r="N189" i="4"/>
  <c r="N180" i="4"/>
  <c r="N167" i="4"/>
  <c r="S155" i="4"/>
  <c r="S141" i="4"/>
  <c r="S132" i="4"/>
  <c r="T118" i="4"/>
  <c r="Q152" i="4"/>
  <c r="R152" i="4"/>
  <c r="S152" i="4"/>
  <c r="T152" i="4"/>
  <c r="P191" i="4"/>
  <c r="M167" i="4"/>
  <c r="R155" i="4"/>
  <c r="R145" i="4"/>
  <c r="R141" i="4"/>
  <c r="S118" i="4"/>
  <c r="S202" i="4"/>
  <c r="O191" i="4"/>
  <c r="T179" i="4"/>
  <c r="T166" i="4"/>
  <c r="P131" i="4"/>
  <c r="R118" i="4"/>
  <c r="M145" i="4"/>
  <c r="N145" i="4"/>
  <c r="S145" i="4"/>
  <c r="T145" i="4"/>
  <c r="M144" i="4"/>
  <c r="P144" i="4"/>
  <c r="N144" i="4"/>
  <c r="O144" i="4"/>
  <c r="Q144" i="4"/>
  <c r="R144" i="4"/>
  <c r="S144" i="4"/>
  <c r="Q143" i="4"/>
  <c r="R143" i="4"/>
  <c r="M143" i="4"/>
  <c r="M142" i="4"/>
  <c r="N142" i="4"/>
  <c r="O142" i="4"/>
  <c r="R142" i="4"/>
  <c r="P142" i="4"/>
  <c r="Q142" i="4"/>
  <c r="S142" i="4"/>
  <c r="T142" i="4"/>
  <c r="M141" i="4"/>
  <c r="N141" i="4"/>
  <c r="O141" i="4"/>
  <c r="Q140" i="4"/>
  <c r="R140" i="4"/>
  <c r="O140" i="4"/>
  <c r="T140" i="4"/>
  <c r="P140" i="4"/>
  <c r="S140" i="4"/>
  <c r="T205" i="4"/>
  <c r="P141" i="4"/>
  <c r="O131" i="4"/>
  <c r="P117" i="4"/>
  <c r="S205" i="4"/>
  <c r="Q202" i="4"/>
  <c r="M191" i="4"/>
  <c r="R179" i="4"/>
  <c r="R166" i="4"/>
  <c r="O145" i="4"/>
  <c r="N140" i="4"/>
  <c r="N131" i="4"/>
  <c r="O117" i="4"/>
  <c r="M157" i="4"/>
  <c r="R157" i="4"/>
  <c r="S157" i="4"/>
  <c r="T157" i="4"/>
  <c r="M156" i="4"/>
  <c r="P156" i="4"/>
  <c r="N156" i="4"/>
  <c r="O156" i="4"/>
  <c r="Q156" i="4"/>
  <c r="R156" i="4"/>
  <c r="S156" i="4"/>
  <c r="Q155" i="4"/>
  <c r="N155" i="4"/>
  <c r="M155" i="4"/>
  <c r="M154" i="4"/>
  <c r="P154" i="4"/>
  <c r="Q154" i="4"/>
  <c r="R154" i="4"/>
  <c r="S154" i="4"/>
  <c r="T154" i="4"/>
  <c r="S129" i="4"/>
  <c r="M129" i="4"/>
  <c r="T129" i="4"/>
  <c r="R202" i="4"/>
  <c r="N191" i="4"/>
  <c r="S166" i="4"/>
  <c r="O155" i="4"/>
  <c r="P145" i="4"/>
  <c r="T213" i="4"/>
  <c r="R205" i="4"/>
  <c r="P202" i="4"/>
  <c r="T190" i="4"/>
  <c r="Q178" i="4"/>
  <c r="Q165" i="4"/>
  <c r="N154" i="4"/>
  <c r="T144" i="4"/>
  <c r="M140" i="4"/>
  <c r="T120" i="4"/>
  <c r="N117" i="4"/>
  <c r="P157" i="4"/>
  <c r="M193" i="4"/>
  <c r="O193" i="4"/>
  <c r="R193" i="4"/>
  <c r="P193" i="4"/>
  <c r="Q193" i="4"/>
  <c r="S193" i="4"/>
  <c r="T193" i="4"/>
  <c r="M133" i="4"/>
  <c r="N133" i="4"/>
  <c r="Q133" i="4"/>
  <c r="T133" i="4"/>
  <c r="R133" i="4"/>
  <c r="S133" i="4"/>
  <c r="R181" i="4"/>
  <c r="O157" i="4"/>
  <c r="Q204" i="4"/>
  <c r="T204" i="4"/>
  <c r="R204" i="4"/>
  <c r="S204" i="4"/>
  <c r="O180" i="4"/>
  <c r="P180" i="4"/>
  <c r="Q180" i="4"/>
  <c r="R180" i="4"/>
  <c r="S180" i="4"/>
  <c r="T180" i="4"/>
  <c r="N132" i="4"/>
  <c r="Q132" i="4"/>
  <c r="M132" i="4"/>
  <c r="O132" i="4"/>
  <c r="P132" i="4"/>
  <c r="O204" i="4"/>
  <c r="Q181" i="4"/>
  <c r="Q168" i="4"/>
  <c r="N157" i="4"/>
  <c r="P120" i="4"/>
  <c r="Q203" i="4"/>
  <c r="O203" i="4"/>
  <c r="M203" i="4"/>
  <c r="N203" i="4"/>
  <c r="P203" i="4"/>
  <c r="R203" i="4"/>
  <c r="Q179" i="4"/>
  <c r="M179" i="4"/>
  <c r="N179" i="4"/>
  <c r="O179" i="4"/>
  <c r="P179" i="4"/>
  <c r="Q131" i="4"/>
  <c r="R131" i="4"/>
  <c r="S131" i="4"/>
  <c r="T131" i="4"/>
  <c r="N204" i="4"/>
  <c r="R192" i="4"/>
  <c r="T156" i="4"/>
  <c r="M130" i="4"/>
  <c r="N130" i="4"/>
  <c r="P130" i="4"/>
  <c r="S130" i="4"/>
  <c r="O130" i="4"/>
  <c r="Q130" i="4"/>
  <c r="R130" i="4"/>
  <c r="N153" i="4"/>
  <c r="M153" i="4"/>
  <c r="O153" i="4"/>
  <c r="P153" i="4"/>
  <c r="Q153" i="4"/>
  <c r="S213" i="4"/>
  <c r="Q205" i="4"/>
  <c r="O202" i="4"/>
  <c r="S190" i="4"/>
  <c r="P178" i="4"/>
  <c r="T169" i="4"/>
  <c r="P165" i="4"/>
  <c r="Q157" i="4"/>
  <c r="T153" i="4"/>
  <c r="T143" i="4"/>
  <c r="T130" i="4"/>
  <c r="S120" i="4"/>
  <c r="M117" i="4"/>
  <c r="Q116" i="4"/>
  <c r="R116" i="4"/>
  <c r="O200" i="4"/>
  <c r="M176" i="4"/>
  <c r="S164" i="4"/>
  <c r="T128" i="4"/>
  <c r="P116" i="4"/>
  <c r="M151" i="4"/>
  <c r="N151" i="4"/>
  <c r="M139" i="4"/>
  <c r="N139" i="4"/>
  <c r="M127" i="4"/>
  <c r="N127" i="4"/>
  <c r="M115" i="4"/>
  <c r="N115" i="4"/>
  <c r="Q211" i="4"/>
  <c r="T209" i="4"/>
  <c r="O208" i="4"/>
  <c r="N200" i="4"/>
  <c r="T196" i="4"/>
  <c r="T188" i="4"/>
  <c r="O187" i="4"/>
  <c r="R185" i="4"/>
  <c r="T175" i="4"/>
  <c r="R172" i="4"/>
  <c r="R164" i="4"/>
  <c r="O161" i="4"/>
  <c r="Q151" i="4"/>
  <c r="S149" i="4"/>
  <c r="O139" i="4"/>
  <c r="O137" i="4"/>
  <c r="S128" i="4"/>
  <c r="O116" i="4"/>
  <c r="P128" i="4"/>
  <c r="Q113" i="4"/>
  <c r="R113" i="4"/>
  <c r="T212" i="4"/>
  <c r="O211" i="4"/>
  <c r="R209" i="4"/>
  <c r="T199" i="4"/>
  <c r="R188" i="4"/>
  <c r="O185" i="4"/>
  <c r="R175" i="4"/>
  <c r="O164" i="4"/>
  <c r="M161" i="4"/>
  <c r="O151" i="4"/>
  <c r="O149" i="4"/>
  <c r="O128" i="4"/>
  <c r="M116" i="4"/>
  <c r="M148" i="4"/>
  <c r="N148" i="4"/>
  <c r="M136" i="4"/>
  <c r="N136" i="4"/>
  <c r="M124" i="4"/>
  <c r="N124" i="4"/>
  <c r="M112" i="4"/>
  <c r="N112" i="4"/>
  <c r="M200" i="4"/>
  <c r="Q137" i="4"/>
  <c r="R137" i="4"/>
  <c r="S212" i="4"/>
  <c r="N211" i="4"/>
  <c r="P209" i="4"/>
  <c r="S199" i="4"/>
  <c r="P188" i="4"/>
  <c r="N185" i="4"/>
  <c r="Q175" i="4"/>
  <c r="T173" i="4"/>
  <c r="N164" i="4"/>
  <c r="T115" i="4"/>
  <c r="P112" i="4"/>
  <c r="Q128" i="4"/>
  <c r="R128" i="4"/>
  <c r="S188" i="4"/>
  <c r="P164" i="4"/>
  <c r="N116" i="4"/>
  <c r="Q149" i="4"/>
  <c r="R149" i="4"/>
  <c r="Q125" i="4"/>
  <c r="R125" i="4"/>
  <c r="R212" i="4"/>
  <c r="O209" i="4"/>
  <c r="R199" i="4"/>
  <c r="O188" i="4"/>
  <c r="M185" i="4"/>
  <c r="P175" i="4"/>
  <c r="S173" i="4"/>
  <c r="M164" i="4"/>
  <c r="M149" i="4"/>
  <c r="M128" i="4"/>
  <c r="S115" i="4"/>
  <c r="J25" i="2"/>
  <c r="J31" i="5" l="1"/>
  <c r="O27" i="4" l="1"/>
  <c r="J14" i="6"/>
  <c r="J29" i="5"/>
  <c r="L9" i="8"/>
  <c r="L4" i="8"/>
  <c r="J53" i="12"/>
  <c r="J46" i="12"/>
  <c r="L14" i="8"/>
  <c r="J38" i="5"/>
  <c r="N57" i="7" l="1"/>
  <c r="N58" i="7"/>
  <c r="N59" i="7"/>
  <c r="N60" i="7"/>
  <c r="N61" i="7"/>
  <c r="N56" i="7"/>
  <c r="N55" i="7"/>
  <c r="N54" i="7"/>
  <c r="P55" i="7"/>
  <c r="L33" i="7"/>
  <c r="J7" i="12"/>
  <c r="Q4" i="12"/>
  <c r="L4" i="5"/>
  <c r="J22" i="5"/>
  <c r="L4" i="4"/>
  <c r="J30" i="3"/>
  <c r="G64" i="2" l="1"/>
  <c r="G4" i="2"/>
  <c r="E78" i="2"/>
  <c r="E79" i="2"/>
  <c r="E80" i="2"/>
  <c r="E81" i="2"/>
  <c r="E82" i="2"/>
  <c r="E83" i="2"/>
  <c r="E84" i="2"/>
  <c r="E85" i="2"/>
  <c r="E86" i="2"/>
  <c r="E87" i="2"/>
  <c r="E88" i="2"/>
  <c r="E89" i="2"/>
  <c r="E77" i="2"/>
  <c r="E65" i="2"/>
  <c r="E66" i="2"/>
  <c r="E67" i="2"/>
  <c r="E68" i="2"/>
  <c r="E69" i="2"/>
  <c r="E70" i="2"/>
  <c r="E71" i="2"/>
  <c r="E72" i="2"/>
  <c r="E73" i="2"/>
  <c r="E74" i="2"/>
  <c r="E75" i="2"/>
  <c r="E76" i="2"/>
  <c r="E64" i="2"/>
  <c r="E56" i="2"/>
  <c r="E57" i="2"/>
  <c r="E58" i="2"/>
  <c r="E59" i="2"/>
  <c r="E60" i="2"/>
  <c r="E61" i="2"/>
  <c r="E62" i="2"/>
  <c r="E63" i="2"/>
  <c r="E55" i="2"/>
  <c r="E47" i="2"/>
  <c r="E48" i="2"/>
  <c r="E49" i="2"/>
  <c r="E50" i="2"/>
  <c r="E51" i="2"/>
  <c r="E52" i="2"/>
  <c r="E53" i="2"/>
  <c r="E54" i="2"/>
  <c r="E46" i="2"/>
  <c r="E26" i="2"/>
  <c r="E27" i="2"/>
  <c r="E28" i="2"/>
  <c r="E29" i="2"/>
  <c r="E30" i="2"/>
  <c r="E31" i="2"/>
  <c r="E32" i="2"/>
  <c r="E33" i="2"/>
  <c r="E34" i="2"/>
  <c r="E35" i="2"/>
  <c r="E36" i="2"/>
  <c r="E37" i="2"/>
  <c r="E38" i="2"/>
  <c r="E39" i="2"/>
  <c r="E40" i="2"/>
  <c r="E41" i="2"/>
  <c r="E42" i="2"/>
  <c r="E43" i="2"/>
  <c r="E44" i="2"/>
  <c r="E45" i="2"/>
  <c r="E25" i="2"/>
  <c r="E5" i="2"/>
  <c r="E6" i="2"/>
  <c r="E7" i="2"/>
  <c r="E8" i="2"/>
  <c r="E9" i="2"/>
  <c r="E10" i="2"/>
  <c r="E11" i="2"/>
  <c r="E12" i="2"/>
  <c r="E13" i="2"/>
  <c r="E14" i="2"/>
  <c r="E15" i="2"/>
  <c r="E16" i="2"/>
  <c r="E17" i="2"/>
  <c r="E18" i="2"/>
  <c r="E19" i="2"/>
  <c r="E20" i="2"/>
  <c r="E21" i="2"/>
  <c r="E22" i="2"/>
  <c r="E23" i="2"/>
  <c r="E24" i="2"/>
  <c r="E4" i="2"/>
  <c r="I8" i="11"/>
  <c r="BV56" i="1" l="1"/>
  <c r="BV55" i="1"/>
  <c r="AH56" i="1"/>
  <c r="AH55" i="1"/>
  <c r="N99" i="8"/>
  <c r="N191" i="8" s="1"/>
  <c r="N100" i="8"/>
  <c r="N105" i="8" s="1"/>
  <c r="N110" i="8" s="1"/>
  <c r="N115" i="8" s="1"/>
  <c r="N120" i="8" s="1"/>
  <c r="N101" i="8"/>
  <c r="N102" i="8"/>
  <c r="L191" i="8"/>
  <c r="J191" i="8"/>
  <c r="I191" i="8"/>
  <c r="L190" i="8"/>
  <c r="J190" i="8"/>
  <c r="I190" i="8"/>
  <c r="L189" i="8"/>
  <c r="J189" i="8"/>
  <c r="I189" i="8"/>
  <c r="L188" i="8"/>
  <c r="J188" i="8"/>
  <c r="I188" i="8"/>
  <c r="L187" i="8"/>
  <c r="J187" i="8"/>
  <c r="I187" i="8"/>
  <c r="L186" i="8"/>
  <c r="J186" i="8"/>
  <c r="I186" i="8"/>
  <c r="L185" i="8"/>
  <c r="J185" i="8"/>
  <c r="I185" i="8"/>
  <c r="L184" i="8"/>
  <c r="J184" i="8"/>
  <c r="I184" i="8"/>
  <c r="L183" i="8"/>
  <c r="J183" i="8"/>
  <c r="I183" i="8"/>
  <c r="L182" i="8"/>
  <c r="J182" i="8"/>
  <c r="I182" i="8"/>
  <c r="L181" i="8"/>
  <c r="J181" i="8"/>
  <c r="I181" i="8"/>
  <c r="L180" i="8"/>
  <c r="J180" i="8"/>
  <c r="I180" i="8"/>
  <c r="L179" i="8"/>
  <c r="J179" i="8"/>
  <c r="I179" i="8"/>
  <c r="L178" i="8"/>
  <c r="J178" i="8"/>
  <c r="I178" i="8"/>
  <c r="L177" i="8"/>
  <c r="J177" i="8"/>
  <c r="I177" i="8"/>
  <c r="L176" i="8"/>
  <c r="J176" i="8"/>
  <c r="I176" i="8"/>
  <c r="L175" i="8"/>
  <c r="J175" i="8"/>
  <c r="I175" i="8"/>
  <c r="L174" i="8"/>
  <c r="J174" i="8"/>
  <c r="I174" i="8"/>
  <c r="L173" i="8"/>
  <c r="J173" i="8"/>
  <c r="I173" i="8"/>
  <c r="L172" i="8"/>
  <c r="J172" i="8"/>
  <c r="I172" i="8"/>
  <c r="L171" i="8"/>
  <c r="J171" i="8"/>
  <c r="I171" i="8"/>
  <c r="L170" i="8"/>
  <c r="J170" i="8"/>
  <c r="I170" i="8"/>
  <c r="L169" i="8"/>
  <c r="J169" i="8"/>
  <c r="I169" i="8"/>
  <c r="L168" i="8"/>
  <c r="J168" i="8"/>
  <c r="I168" i="8"/>
  <c r="L167" i="8"/>
  <c r="J167" i="8"/>
  <c r="I167" i="8"/>
  <c r="L166" i="8"/>
  <c r="J166" i="8"/>
  <c r="I166" i="8"/>
  <c r="L165" i="8"/>
  <c r="J165" i="8"/>
  <c r="I165" i="8"/>
  <c r="L164" i="8"/>
  <c r="J164" i="8"/>
  <c r="I164" i="8"/>
  <c r="L163" i="8"/>
  <c r="J163" i="8"/>
  <c r="I163" i="8"/>
  <c r="L162" i="8"/>
  <c r="J162" i="8"/>
  <c r="I162" i="8"/>
  <c r="L161" i="8"/>
  <c r="J161" i="8"/>
  <c r="I161" i="8"/>
  <c r="L160" i="8"/>
  <c r="J160" i="8"/>
  <c r="I160" i="8"/>
  <c r="L159" i="8"/>
  <c r="J159" i="8"/>
  <c r="I159" i="8"/>
  <c r="L158" i="8"/>
  <c r="J158" i="8"/>
  <c r="I158" i="8"/>
  <c r="L157" i="8"/>
  <c r="J157" i="8"/>
  <c r="I157" i="8"/>
  <c r="L156" i="8"/>
  <c r="J156" i="8"/>
  <c r="I156" i="8"/>
  <c r="L155" i="8"/>
  <c r="J155" i="8"/>
  <c r="I155" i="8"/>
  <c r="L154" i="8"/>
  <c r="J154" i="8"/>
  <c r="I154" i="8"/>
  <c r="L153" i="8"/>
  <c r="J153" i="8"/>
  <c r="I153" i="8"/>
  <c r="L152" i="8"/>
  <c r="J152" i="8"/>
  <c r="I152" i="8"/>
  <c r="L151" i="8"/>
  <c r="J151" i="8"/>
  <c r="I151" i="8"/>
  <c r="L150" i="8"/>
  <c r="J150" i="8"/>
  <c r="I150" i="8"/>
  <c r="L149" i="8"/>
  <c r="J149" i="8"/>
  <c r="I149" i="8"/>
  <c r="L148" i="8"/>
  <c r="J148" i="8"/>
  <c r="I148" i="8"/>
  <c r="L147" i="8"/>
  <c r="J147" i="8"/>
  <c r="I147" i="8"/>
  <c r="L146" i="8"/>
  <c r="J146" i="8"/>
  <c r="I146" i="8"/>
  <c r="L145" i="8"/>
  <c r="J145" i="8"/>
  <c r="I145" i="8"/>
  <c r="L144" i="8"/>
  <c r="J144" i="8"/>
  <c r="I144" i="8"/>
  <c r="L143" i="8"/>
  <c r="J143" i="8"/>
  <c r="I143" i="8"/>
  <c r="L142" i="8"/>
  <c r="J142" i="8"/>
  <c r="I142" i="8"/>
  <c r="L141" i="8"/>
  <c r="J141" i="8"/>
  <c r="I141" i="8"/>
  <c r="L140" i="8"/>
  <c r="J140" i="8"/>
  <c r="I140" i="8"/>
  <c r="L139" i="8"/>
  <c r="J139" i="8"/>
  <c r="I139" i="8"/>
  <c r="L138" i="8"/>
  <c r="J138" i="8"/>
  <c r="I138" i="8"/>
  <c r="L137" i="8"/>
  <c r="J137" i="8"/>
  <c r="I137" i="8"/>
  <c r="L136" i="8"/>
  <c r="J136" i="8"/>
  <c r="I136" i="8"/>
  <c r="L135" i="8"/>
  <c r="J135" i="8"/>
  <c r="I135" i="8"/>
  <c r="L134" i="8"/>
  <c r="J134" i="8"/>
  <c r="I134" i="8"/>
  <c r="L133" i="8"/>
  <c r="J133" i="8"/>
  <c r="I133" i="8"/>
  <c r="L132" i="8"/>
  <c r="J132" i="8"/>
  <c r="I132" i="8"/>
  <c r="L131" i="8"/>
  <c r="J131" i="8"/>
  <c r="I131" i="8"/>
  <c r="L130" i="8"/>
  <c r="J130" i="8"/>
  <c r="I130" i="8"/>
  <c r="L129" i="8"/>
  <c r="J129" i="8"/>
  <c r="I129" i="8"/>
  <c r="L128" i="8"/>
  <c r="J128" i="8"/>
  <c r="I128" i="8"/>
  <c r="L127" i="8"/>
  <c r="J127" i="8"/>
  <c r="I127" i="8"/>
  <c r="L126" i="8"/>
  <c r="J126" i="8"/>
  <c r="I126" i="8"/>
  <c r="L125" i="8"/>
  <c r="J125" i="8"/>
  <c r="I125" i="8"/>
  <c r="L124" i="8"/>
  <c r="J124" i="8"/>
  <c r="I124" i="8"/>
  <c r="L123" i="8"/>
  <c r="J123" i="8"/>
  <c r="I123" i="8"/>
  <c r="L122" i="8"/>
  <c r="J122" i="8"/>
  <c r="I122" i="8"/>
  <c r="L121" i="8"/>
  <c r="J121" i="8"/>
  <c r="I121" i="8"/>
  <c r="L120" i="8"/>
  <c r="J120" i="8"/>
  <c r="I120" i="8"/>
  <c r="L119" i="8"/>
  <c r="J119" i="8"/>
  <c r="I119" i="8"/>
  <c r="L118" i="8"/>
  <c r="J118" i="8"/>
  <c r="I118" i="8"/>
  <c r="L117" i="8"/>
  <c r="J117" i="8"/>
  <c r="I117" i="8"/>
  <c r="L116" i="8"/>
  <c r="J116" i="8"/>
  <c r="I116" i="8"/>
  <c r="L115" i="8"/>
  <c r="J115" i="8"/>
  <c r="I115" i="8"/>
  <c r="L114" i="8"/>
  <c r="J114" i="8"/>
  <c r="I114" i="8"/>
  <c r="L113" i="8"/>
  <c r="J113" i="8"/>
  <c r="I113" i="8"/>
  <c r="L112" i="8"/>
  <c r="J112" i="8"/>
  <c r="I112" i="8"/>
  <c r="L111" i="8"/>
  <c r="J111" i="8"/>
  <c r="I111" i="8"/>
  <c r="L110" i="8"/>
  <c r="J110" i="8"/>
  <c r="I110" i="8"/>
  <c r="L109" i="8"/>
  <c r="J109" i="8"/>
  <c r="I109" i="8"/>
  <c r="L108" i="8"/>
  <c r="J108" i="8"/>
  <c r="I108" i="8"/>
  <c r="L107" i="8"/>
  <c r="J107" i="8"/>
  <c r="I107" i="8"/>
  <c r="N106" i="8"/>
  <c r="N111" i="8" s="1"/>
  <c r="N116" i="8" s="1"/>
  <c r="L106" i="8"/>
  <c r="J106" i="8"/>
  <c r="I106" i="8"/>
  <c r="L105" i="8"/>
  <c r="J105" i="8"/>
  <c r="I105" i="8"/>
  <c r="N104" i="8"/>
  <c r="N109" i="8" s="1"/>
  <c r="N114" i="8" s="1"/>
  <c r="L104" i="8"/>
  <c r="J104" i="8"/>
  <c r="I104" i="8"/>
  <c r="L103" i="8"/>
  <c r="J103" i="8"/>
  <c r="I103" i="8"/>
  <c r="N107" i="8"/>
  <c r="N112" i="8" s="1"/>
  <c r="N117" i="8" s="1"/>
  <c r="L102" i="8"/>
  <c r="J102" i="8"/>
  <c r="I102" i="8"/>
  <c r="L101" i="8"/>
  <c r="J101" i="8"/>
  <c r="I101" i="8"/>
  <c r="L100" i="8"/>
  <c r="J100" i="8"/>
  <c r="I100" i="8"/>
  <c r="L99" i="8"/>
  <c r="J99" i="8"/>
  <c r="I99" i="8"/>
  <c r="L98" i="8"/>
  <c r="J98" i="8"/>
  <c r="I98" i="8"/>
  <c r="BV54" i="1"/>
  <c r="BV53" i="1"/>
  <c r="AH54" i="1"/>
  <c r="AH53" i="1"/>
  <c r="N52" i="7"/>
  <c r="N53" i="7"/>
  <c r="N50" i="7"/>
  <c r="N51" i="7"/>
  <c r="N42" i="7"/>
  <c r="N43" i="7"/>
  <c r="N44" i="7"/>
  <c r="N45" i="7"/>
  <c r="N46" i="7"/>
  <c r="N47" i="7"/>
  <c r="N39" i="7"/>
  <c r="N34" i="7"/>
  <c r="N35" i="7"/>
  <c r="N36" i="7"/>
  <c r="N37" i="7"/>
  <c r="N38" i="7"/>
  <c r="L61" i="7"/>
  <c r="J61" i="7"/>
  <c r="P61" i="7" s="1"/>
  <c r="I61" i="7"/>
  <c r="L60" i="7"/>
  <c r="P60" i="7" s="1"/>
  <c r="J60" i="7"/>
  <c r="I60" i="7"/>
  <c r="P59" i="7"/>
  <c r="L59" i="7"/>
  <c r="J59" i="7"/>
  <c r="I59" i="7"/>
  <c r="L58" i="7"/>
  <c r="J58" i="7"/>
  <c r="I58" i="7"/>
  <c r="P57" i="7"/>
  <c r="L57" i="7"/>
  <c r="J57" i="7"/>
  <c r="I57" i="7"/>
  <c r="L56" i="7"/>
  <c r="J56" i="7"/>
  <c r="I56" i="7"/>
  <c r="L55" i="7"/>
  <c r="J55" i="7"/>
  <c r="I55" i="7"/>
  <c r="L54" i="7"/>
  <c r="J54" i="7"/>
  <c r="I54" i="7"/>
  <c r="L53" i="7"/>
  <c r="J53" i="7"/>
  <c r="I53" i="7"/>
  <c r="L52" i="7"/>
  <c r="J52" i="7"/>
  <c r="I52" i="7"/>
  <c r="L51" i="7"/>
  <c r="J51" i="7"/>
  <c r="I51" i="7"/>
  <c r="L50" i="7"/>
  <c r="J50" i="7"/>
  <c r="I50" i="7"/>
  <c r="L49" i="7"/>
  <c r="J49" i="7"/>
  <c r="I49" i="7"/>
  <c r="L48" i="7"/>
  <c r="J48" i="7"/>
  <c r="I48" i="7"/>
  <c r="L47" i="7"/>
  <c r="J47" i="7"/>
  <c r="I47" i="7"/>
  <c r="L46" i="7"/>
  <c r="J46" i="7"/>
  <c r="I46" i="7"/>
  <c r="L45" i="7"/>
  <c r="J45" i="7"/>
  <c r="I45" i="7"/>
  <c r="L44" i="7"/>
  <c r="J44" i="7"/>
  <c r="I44" i="7"/>
  <c r="L43" i="7"/>
  <c r="J43" i="7"/>
  <c r="I43" i="7"/>
  <c r="L42" i="7"/>
  <c r="J42" i="7"/>
  <c r="I42" i="7"/>
  <c r="L41" i="7"/>
  <c r="J41" i="7"/>
  <c r="I41" i="7"/>
  <c r="L40" i="7"/>
  <c r="J40" i="7"/>
  <c r="I40" i="7"/>
  <c r="P39" i="7"/>
  <c r="L39" i="7"/>
  <c r="J39" i="7"/>
  <c r="I39" i="7"/>
  <c r="L38" i="7"/>
  <c r="J38" i="7"/>
  <c r="I38" i="7"/>
  <c r="L37" i="7"/>
  <c r="J37" i="7"/>
  <c r="P37" i="7" s="1"/>
  <c r="I37" i="7"/>
  <c r="L36" i="7"/>
  <c r="P36" i="7" s="1"/>
  <c r="J36" i="7"/>
  <c r="I36" i="7"/>
  <c r="P58" i="7"/>
  <c r="L35" i="7"/>
  <c r="J35" i="7"/>
  <c r="I35" i="7"/>
  <c r="L34" i="7"/>
  <c r="J34" i="7"/>
  <c r="I34" i="7"/>
  <c r="J33" i="7"/>
  <c r="I33" i="7"/>
  <c r="BV52" i="1"/>
  <c r="BV51" i="1"/>
  <c r="AH52" i="1"/>
  <c r="AH51" i="1"/>
  <c r="J65" i="6"/>
  <c r="J66" i="6"/>
  <c r="J67" i="6"/>
  <c r="J68" i="6"/>
  <c r="J70" i="6"/>
  <c r="J71" i="6"/>
  <c r="J72" i="6"/>
  <c r="J73" i="6"/>
  <c r="J75" i="6"/>
  <c r="J76" i="6"/>
  <c r="J77" i="6"/>
  <c r="J78" i="6"/>
  <c r="J80" i="6"/>
  <c r="J81" i="6"/>
  <c r="J82" i="6"/>
  <c r="J83" i="6"/>
  <c r="J85" i="6"/>
  <c r="J86" i="6"/>
  <c r="J87" i="6"/>
  <c r="J88" i="6"/>
  <c r="J90" i="6"/>
  <c r="J91" i="6"/>
  <c r="J92" i="6"/>
  <c r="J93" i="6"/>
  <c r="J64" i="6"/>
  <c r="J63" i="6"/>
  <c r="J60" i="6"/>
  <c r="J61" i="6"/>
  <c r="J62" i="6"/>
  <c r="J59" i="6"/>
  <c r="J58" i="6"/>
  <c r="J55" i="6"/>
  <c r="J56" i="6"/>
  <c r="J57" i="6"/>
  <c r="J54" i="6"/>
  <c r="J50" i="6"/>
  <c r="J51" i="6"/>
  <c r="J52" i="6"/>
  <c r="J53" i="6"/>
  <c r="J49" i="6"/>
  <c r="H89" i="6"/>
  <c r="H84" i="6"/>
  <c r="G93" i="6"/>
  <c r="G92" i="6"/>
  <c r="G91" i="6"/>
  <c r="G90" i="6"/>
  <c r="G89" i="6"/>
  <c r="G88" i="6"/>
  <c r="G87" i="6"/>
  <c r="G86" i="6"/>
  <c r="G85" i="6"/>
  <c r="G84" i="6"/>
  <c r="H83" i="6"/>
  <c r="G83" i="6"/>
  <c r="H82" i="6"/>
  <c r="G82" i="6"/>
  <c r="H81" i="6"/>
  <c r="G81" i="6"/>
  <c r="H80" i="6"/>
  <c r="G80" i="6"/>
  <c r="H79" i="6"/>
  <c r="G79" i="6"/>
  <c r="H78" i="6"/>
  <c r="G78" i="6"/>
  <c r="H77" i="6"/>
  <c r="G77" i="6"/>
  <c r="H76" i="6"/>
  <c r="G76" i="6"/>
  <c r="H75" i="6"/>
  <c r="G75" i="6"/>
  <c r="H74" i="6"/>
  <c r="G74" i="6"/>
  <c r="H73" i="6"/>
  <c r="G73" i="6"/>
  <c r="H72" i="6"/>
  <c r="G72" i="6"/>
  <c r="H71" i="6"/>
  <c r="G71" i="6"/>
  <c r="H70" i="6"/>
  <c r="G70" i="6"/>
  <c r="H69" i="6"/>
  <c r="G69" i="6"/>
  <c r="H68" i="6"/>
  <c r="G68" i="6"/>
  <c r="H67" i="6"/>
  <c r="G67" i="6"/>
  <c r="H66" i="6"/>
  <c r="G66" i="6"/>
  <c r="H65" i="6"/>
  <c r="G65" i="6"/>
  <c r="H64" i="6"/>
  <c r="G64" i="6"/>
  <c r="H63" i="6"/>
  <c r="G63" i="6"/>
  <c r="H62" i="6"/>
  <c r="G62" i="6"/>
  <c r="H61" i="6"/>
  <c r="G61" i="6"/>
  <c r="H60" i="6"/>
  <c r="G60" i="6"/>
  <c r="H59" i="6"/>
  <c r="G59" i="6"/>
  <c r="H58" i="6"/>
  <c r="G58" i="6"/>
  <c r="H57" i="6"/>
  <c r="G57" i="6"/>
  <c r="H56" i="6"/>
  <c r="G56" i="6"/>
  <c r="H55" i="6"/>
  <c r="G55" i="6"/>
  <c r="H54" i="6"/>
  <c r="G54" i="6"/>
  <c r="H53" i="6"/>
  <c r="G53" i="6"/>
  <c r="H52" i="6"/>
  <c r="G52" i="6"/>
  <c r="H51" i="6"/>
  <c r="G51" i="6"/>
  <c r="H50" i="6"/>
  <c r="G50" i="6"/>
  <c r="H49" i="6"/>
  <c r="G49" i="6"/>
  <c r="BV43" i="1"/>
  <c r="BV42" i="1"/>
  <c r="BW42" i="1" s="1"/>
  <c r="BV44" i="1"/>
  <c r="BV45" i="1"/>
  <c r="BV46" i="1"/>
  <c r="BV47" i="1"/>
  <c r="BV48" i="1"/>
  <c r="BV49" i="1"/>
  <c r="BV50" i="1"/>
  <c r="BV41" i="1"/>
  <c r="AH42" i="1"/>
  <c r="AH43" i="1"/>
  <c r="AH44" i="1"/>
  <c r="AH45" i="1"/>
  <c r="AH46" i="1"/>
  <c r="AH47" i="1"/>
  <c r="AH48" i="1"/>
  <c r="AH49" i="1"/>
  <c r="AH50" i="1"/>
  <c r="AH41" i="1"/>
  <c r="H301" i="5"/>
  <c r="H373" i="5"/>
  <c r="H184" i="5"/>
  <c r="H364" i="5"/>
  <c r="H175" i="5"/>
  <c r="H355" i="5"/>
  <c r="H166" i="5"/>
  <c r="H346" i="5"/>
  <c r="H157" i="5"/>
  <c r="H337" i="5"/>
  <c r="H148" i="5"/>
  <c r="H292" i="5"/>
  <c r="H103" i="5"/>
  <c r="H328" i="5"/>
  <c r="H139" i="5"/>
  <c r="H319" i="5"/>
  <c r="H130" i="5"/>
  <c r="H310" i="5"/>
  <c r="H121" i="5"/>
  <c r="H283" i="5"/>
  <c r="H94" i="5"/>
  <c r="H274" i="5"/>
  <c r="H85" i="5"/>
  <c r="H265" i="5"/>
  <c r="H76" i="5"/>
  <c r="H256" i="5"/>
  <c r="H67" i="5"/>
  <c r="J381" i="5"/>
  <c r="J377" i="5"/>
  <c r="J378" i="5"/>
  <c r="J379" i="5"/>
  <c r="J305" i="5"/>
  <c r="J306" i="5"/>
  <c r="J307" i="5"/>
  <c r="J309" i="5"/>
  <c r="J311" i="5"/>
  <c r="J312" i="5"/>
  <c r="J313" i="5"/>
  <c r="J314" i="5"/>
  <c r="J315" i="5"/>
  <c r="J316" i="5"/>
  <c r="J318" i="5"/>
  <c r="J320" i="5"/>
  <c r="J321" i="5"/>
  <c r="J322" i="5"/>
  <c r="J323" i="5"/>
  <c r="J324" i="5"/>
  <c r="J325" i="5"/>
  <c r="J327" i="5"/>
  <c r="J329" i="5"/>
  <c r="J330" i="5"/>
  <c r="J331" i="5"/>
  <c r="J332" i="5"/>
  <c r="J333" i="5"/>
  <c r="J334" i="5"/>
  <c r="J336" i="5"/>
  <c r="J338" i="5"/>
  <c r="J339" i="5"/>
  <c r="J340" i="5"/>
  <c r="J341" i="5"/>
  <c r="J342" i="5"/>
  <c r="J343" i="5"/>
  <c r="J345" i="5"/>
  <c r="J347" i="5"/>
  <c r="J348" i="5"/>
  <c r="J349" i="5"/>
  <c r="J350" i="5"/>
  <c r="J351" i="5"/>
  <c r="J352" i="5"/>
  <c r="J354" i="5"/>
  <c r="J356" i="5"/>
  <c r="J357" i="5"/>
  <c r="J358" i="5"/>
  <c r="J359" i="5"/>
  <c r="J360" i="5"/>
  <c r="J361" i="5"/>
  <c r="J363" i="5"/>
  <c r="J365" i="5"/>
  <c r="J366" i="5"/>
  <c r="J367" i="5"/>
  <c r="J368" i="5"/>
  <c r="J369" i="5"/>
  <c r="J370" i="5"/>
  <c r="J372" i="5"/>
  <c r="J374" i="5"/>
  <c r="J375" i="5"/>
  <c r="J376" i="5"/>
  <c r="J291" i="5"/>
  <c r="J293" i="5"/>
  <c r="J294" i="5"/>
  <c r="J295" i="5"/>
  <c r="J296" i="5"/>
  <c r="J297" i="5"/>
  <c r="J298" i="5"/>
  <c r="J300" i="5"/>
  <c r="J302" i="5"/>
  <c r="J303" i="5"/>
  <c r="J304" i="5"/>
  <c r="J221" i="5"/>
  <c r="J222" i="5"/>
  <c r="J223" i="5"/>
  <c r="J224" i="5"/>
  <c r="J225" i="5"/>
  <c r="J226" i="5"/>
  <c r="J227" i="5"/>
  <c r="J228" i="5"/>
  <c r="J230" i="5"/>
  <c r="J231" i="5"/>
  <c r="J232" i="5"/>
  <c r="J233" i="5"/>
  <c r="J234" i="5"/>
  <c r="J235" i="5"/>
  <c r="J236" i="5"/>
  <c r="J237" i="5"/>
  <c r="J239" i="5"/>
  <c r="J240" i="5"/>
  <c r="J241" i="5"/>
  <c r="J242" i="5"/>
  <c r="J243" i="5"/>
  <c r="J244" i="5"/>
  <c r="J246" i="5"/>
  <c r="J248" i="5"/>
  <c r="J249" i="5"/>
  <c r="J250" i="5"/>
  <c r="J251" i="5"/>
  <c r="J252" i="5"/>
  <c r="J253" i="5"/>
  <c r="J255" i="5"/>
  <c r="J257" i="5"/>
  <c r="J258" i="5"/>
  <c r="J259" i="5"/>
  <c r="J260" i="5"/>
  <c r="J261" i="5"/>
  <c r="J262" i="5"/>
  <c r="J264" i="5"/>
  <c r="J266" i="5"/>
  <c r="J267" i="5"/>
  <c r="J268" i="5"/>
  <c r="J269" i="5"/>
  <c r="J270" i="5"/>
  <c r="J271" i="5"/>
  <c r="J273" i="5"/>
  <c r="J275" i="5"/>
  <c r="J276" i="5"/>
  <c r="J277" i="5"/>
  <c r="J278" i="5"/>
  <c r="J279" i="5"/>
  <c r="J280" i="5"/>
  <c r="J282" i="5"/>
  <c r="J284" i="5"/>
  <c r="J285" i="5"/>
  <c r="J286" i="5"/>
  <c r="J287" i="5"/>
  <c r="J288" i="5"/>
  <c r="J289" i="5"/>
  <c r="N121" i="8" l="1"/>
  <c r="N122" i="8"/>
  <c r="N127" i="8" s="1"/>
  <c r="N132" i="8" s="1"/>
  <c r="N137" i="8" s="1"/>
  <c r="N119" i="8"/>
  <c r="N124" i="8" s="1"/>
  <c r="N129" i="8" s="1"/>
  <c r="N134" i="8" s="1"/>
  <c r="N139" i="8" s="1"/>
  <c r="N125" i="8"/>
  <c r="P38" i="7"/>
  <c r="P45" i="7"/>
  <c r="P42" i="7"/>
  <c r="P53" i="7"/>
  <c r="P46" i="7"/>
  <c r="P50" i="7"/>
  <c r="P54" i="7"/>
  <c r="P44" i="7"/>
  <c r="P52" i="7"/>
  <c r="P47" i="7"/>
  <c r="P51" i="7"/>
  <c r="P35" i="7"/>
  <c r="P56" i="7"/>
  <c r="J220" i="5"/>
  <c r="J217" i="5"/>
  <c r="J218" i="5"/>
  <c r="J219" i="5"/>
  <c r="J215" i="5"/>
  <c r="J216" i="5"/>
  <c r="J212" i="5"/>
  <c r="J213" i="5"/>
  <c r="J214" i="5"/>
  <c r="J211" i="5"/>
  <c r="J209" i="5"/>
  <c r="J210" i="5"/>
  <c r="J203" i="5"/>
  <c r="J204" i="5"/>
  <c r="J205" i="5"/>
  <c r="J206" i="5"/>
  <c r="J207" i="5"/>
  <c r="J208" i="5"/>
  <c r="J202" i="5"/>
  <c r="J200" i="5"/>
  <c r="J201" i="5"/>
  <c r="J194" i="5"/>
  <c r="J195" i="5"/>
  <c r="J196" i="5"/>
  <c r="J197" i="5"/>
  <c r="J198" i="5"/>
  <c r="J199" i="5"/>
  <c r="J193" i="5"/>
  <c r="J4" i="5"/>
  <c r="G381" i="5"/>
  <c r="G380" i="5"/>
  <c r="G379" i="5"/>
  <c r="G378" i="5"/>
  <c r="G377" i="5"/>
  <c r="G376" i="5"/>
  <c r="G375" i="5"/>
  <c r="G374" i="5"/>
  <c r="G373" i="5"/>
  <c r="G372" i="5"/>
  <c r="G371" i="5"/>
  <c r="G370" i="5"/>
  <c r="G369" i="5"/>
  <c r="G368" i="5"/>
  <c r="G367" i="5"/>
  <c r="G366" i="5"/>
  <c r="G365" i="5"/>
  <c r="G364" i="5"/>
  <c r="G363" i="5"/>
  <c r="G362" i="5"/>
  <c r="G361" i="5"/>
  <c r="G360" i="5"/>
  <c r="G359" i="5"/>
  <c r="G358" i="5"/>
  <c r="G357" i="5"/>
  <c r="G356" i="5"/>
  <c r="G355" i="5"/>
  <c r="G354" i="5"/>
  <c r="G353" i="5"/>
  <c r="G352" i="5"/>
  <c r="G351" i="5"/>
  <c r="G350" i="5"/>
  <c r="G349" i="5"/>
  <c r="G348" i="5"/>
  <c r="G347" i="5"/>
  <c r="G346" i="5"/>
  <c r="G345" i="5"/>
  <c r="G344" i="5"/>
  <c r="G343" i="5"/>
  <c r="G342" i="5"/>
  <c r="G341" i="5"/>
  <c r="G340" i="5"/>
  <c r="G339" i="5"/>
  <c r="G338" i="5"/>
  <c r="G337" i="5"/>
  <c r="G336" i="5"/>
  <c r="G335" i="5"/>
  <c r="G334" i="5"/>
  <c r="G333" i="5"/>
  <c r="G332" i="5"/>
  <c r="G331" i="5"/>
  <c r="G330" i="5"/>
  <c r="G329" i="5"/>
  <c r="G328" i="5"/>
  <c r="G327" i="5"/>
  <c r="G326" i="5"/>
  <c r="G325" i="5"/>
  <c r="G324" i="5"/>
  <c r="G323" i="5"/>
  <c r="G322" i="5"/>
  <c r="G321" i="5"/>
  <c r="G320" i="5"/>
  <c r="G319" i="5"/>
  <c r="G318" i="5"/>
  <c r="G317" i="5"/>
  <c r="G316" i="5"/>
  <c r="G315" i="5"/>
  <c r="G314" i="5"/>
  <c r="G313" i="5"/>
  <c r="G312" i="5"/>
  <c r="G311" i="5"/>
  <c r="G310" i="5"/>
  <c r="G309" i="5"/>
  <c r="G308" i="5"/>
  <c r="G307" i="5"/>
  <c r="G306" i="5"/>
  <c r="G305" i="5"/>
  <c r="G304" i="5"/>
  <c r="G303" i="5"/>
  <c r="G302" i="5"/>
  <c r="G301" i="5"/>
  <c r="G300" i="5"/>
  <c r="G299" i="5"/>
  <c r="G298" i="5"/>
  <c r="G297" i="5"/>
  <c r="G296" i="5"/>
  <c r="G295" i="5"/>
  <c r="G294" i="5"/>
  <c r="G293" i="5"/>
  <c r="G292" i="5"/>
  <c r="G291" i="5"/>
  <c r="G290" i="5"/>
  <c r="G289" i="5"/>
  <c r="G288" i="5"/>
  <c r="G287" i="5"/>
  <c r="G286" i="5"/>
  <c r="G285" i="5"/>
  <c r="G284" i="5"/>
  <c r="G283" i="5"/>
  <c r="G282" i="5"/>
  <c r="G281" i="5"/>
  <c r="G280" i="5"/>
  <c r="G279" i="5"/>
  <c r="G278" i="5"/>
  <c r="G277" i="5"/>
  <c r="G276" i="5"/>
  <c r="G275" i="5"/>
  <c r="G274" i="5"/>
  <c r="G273" i="5"/>
  <c r="G272" i="5"/>
  <c r="G271" i="5"/>
  <c r="G270" i="5"/>
  <c r="G269" i="5"/>
  <c r="G268" i="5"/>
  <c r="G267" i="5"/>
  <c r="G266" i="5"/>
  <c r="G265" i="5"/>
  <c r="G264" i="5"/>
  <c r="G263" i="5"/>
  <c r="G262" i="5"/>
  <c r="G261" i="5"/>
  <c r="G260" i="5"/>
  <c r="G259" i="5"/>
  <c r="G258" i="5"/>
  <c r="G257" i="5"/>
  <c r="G256" i="5"/>
  <c r="H255" i="5"/>
  <c r="G255" i="5"/>
  <c r="H254" i="5"/>
  <c r="G254" i="5"/>
  <c r="H253" i="5"/>
  <c r="G253" i="5"/>
  <c r="H252" i="5"/>
  <c r="G252" i="5"/>
  <c r="H251" i="5"/>
  <c r="G251" i="5"/>
  <c r="H250" i="5"/>
  <c r="G250" i="5"/>
  <c r="H249" i="5"/>
  <c r="G249" i="5"/>
  <c r="H248" i="5"/>
  <c r="G248" i="5"/>
  <c r="H247" i="5"/>
  <c r="G247" i="5"/>
  <c r="H246" i="5"/>
  <c r="G246" i="5"/>
  <c r="H245" i="5"/>
  <c r="G245" i="5"/>
  <c r="H244" i="5"/>
  <c r="G244" i="5"/>
  <c r="H243" i="5"/>
  <c r="G243" i="5"/>
  <c r="H242" i="5"/>
  <c r="G242" i="5"/>
  <c r="H241" i="5"/>
  <c r="G241" i="5"/>
  <c r="H240" i="5"/>
  <c r="G240" i="5"/>
  <c r="H239" i="5"/>
  <c r="G239" i="5"/>
  <c r="H238" i="5"/>
  <c r="G238" i="5"/>
  <c r="H237" i="5"/>
  <c r="G237" i="5"/>
  <c r="H236" i="5"/>
  <c r="G236" i="5"/>
  <c r="H235" i="5"/>
  <c r="G235" i="5"/>
  <c r="H234" i="5"/>
  <c r="G234" i="5"/>
  <c r="H233" i="5"/>
  <c r="G233" i="5"/>
  <c r="H232" i="5"/>
  <c r="G232" i="5"/>
  <c r="H231" i="5"/>
  <c r="G231" i="5"/>
  <c r="H230" i="5"/>
  <c r="G230" i="5"/>
  <c r="H229" i="5"/>
  <c r="G229" i="5"/>
  <c r="H228" i="5"/>
  <c r="G228" i="5"/>
  <c r="H227" i="5"/>
  <c r="G227" i="5"/>
  <c r="H226" i="5"/>
  <c r="G226" i="5"/>
  <c r="H225" i="5"/>
  <c r="G225" i="5"/>
  <c r="H224" i="5"/>
  <c r="G224" i="5"/>
  <c r="H223" i="5"/>
  <c r="G223" i="5"/>
  <c r="H222" i="5"/>
  <c r="G222" i="5"/>
  <c r="H221" i="5"/>
  <c r="G221" i="5"/>
  <c r="H220" i="5"/>
  <c r="G220" i="5"/>
  <c r="H219" i="5"/>
  <c r="G219" i="5"/>
  <c r="H218" i="5"/>
  <c r="G218" i="5"/>
  <c r="H217" i="5"/>
  <c r="G217" i="5"/>
  <c r="H216" i="5"/>
  <c r="G216" i="5"/>
  <c r="H215" i="5"/>
  <c r="G215" i="5"/>
  <c r="H214" i="5"/>
  <c r="G214" i="5"/>
  <c r="H213" i="5"/>
  <c r="G213" i="5"/>
  <c r="H212" i="5"/>
  <c r="G212" i="5"/>
  <c r="H211" i="5"/>
  <c r="G211" i="5"/>
  <c r="H210" i="5"/>
  <c r="G210" i="5"/>
  <c r="H209" i="5"/>
  <c r="G209" i="5"/>
  <c r="H208" i="5"/>
  <c r="G208" i="5"/>
  <c r="H207" i="5"/>
  <c r="G207" i="5"/>
  <c r="H206" i="5"/>
  <c r="G206" i="5"/>
  <c r="H205" i="5"/>
  <c r="G205" i="5"/>
  <c r="H204" i="5"/>
  <c r="G204" i="5"/>
  <c r="H203" i="5"/>
  <c r="G203" i="5"/>
  <c r="H202" i="5"/>
  <c r="G202" i="5"/>
  <c r="H201" i="5"/>
  <c r="G201" i="5"/>
  <c r="H200" i="5"/>
  <c r="G200" i="5"/>
  <c r="H199" i="5"/>
  <c r="G199" i="5"/>
  <c r="H198" i="5"/>
  <c r="G198" i="5"/>
  <c r="H197" i="5"/>
  <c r="G197" i="5"/>
  <c r="H196" i="5"/>
  <c r="G196" i="5"/>
  <c r="H195" i="5"/>
  <c r="G195" i="5"/>
  <c r="H194" i="5"/>
  <c r="G194" i="5"/>
  <c r="H193" i="5"/>
  <c r="G193" i="5"/>
  <c r="BV40" i="1"/>
  <c r="BV39" i="1"/>
  <c r="AH40" i="1"/>
  <c r="AH39" i="1"/>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109" i="4"/>
  <c r="J4" i="4"/>
  <c r="H213" i="4"/>
  <c r="G213" i="4"/>
  <c r="H212" i="4"/>
  <c r="G212" i="4"/>
  <c r="H211" i="4"/>
  <c r="G211" i="4"/>
  <c r="H210" i="4"/>
  <c r="G210" i="4"/>
  <c r="H209" i="4"/>
  <c r="G209" i="4"/>
  <c r="H208" i="4"/>
  <c r="G208" i="4"/>
  <c r="H207" i="4"/>
  <c r="G207" i="4"/>
  <c r="H206" i="4"/>
  <c r="G206" i="4"/>
  <c r="H205" i="4"/>
  <c r="G205" i="4"/>
  <c r="H204" i="4"/>
  <c r="G204" i="4"/>
  <c r="H203" i="4"/>
  <c r="G203" i="4"/>
  <c r="H202" i="4"/>
  <c r="G202" i="4"/>
  <c r="H201" i="4"/>
  <c r="G201" i="4"/>
  <c r="H200" i="4"/>
  <c r="G200" i="4"/>
  <c r="H199" i="4"/>
  <c r="G199" i="4"/>
  <c r="H198" i="4"/>
  <c r="G198" i="4"/>
  <c r="H197" i="4"/>
  <c r="G197" i="4"/>
  <c r="H196" i="4"/>
  <c r="G196" i="4"/>
  <c r="H195" i="4"/>
  <c r="G195" i="4"/>
  <c r="H194" i="4"/>
  <c r="G194" i="4"/>
  <c r="H193" i="4"/>
  <c r="G193" i="4"/>
  <c r="H192" i="4"/>
  <c r="G192" i="4"/>
  <c r="H191" i="4"/>
  <c r="G191" i="4"/>
  <c r="H190" i="4"/>
  <c r="G190" i="4"/>
  <c r="H189" i="4"/>
  <c r="G189" i="4"/>
  <c r="H188" i="4"/>
  <c r="G188" i="4"/>
  <c r="H187" i="4"/>
  <c r="G187" i="4"/>
  <c r="H186" i="4"/>
  <c r="G186" i="4"/>
  <c r="H185" i="4"/>
  <c r="G185" i="4"/>
  <c r="H184" i="4"/>
  <c r="G184" i="4"/>
  <c r="H183" i="4"/>
  <c r="G183" i="4"/>
  <c r="H182" i="4"/>
  <c r="G182" i="4"/>
  <c r="H181" i="4"/>
  <c r="G181" i="4"/>
  <c r="H180" i="4"/>
  <c r="G180" i="4"/>
  <c r="H179" i="4"/>
  <c r="G179" i="4"/>
  <c r="H178" i="4"/>
  <c r="G178" i="4"/>
  <c r="H177" i="4"/>
  <c r="G177" i="4"/>
  <c r="H176" i="4"/>
  <c r="G176" i="4"/>
  <c r="H175" i="4"/>
  <c r="G175" i="4"/>
  <c r="H174" i="4"/>
  <c r="G174" i="4"/>
  <c r="H173" i="4"/>
  <c r="G173" i="4"/>
  <c r="H172" i="4"/>
  <c r="G172" i="4"/>
  <c r="H171" i="4"/>
  <c r="G171" i="4"/>
  <c r="H170" i="4"/>
  <c r="G170" i="4"/>
  <c r="H169" i="4"/>
  <c r="G169" i="4"/>
  <c r="H168" i="4"/>
  <c r="G168" i="4"/>
  <c r="H167" i="4"/>
  <c r="G167" i="4"/>
  <c r="H166" i="4"/>
  <c r="G166" i="4"/>
  <c r="H165" i="4"/>
  <c r="G165" i="4"/>
  <c r="H164" i="4"/>
  <c r="G164" i="4"/>
  <c r="H163" i="4"/>
  <c r="G163" i="4"/>
  <c r="H162" i="4"/>
  <c r="G162" i="4"/>
  <c r="H161" i="4"/>
  <c r="G161" i="4"/>
  <c r="H160" i="4"/>
  <c r="G160" i="4"/>
  <c r="H159" i="4"/>
  <c r="G159" i="4"/>
  <c r="H158" i="4"/>
  <c r="G158" i="4"/>
  <c r="H157" i="4"/>
  <c r="G157" i="4"/>
  <c r="H156" i="4"/>
  <c r="G156" i="4"/>
  <c r="H155" i="4"/>
  <c r="G155" i="4"/>
  <c r="H154" i="4"/>
  <c r="G154" i="4"/>
  <c r="H153" i="4"/>
  <c r="G153" i="4"/>
  <c r="H152" i="4"/>
  <c r="G152" i="4"/>
  <c r="H151" i="4"/>
  <c r="G151" i="4"/>
  <c r="H150" i="4"/>
  <c r="G150" i="4"/>
  <c r="H149" i="4"/>
  <c r="G149" i="4"/>
  <c r="H148" i="4"/>
  <c r="G148" i="4"/>
  <c r="H147" i="4"/>
  <c r="G147" i="4"/>
  <c r="H146" i="4"/>
  <c r="G146" i="4"/>
  <c r="H145" i="4"/>
  <c r="G145" i="4"/>
  <c r="H144" i="4"/>
  <c r="G144" i="4"/>
  <c r="H143" i="4"/>
  <c r="G143" i="4"/>
  <c r="H142" i="4"/>
  <c r="G142" i="4"/>
  <c r="H141" i="4"/>
  <c r="G141" i="4"/>
  <c r="H140" i="4"/>
  <c r="G140" i="4"/>
  <c r="H139" i="4"/>
  <c r="G139" i="4"/>
  <c r="H138" i="4"/>
  <c r="G138" i="4"/>
  <c r="H137" i="4"/>
  <c r="G137" i="4"/>
  <c r="H136" i="4"/>
  <c r="G136" i="4"/>
  <c r="H135" i="4"/>
  <c r="G135" i="4"/>
  <c r="H134" i="4"/>
  <c r="G134" i="4"/>
  <c r="H133" i="4"/>
  <c r="G133" i="4"/>
  <c r="H132" i="4"/>
  <c r="G132" i="4"/>
  <c r="H131" i="4"/>
  <c r="G131" i="4"/>
  <c r="H130" i="4"/>
  <c r="G130" i="4"/>
  <c r="H129" i="4"/>
  <c r="G129" i="4"/>
  <c r="H128" i="4"/>
  <c r="G128" i="4"/>
  <c r="H127" i="4"/>
  <c r="G127" i="4"/>
  <c r="H126" i="4"/>
  <c r="G126" i="4"/>
  <c r="H125" i="4"/>
  <c r="G125" i="4"/>
  <c r="H124" i="4"/>
  <c r="G124" i="4"/>
  <c r="H123" i="4"/>
  <c r="G123" i="4"/>
  <c r="H122" i="4"/>
  <c r="G122" i="4"/>
  <c r="H121" i="4"/>
  <c r="G121" i="4"/>
  <c r="H120" i="4"/>
  <c r="G120" i="4"/>
  <c r="H119" i="4"/>
  <c r="G119" i="4"/>
  <c r="H118" i="4"/>
  <c r="G118" i="4"/>
  <c r="H117" i="4"/>
  <c r="G117" i="4"/>
  <c r="H116" i="4"/>
  <c r="G116" i="4"/>
  <c r="H115" i="4"/>
  <c r="G115" i="4"/>
  <c r="H114" i="4"/>
  <c r="G114" i="4"/>
  <c r="H113" i="4"/>
  <c r="G113" i="4"/>
  <c r="H112" i="4"/>
  <c r="G112" i="4"/>
  <c r="H111" i="4"/>
  <c r="G111" i="4"/>
  <c r="H110" i="4"/>
  <c r="G110" i="4"/>
  <c r="H109" i="4"/>
  <c r="G109" i="4"/>
  <c r="BV16" i="1"/>
  <c r="BV17" i="1"/>
  <c r="BV18" i="1"/>
  <c r="BV19" i="1"/>
  <c r="BV20" i="1"/>
  <c r="BV21" i="1"/>
  <c r="BV22" i="1"/>
  <c r="BV23" i="1"/>
  <c r="BV24" i="1"/>
  <c r="BV25" i="1"/>
  <c r="BV26" i="1"/>
  <c r="BV27" i="1"/>
  <c r="BV28" i="1"/>
  <c r="BV29" i="1"/>
  <c r="BV30" i="1"/>
  <c r="BV31" i="1"/>
  <c r="BV32" i="1"/>
  <c r="BV33" i="1"/>
  <c r="BV34" i="1"/>
  <c r="BV35" i="1"/>
  <c r="BV36" i="1"/>
  <c r="BV15" i="1"/>
  <c r="AH16" i="1"/>
  <c r="AH17" i="1"/>
  <c r="AH18" i="1"/>
  <c r="AH19" i="1"/>
  <c r="AH20" i="1"/>
  <c r="AH21" i="1"/>
  <c r="AH22" i="1"/>
  <c r="AH23" i="1"/>
  <c r="AH24" i="1"/>
  <c r="AH25" i="1"/>
  <c r="AH26" i="1"/>
  <c r="AH27" i="1"/>
  <c r="AH28" i="1"/>
  <c r="AH29" i="1"/>
  <c r="AH30" i="1"/>
  <c r="AH31" i="1"/>
  <c r="AH32" i="1"/>
  <c r="AH33" i="1"/>
  <c r="AH34" i="1"/>
  <c r="AH35" i="1"/>
  <c r="AH36" i="1"/>
  <c r="AH15" i="1"/>
  <c r="BV38" i="1"/>
  <c r="BV37" i="1"/>
  <c r="BW37" i="1" s="1"/>
  <c r="AH38" i="1"/>
  <c r="AH37" i="1"/>
  <c r="H13" i="3"/>
  <c r="H12" i="3"/>
  <c r="J78" i="3"/>
  <c r="J75" i="3"/>
  <c r="J76" i="3"/>
  <c r="J77" i="3"/>
  <c r="J74" i="3"/>
  <c r="J9" i="3"/>
  <c r="J73" i="3"/>
  <c r="J70" i="3"/>
  <c r="J71" i="3"/>
  <c r="J72" i="3"/>
  <c r="J69" i="3"/>
  <c r="H129" i="3"/>
  <c r="H64" i="3"/>
  <c r="H124" i="3"/>
  <c r="H59" i="3"/>
  <c r="H119" i="3"/>
  <c r="H54" i="3"/>
  <c r="H114" i="3"/>
  <c r="H49" i="3"/>
  <c r="H109" i="3"/>
  <c r="H44" i="3"/>
  <c r="H104" i="3"/>
  <c r="H39" i="3"/>
  <c r="J80" i="3"/>
  <c r="J81" i="3"/>
  <c r="J82" i="3"/>
  <c r="J83" i="3"/>
  <c r="J79" i="3"/>
  <c r="J84" i="3" s="1"/>
  <c r="J89" i="3" s="1"/>
  <c r="J94" i="3" s="1"/>
  <c r="G133" i="3"/>
  <c r="G132" i="3"/>
  <c r="G131" i="3"/>
  <c r="G130" i="3"/>
  <c r="G129" i="3"/>
  <c r="G128" i="3"/>
  <c r="G127" i="3"/>
  <c r="G126" i="3"/>
  <c r="G125" i="3"/>
  <c r="G124" i="3"/>
  <c r="G123" i="3"/>
  <c r="G122" i="3"/>
  <c r="G121" i="3"/>
  <c r="G120" i="3"/>
  <c r="G119" i="3"/>
  <c r="G118" i="3"/>
  <c r="G117" i="3"/>
  <c r="G116" i="3"/>
  <c r="G115" i="3"/>
  <c r="G114" i="3"/>
  <c r="G113" i="3"/>
  <c r="G112" i="3"/>
  <c r="G111" i="3"/>
  <c r="G110" i="3"/>
  <c r="G109" i="3"/>
  <c r="G108" i="3"/>
  <c r="G107" i="3"/>
  <c r="G106" i="3"/>
  <c r="G105" i="3"/>
  <c r="G104" i="3"/>
  <c r="H103" i="3"/>
  <c r="G103" i="3"/>
  <c r="H102" i="3"/>
  <c r="G102" i="3"/>
  <c r="H101" i="3"/>
  <c r="G101" i="3"/>
  <c r="H100" i="3"/>
  <c r="G100" i="3"/>
  <c r="H99" i="3"/>
  <c r="G99" i="3"/>
  <c r="H98" i="3"/>
  <c r="G98" i="3"/>
  <c r="H97" i="3"/>
  <c r="G97" i="3"/>
  <c r="H96" i="3"/>
  <c r="G96" i="3"/>
  <c r="H95" i="3"/>
  <c r="G95" i="3"/>
  <c r="H94" i="3"/>
  <c r="G94" i="3"/>
  <c r="H93" i="3"/>
  <c r="G93" i="3"/>
  <c r="H92" i="3"/>
  <c r="G92" i="3"/>
  <c r="H91" i="3"/>
  <c r="G91" i="3"/>
  <c r="H90" i="3"/>
  <c r="G90" i="3"/>
  <c r="H89" i="3"/>
  <c r="G89" i="3"/>
  <c r="H88" i="3"/>
  <c r="G88" i="3"/>
  <c r="H87" i="3"/>
  <c r="G87" i="3"/>
  <c r="H86" i="3"/>
  <c r="G86" i="3"/>
  <c r="J85" i="3"/>
  <c r="H85" i="3"/>
  <c r="G85" i="3"/>
  <c r="H84" i="3"/>
  <c r="G84" i="3"/>
  <c r="H83" i="3"/>
  <c r="G83" i="3"/>
  <c r="H82" i="3"/>
  <c r="G82" i="3"/>
  <c r="J86" i="3"/>
  <c r="H81" i="3"/>
  <c r="G81" i="3"/>
  <c r="H80" i="3"/>
  <c r="G80" i="3"/>
  <c r="H79" i="3"/>
  <c r="G79" i="3"/>
  <c r="H78" i="3"/>
  <c r="G78" i="3"/>
  <c r="H77" i="3"/>
  <c r="G77" i="3"/>
  <c r="H76" i="3"/>
  <c r="G76" i="3"/>
  <c r="H75" i="3"/>
  <c r="G75" i="3"/>
  <c r="H74" i="3"/>
  <c r="G74" i="3"/>
  <c r="H73" i="3"/>
  <c r="G73" i="3"/>
  <c r="H72" i="3"/>
  <c r="G72" i="3"/>
  <c r="H71" i="3"/>
  <c r="G71" i="3"/>
  <c r="H70" i="3"/>
  <c r="G70" i="3"/>
  <c r="H69" i="3"/>
  <c r="G69" i="3"/>
  <c r="P7" i="11"/>
  <c r="P8" i="11"/>
  <c r="P9" i="11"/>
  <c r="P10" i="11"/>
  <c r="P11" i="11"/>
  <c r="P12" i="11"/>
  <c r="P13" i="11"/>
  <c r="P14" i="11"/>
  <c r="P15" i="11"/>
  <c r="P16" i="11"/>
  <c r="P17" i="11"/>
  <c r="P18" i="11"/>
  <c r="P19" i="11"/>
  <c r="P20" i="11"/>
  <c r="P21" i="11"/>
  <c r="P22" i="11"/>
  <c r="P23" i="11"/>
  <c r="P24" i="11"/>
  <c r="P6" i="11"/>
  <c r="N142" i="8" l="1"/>
  <c r="N126" i="8"/>
  <c r="N144" i="8"/>
  <c r="N130" i="8"/>
  <c r="P43" i="7"/>
  <c r="J87" i="3"/>
  <c r="J92" i="3" s="1"/>
  <c r="J97" i="3" s="1"/>
  <c r="J90" i="3"/>
  <c r="J95" i="3" s="1"/>
  <c r="J100" i="3" s="1"/>
  <c r="J105" i="3" s="1"/>
  <c r="J110" i="3" s="1"/>
  <c r="J115" i="3" s="1"/>
  <c r="J120" i="3" s="1"/>
  <c r="J125" i="3" s="1"/>
  <c r="J130" i="3" s="1"/>
  <c r="J88" i="3"/>
  <c r="J93" i="3" s="1"/>
  <c r="J98" i="3" s="1"/>
  <c r="J91" i="3"/>
  <c r="J99" i="3"/>
  <c r="J104" i="3" s="1"/>
  <c r="J109" i="3" s="1"/>
  <c r="J102" i="3"/>
  <c r="J107" i="3" s="1"/>
  <c r="J112" i="3" s="1"/>
  <c r="J117" i="3" s="1"/>
  <c r="J122" i="3" s="1"/>
  <c r="J127" i="3" s="1"/>
  <c r="J132" i="3" s="1"/>
  <c r="J103" i="3"/>
  <c r="J108" i="3" s="1"/>
  <c r="J113" i="3" s="1"/>
  <c r="J118" i="3" s="1"/>
  <c r="J123" i="3" s="1"/>
  <c r="J128" i="3" s="1"/>
  <c r="J133" i="3" s="1"/>
  <c r="J96" i="3"/>
  <c r="J101" i="3" s="1"/>
  <c r="J106" i="3" s="1"/>
  <c r="J111" i="3" s="1"/>
  <c r="J116" i="3" s="1"/>
  <c r="J121" i="3" s="1"/>
  <c r="J126" i="3" s="1"/>
  <c r="J131" i="3" s="1"/>
  <c r="N149" i="8" l="1"/>
  <c r="N135" i="8"/>
  <c r="N131" i="8"/>
  <c r="N147" i="8"/>
  <c r="J114" i="3"/>
  <c r="J4" i="12"/>
  <c r="J25" i="12"/>
  <c r="H4" i="3"/>
  <c r="N140" i="8" l="1"/>
  <c r="N152" i="8"/>
  <c r="N136" i="8"/>
  <c r="N154" i="8"/>
  <c r="J119" i="3"/>
  <c r="J47" i="12"/>
  <c r="Q47" i="12" s="1"/>
  <c r="Q46" i="12"/>
  <c r="J26" i="12"/>
  <c r="Q25" i="12"/>
  <c r="J5" i="12"/>
  <c r="J67" i="12"/>
  <c r="Q67" i="12" s="1"/>
  <c r="J48" i="12"/>
  <c r="Q48" i="12" s="1"/>
  <c r="J68" i="12"/>
  <c r="Q68" i="12" s="1"/>
  <c r="N157" i="8" l="1"/>
  <c r="N141" i="8"/>
  <c r="N145" i="8"/>
  <c r="N159" i="8"/>
  <c r="J124" i="3"/>
  <c r="J6" i="12"/>
  <c r="Q5" i="12"/>
  <c r="J27" i="12"/>
  <c r="Q26" i="12"/>
  <c r="J89" i="12"/>
  <c r="Q89" i="12" s="1"/>
  <c r="J88" i="12"/>
  <c r="Q88" i="12" s="1"/>
  <c r="J69" i="12"/>
  <c r="Q69" i="12" s="1"/>
  <c r="J49" i="12"/>
  <c r="Q49" i="12" s="1"/>
  <c r="N162" i="8" l="1"/>
  <c r="N146" i="8"/>
  <c r="N164" i="8"/>
  <c r="N150" i="8"/>
  <c r="J129" i="3"/>
  <c r="J28" i="12"/>
  <c r="Q27" i="12"/>
  <c r="Q6" i="12"/>
  <c r="J90" i="12"/>
  <c r="Q90" i="12" s="1"/>
  <c r="J70" i="12"/>
  <c r="Q70" i="12" s="1"/>
  <c r="J50" i="12"/>
  <c r="Q50" i="12" s="1"/>
  <c r="N155" i="8" l="1"/>
  <c r="N151" i="8"/>
  <c r="N169" i="8"/>
  <c r="N167" i="8"/>
  <c r="J8" i="12"/>
  <c r="Q7" i="12"/>
  <c r="J29" i="12"/>
  <c r="Q28" i="12"/>
  <c r="J91" i="12"/>
  <c r="Q91" i="12" s="1"/>
  <c r="J71" i="12"/>
  <c r="Q71" i="12" s="1"/>
  <c r="J51" i="12"/>
  <c r="Q51" i="12" s="1"/>
  <c r="N160" i="8" l="1"/>
  <c r="N156" i="8"/>
  <c r="N174" i="8"/>
  <c r="N172" i="8"/>
  <c r="J30" i="12"/>
  <c r="Q29" i="12"/>
  <c r="J9" i="12"/>
  <c r="Q8" i="12"/>
  <c r="J92" i="12"/>
  <c r="Q92" i="12" s="1"/>
  <c r="J72" i="12"/>
  <c r="Q72" i="12" s="1"/>
  <c r="J52" i="12"/>
  <c r="Q52" i="12" l="1"/>
  <c r="J74" i="12"/>
  <c r="N177" i="8"/>
  <c r="N165" i="8"/>
  <c r="N161" i="8"/>
  <c r="N179" i="8"/>
  <c r="J10" i="12"/>
  <c r="Q9" i="12"/>
  <c r="J31" i="12"/>
  <c r="Q30" i="12"/>
  <c r="J93" i="12"/>
  <c r="Q93" i="12" s="1"/>
  <c r="Q53" i="12"/>
  <c r="J73" i="12"/>
  <c r="Q73" i="12" s="1"/>
  <c r="N182" i="8" l="1"/>
  <c r="N170" i="8"/>
  <c r="N166" i="8"/>
  <c r="N184" i="8"/>
  <c r="N188" i="8"/>
  <c r="J32" i="12"/>
  <c r="Q31" i="12"/>
  <c r="J11" i="12"/>
  <c r="Q10" i="12"/>
  <c r="J94" i="12"/>
  <c r="Q94" i="12" s="1"/>
  <c r="J54" i="12"/>
  <c r="Q54" i="12" s="1"/>
  <c r="Q74" i="12"/>
  <c r="N175" i="8" l="1"/>
  <c r="N171" i="8"/>
  <c r="J12" i="12"/>
  <c r="Q11" i="12"/>
  <c r="J33" i="12"/>
  <c r="Q32" i="12"/>
  <c r="J95" i="12"/>
  <c r="Q95" i="12" s="1"/>
  <c r="J55" i="12"/>
  <c r="Q55" i="12" s="1"/>
  <c r="J75" i="12"/>
  <c r="Q75" i="12" s="1"/>
  <c r="N180" i="8" l="1"/>
  <c r="N176" i="8"/>
  <c r="J34" i="12"/>
  <c r="Q33" i="12"/>
  <c r="J13" i="12"/>
  <c r="Q12" i="12"/>
  <c r="J96" i="12"/>
  <c r="Q96" i="12" s="1"/>
  <c r="J56" i="12"/>
  <c r="Q56" i="12" s="1"/>
  <c r="J76" i="12"/>
  <c r="Q76" i="12" s="1"/>
  <c r="N181" i="8" l="1"/>
  <c r="N185" i="8"/>
  <c r="N189" i="8"/>
  <c r="J14" i="12"/>
  <c r="Q13" i="12"/>
  <c r="J35" i="12"/>
  <c r="Q34" i="12"/>
  <c r="J97" i="12"/>
  <c r="Q97" i="12" s="1"/>
  <c r="J57" i="12"/>
  <c r="Q57" i="12" s="1"/>
  <c r="J77" i="12"/>
  <c r="Q77" i="12" s="1"/>
  <c r="N186" i="8" l="1"/>
  <c r="J36" i="12"/>
  <c r="Q35" i="12"/>
  <c r="J15" i="12"/>
  <c r="Q14" i="12"/>
  <c r="J98" i="12"/>
  <c r="Q98" i="12" s="1"/>
  <c r="J58" i="12"/>
  <c r="Q58" i="12" s="1"/>
  <c r="J78" i="12"/>
  <c r="Q78" i="12" s="1"/>
  <c r="J16" i="12" l="1"/>
  <c r="Q15" i="12"/>
  <c r="J37" i="12"/>
  <c r="Q36" i="12"/>
  <c r="J99" i="12"/>
  <c r="Q99" i="12" s="1"/>
  <c r="J59" i="12"/>
  <c r="Q59" i="12" s="1"/>
  <c r="J79" i="12"/>
  <c r="Q79" i="12" s="1"/>
  <c r="J38" i="12" l="1"/>
  <c r="Q37" i="12"/>
  <c r="J17" i="12"/>
  <c r="Q16" i="12"/>
  <c r="J100" i="12"/>
  <c r="Q100" i="12" s="1"/>
  <c r="J60" i="12"/>
  <c r="Q60" i="12" s="1"/>
  <c r="J80" i="12"/>
  <c r="Q80" i="12" s="1"/>
  <c r="J18" i="12" l="1"/>
  <c r="Q17" i="12"/>
  <c r="J39" i="12"/>
  <c r="Q38" i="12"/>
  <c r="J101" i="12"/>
  <c r="Q101" i="12" s="1"/>
  <c r="J61" i="12"/>
  <c r="Q61" i="12" s="1"/>
  <c r="J81" i="12"/>
  <c r="Q81" i="12" s="1"/>
  <c r="Q18" i="12" l="1"/>
  <c r="J19" i="12"/>
  <c r="J40" i="12"/>
  <c r="Q39" i="12"/>
  <c r="J102" i="12"/>
  <c r="Q102" i="12" s="1"/>
  <c r="J62" i="12"/>
  <c r="Q62" i="12" s="1"/>
  <c r="J82" i="12"/>
  <c r="Q82" i="12" s="1"/>
  <c r="P5" i="11"/>
  <c r="I9" i="11"/>
  <c r="I10" i="11" s="1"/>
  <c r="I11" i="11" s="1"/>
  <c r="I12" i="11" s="1"/>
  <c r="I13" i="11" s="1"/>
  <c r="I14" i="11" s="1"/>
  <c r="I15" i="11" s="1"/>
  <c r="I16" i="11" s="1"/>
  <c r="I17" i="11" s="1"/>
  <c r="I18" i="11" s="1"/>
  <c r="I19" i="11" s="1"/>
  <c r="I20" i="11" s="1"/>
  <c r="I21" i="11" s="1"/>
  <c r="I22" i="11" s="1"/>
  <c r="I23" i="11" s="1"/>
  <c r="I24" i="11" s="1"/>
  <c r="J41" i="12" l="1"/>
  <c r="Q40" i="12"/>
  <c r="Q19" i="12"/>
  <c r="J20" i="12"/>
  <c r="J103" i="12"/>
  <c r="Q103" i="12" s="1"/>
  <c r="J83" i="12"/>
  <c r="Q83" i="12" s="1"/>
  <c r="J63" i="12"/>
  <c r="Q63" i="12" s="1"/>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4" i="8"/>
  <c r="CB10" i="1"/>
  <c r="CA10" i="1"/>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4" i="7"/>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 i="6"/>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4" i="4"/>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4" i="5"/>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4" i="3"/>
  <c r="H5" i="3"/>
  <c r="H6" i="3"/>
  <c r="H7" i="3"/>
  <c r="H8" i="3"/>
  <c r="H9" i="3"/>
  <c r="H10" i="3"/>
  <c r="H11" i="3"/>
  <c r="H14" i="3"/>
  <c r="H15" i="3"/>
  <c r="H16" i="3"/>
  <c r="H17" i="3"/>
  <c r="H18" i="3"/>
  <c r="H19" i="3"/>
  <c r="H20" i="3"/>
  <c r="H21" i="3"/>
  <c r="H22" i="3"/>
  <c r="H23" i="3"/>
  <c r="BZ10" i="1"/>
  <c r="Q20" i="12" l="1"/>
  <c r="J21" i="12"/>
  <c r="J42" i="12"/>
  <c r="Q41" i="12"/>
  <c r="J104" i="12"/>
  <c r="Q104" i="12" s="1"/>
  <c r="J84" i="12"/>
  <c r="Q84" i="12" s="1"/>
  <c r="J64" i="12"/>
  <c r="Q64" i="12" s="1"/>
  <c r="M25" i="10"/>
  <c r="M20" i="10"/>
  <c r="M21" i="10" s="1"/>
  <c r="M22" i="10" s="1"/>
  <c r="M23" i="10" s="1"/>
  <c r="M24" i="10" s="1"/>
  <c r="M15" i="10"/>
  <c r="M16" i="10" s="1"/>
  <c r="M17" i="10" s="1"/>
  <c r="M18" i="10" s="1"/>
  <c r="M19" i="10" s="1"/>
  <c r="M10" i="10"/>
  <c r="M11" i="10" s="1"/>
  <c r="M12" i="10" s="1"/>
  <c r="M13" i="10" s="1"/>
  <c r="M14" i="10" s="1"/>
  <c r="M4" i="10"/>
  <c r="M5" i="10" s="1"/>
  <c r="M6" i="10" s="1"/>
  <c r="M7" i="10" s="1"/>
  <c r="M8" i="10" s="1"/>
  <c r="M9" i="10" s="1"/>
  <c r="L11" i="9"/>
  <c r="L12" i="9" s="1"/>
  <c r="L13" i="9" s="1"/>
  <c r="L14" i="9" s="1"/>
  <c r="L15" i="9" s="1"/>
  <c r="L16" i="9" s="1"/>
  <c r="L17" i="9" s="1"/>
  <c r="L18" i="9" s="1"/>
  <c r="L19" i="9" s="1"/>
  <c r="L20" i="9" s="1"/>
  <c r="L21" i="9" s="1"/>
  <c r="L22" i="9" s="1"/>
  <c r="L23" i="9" s="1"/>
  <c r="L24" i="9" s="1"/>
  <c r="J23" i="8"/>
  <c r="J22" i="8"/>
  <c r="J21" i="8"/>
  <c r="J20" i="8"/>
  <c r="J19" i="8"/>
  <c r="J18" i="8"/>
  <c r="J17" i="8"/>
  <c r="J16" i="8"/>
  <c r="J15" i="8"/>
  <c r="J14" i="8"/>
  <c r="J13" i="8"/>
  <c r="J12" i="8"/>
  <c r="J11" i="8"/>
  <c r="J10" i="8"/>
  <c r="J9" i="8"/>
  <c r="J8" i="8"/>
  <c r="J7" i="8"/>
  <c r="J6" i="8"/>
  <c r="J5" i="8"/>
  <c r="J4" i="8"/>
  <c r="J32" i="7"/>
  <c r="J31" i="7"/>
  <c r="J30" i="7"/>
  <c r="J29" i="7"/>
  <c r="J28" i="7"/>
  <c r="J27" i="7"/>
  <c r="J26" i="7"/>
  <c r="J25" i="7"/>
  <c r="J24" i="7"/>
  <c r="J23" i="7"/>
  <c r="J22" i="7"/>
  <c r="J21" i="7"/>
  <c r="J20" i="7"/>
  <c r="J19" i="7"/>
  <c r="J18" i="7"/>
  <c r="J17" i="7"/>
  <c r="J16" i="7"/>
  <c r="J15" i="7"/>
  <c r="J14" i="7"/>
  <c r="J13" i="7"/>
  <c r="J12" i="7"/>
  <c r="J11" i="7"/>
  <c r="J10" i="7"/>
  <c r="J9" i="7"/>
  <c r="J8" i="7"/>
  <c r="J7" i="7"/>
  <c r="J6" i="7"/>
  <c r="J5" i="7"/>
  <c r="J4" i="7"/>
  <c r="H23" i="6"/>
  <c r="H22" i="6"/>
  <c r="H21" i="6"/>
  <c r="H20" i="6"/>
  <c r="H19" i="6"/>
  <c r="H18" i="6"/>
  <c r="H17" i="6"/>
  <c r="H16" i="6"/>
  <c r="H15" i="6"/>
  <c r="J19" i="6"/>
  <c r="H14" i="6"/>
  <c r="H13" i="6"/>
  <c r="H12" i="6"/>
  <c r="H11" i="6"/>
  <c r="H10" i="6"/>
  <c r="J9" i="6"/>
  <c r="H9" i="6"/>
  <c r="H8" i="6"/>
  <c r="H7" i="6"/>
  <c r="H6" i="6"/>
  <c r="H5" i="6"/>
  <c r="J4" i="6"/>
  <c r="H4" i="6"/>
  <c r="H39" i="5"/>
  <c r="H38" i="5"/>
  <c r="H37" i="5"/>
  <c r="H36" i="5"/>
  <c r="H35" i="5"/>
  <c r="H34" i="5"/>
  <c r="H33" i="5"/>
  <c r="H32" i="5"/>
  <c r="H31" i="5"/>
  <c r="H30" i="5"/>
  <c r="H29" i="5"/>
  <c r="H28" i="5"/>
  <c r="H27" i="5"/>
  <c r="H26" i="5"/>
  <c r="H25" i="5"/>
  <c r="H24" i="5"/>
  <c r="H23" i="5"/>
  <c r="J229" i="5"/>
  <c r="H22" i="5"/>
  <c r="H21" i="5"/>
  <c r="H20" i="5"/>
  <c r="H19" i="5"/>
  <c r="H18" i="5"/>
  <c r="H17" i="5"/>
  <c r="H16" i="5"/>
  <c r="H15" i="5"/>
  <c r="H14" i="5"/>
  <c r="H13" i="5"/>
  <c r="H12" i="5"/>
  <c r="H11" i="5"/>
  <c r="H10" i="5"/>
  <c r="H9" i="5"/>
  <c r="H8" i="5"/>
  <c r="H7" i="5"/>
  <c r="H6" i="5"/>
  <c r="H5" i="5"/>
  <c r="H4" i="5"/>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J46" i="4"/>
  <c r="H46" i="4"/>
  <c r="H45" i="4"/>
  <c r="H44" i="4"/>
  <c r="H43" i="4"/>
  <c r="H42" i="4"/>
  <c r="H41" i="4"/>
  <c r="H40" i="4"/>
  <c r="H39" i="4"/>
  <c r="H38" i="4"/>
  <c r="H37" i="4"/>
  <c r="H36" i="4"/>
  <c r="H35" i="4"/>
  <c r="H34" i="4"/>
  <c r="H33" i="4"/>
  <c r="H32" i="4"/>
  <c r="H31" i="4"/>
  <c r="H30" i="4"/>
  <c r="H29" i="4"/>
  <c r="H28" i="4"/>
  <c r="H27" i="4"/>
  <c r="H26" i="4"/>
  <c r="J25" i="4"/>
  <c r="H25" i="4"/>
  <c r="H24" i="4"/>
  <c r="H23" i="4"/>
  <c r="H22" i="4"/>
  <c r="H21" i="4"/>
  <c r="H20" i="4"/>
  <c r="H19" i="4"/>
  <c r="H18" i="4"/>
  <c r="H17" i="4"/>
  <c r="H16" i="4"/>
  <c r="H15" i="4"/>
  <c r="H14" i="4"/>
  <c r="H13" i="4"/>
  <c r="H12" i="4"/>
  <c r="H11" i="4"/>
  <c r="H10" i="4"/>
  <c r="H9" i="4"/>
  <c r="H8" i="4"/>
  <c r="H7" i="4"/>
  <c r="H6" i="4"/>
  <c r="H5" i="4"/>
  <c r="H4" i="4"/>
  <c r="J14" i="3"/>
  <c r="L9" i="3"/>
  <c r="G67" i="2"/>
  <c r="O67" i="2" s="1"/>
  <c r="G66" i="2"/>
  <c r="L66" i="2" s="1"/>
  <c r="G65" i="2"/>
  <c r="O65" i="2" s="1"/>
  <c r="G49" i="2"/>
  <c r="G48" i="2"/>
  <c r="K48" i="2" s="1"/>
  <c r="G47" i="2"/>
  <c r="L47" i="2" s="1"/>
  <c r="K46" i="2"/>
  <c r="G7" i="2"/>
  <c r="O7" i="2" s="1"/>
  <c r="G6" i="2"/>
  <c r="G5" i="2"/>
  <c r="O5" i="2" s="1"/>
  <c r="BW56" i="1"/>
  <c r="AV56" i="1"/>
  <c r="BW55" i="1"/>
  <c r="BW54" i="1"/>
  <c r="AV54" i="1"/>
  <c r="BW53" i="1"/>
  <c r="BF2" i="1" s="1"/>
  <c r="BW52" i="1"/>
  <c r="AV52" i="1"/>
  <c r="BW51" i="1"/>
  <c r="BW50" i="1"/>
  <c r="AV50" i="1"/>
  <c r="BW49" i="1"/>
  <c r="AV49" i="1"/>
  <c r="BW48" i="1"/>
  <c r="AV48" i="1"/>
  <c r="BW47" i="1"/>
  <c r="AV47" i="1"/>
  <c r="BW46" i="1"/>
  <c r="AV46" i="1"/>
  <c r="BW45" i="1"/>
  <c r="AV45" i="1"/>
  <c r="BW44" i="1"/>
  <c r="AV44" i="1"/>
  <c r="BW43" i="1"/>
  <c r="AV43" i="1"/>
  <c r="AV42" i="1"/>
  <c r="BW41" i="1"/>
  <c r="BW40" i="1"/>
  <c r="AV40" i="1"/>
  <c r="BW39" i="1"/>
  <c r="BW38" i="1"/>
  <c r="AV38" i="1"/>
  <c r="BW36" i="1"/>
  <c r="AV36" i="1"/>
  <c r="BW35" i="1"/>
  <c r="AV35" i="1"/>
  <c r="BW34" i="1"/>
  <c r="AV34" i="1"/>
  <c r="BW33" i="1"/>
  <c r="AV33" i="1"/>
  <c r="BW32" i="1"/>
  <c r="AV32" i="1"/>
  <c r="BW31" i="1"/>
  <c r="AV31" i="1"/>
  <c r="BW30" i="1"/>
  <c r="AV30" i="1"/>
  <c r="BW29" i="1"/>
  <c r="AV29" i="1"/>
  <c r="BW28" i="1"/>
  <c r="AV28" i="1"/>
  <c r="BW27" i="1"/>
  <c r="AV27" i="1"/>
  <c r="BW26" i="1"/>
  <c r="AV26" i="1"/>
  <c r="BW25" i="1"/>
  <c r="AV25" i="1"/>
  <c r="BW24" i="1"/>
  <c r="AV24" i="1"/>
  <c r="BW23" i="1"/>
  <c r="AV23" i="1"/>
  <c r="BW22" i="1"/>
  <c r="AV22" i="1"/>
  <c r="BW21" i="1"/>
  <c r="AV21" i="1"/>
  <c r="BW20" i="1"/>
  <c r="AV20" i="1"/>
  <c r="BW19" i="1"/>
  <c r="AV19" i="1"/>
  <c r="BW18" i="1"/>
  <c r="AV18" i="1"/>
  <c r="BW17" i="1"/>
  <c r="AV17" i="1"/>
  <c r="BW16" i="1"/>
  <c r="AV16" i="1"/>
  <c r="BW15" i="1"/>
  <c r="J24" i="6" l="1"/>
  <c r="J69" i="6"/>
  <c r="J43" i="12"/>
  <c r="Q42" i="12"/>
  <c r="Q21" i="12"/>
  <c r="J22" i="12"/>
  <c r="J105" i="12"/>
  <c r="Q105" i="12" s="1"/>
  <c r="J65" i="12"/>
  <c r="Q65" i="12" s="1"/>
  <c r="J85" i="12"/>
  <c r="Q85" i="12" s="1"/>
  <c r="Q4" i="5"/>
  <c r="J4" i="3"/>
  <c r="L4" i="3" s="1"/>
  <c r="R4" i="3" s="1"/>
  <c r="J13" i="5"/>
  <c r="L13" i="5" s="1"/>
  <c r="O13" i="5" s="1"/>
  <c r="J25" i="8"/>
  <c r="G8" i="2"/>
  <c r="O8" i="2" s="1"/>
  <c r="G68" i="2"/>
  <c r="L68" i="2" s="1"/>
  <c r="G50" i="2"/>
  <c r="K50" i="2" s="1"/>
  <c r="H101" i="4"/>
  <c r="H28" i="6"/>
  <c r="H89" i="4"/>
  <c r="H105" i="4"/>
  <c r="H41" i="5"/>
  <c r="H93" i="4"/>
  <c r="H45" i="5"/>
  <c r="H26" i="6"/>
  <c r="H97" i="4"/>
  <c r="L4" i="2"/>
  <c r="H90" i="4"/>
  <c r="H94" i="4"/>
  <c r="H98" i="4"/>
  <c r="H102" i="4"/>
  <c r="H106" i="4"/>
  <c r="H42" i="5"/>
  <c r="H46" i="5"/>
  <c r="H27" i="6"/>
  <c r="H91" i="4"/>
  <c r="H95" i="4"/>
  <c r="H99" i="4"/>
  <c r="H103" i="4"/>
  <c r="H107" i="4"/>
  <c r="H43" i="5"/>
  <c r="H47" i="5"/>
  <c r="H24" i="6"/>
  <c r="L24" i="6" s="1"/>
  <c r="J32" i="8"/>
  <c r="H26" i="3"/>
  <c r="H27" i="3"/>
  <c r="H24" i="3"/>
  <c r="H28" i="3"/>
  <c r="H25" i="3"/>
  <c r="H88" i="4"/>
  <c r="H92" i="4"/>
  <c r="H96" i="4"/>
  <c r="H100" i="4"/>
  <c r="H104" i="4"/>
  <c r="H108" i="4"/>
  <c r="H40" i="5"/>
  <c r="H44" i="5"/>
  <c r="H48" i="5"/>
  <c r="H25" i="6"/>
  <c r="L14" i="6"/>
  <c r="M14" i="6" s="1"/>
  <c r="L9" i="6"/>
  <c r="S9" i="6" s="1"/>
  <c r="L25" i="4"/>
  <c r="T25" i="4" s="1"/>
  <c r="L22" i="5"/>
  <c r="R22" i="5" s="1"/>
  <c r="J5" i="6"/>
  <c r="L5" i="6" s="1"/>
  <c r="J5" i="3"/>
  <c r="L5" i="3" s="1"/>
  <c r="J5" i="5"/>
  <c r="L5" i="5" s="1"/>
  <c r="J5" i="4"/>
  <c r="L5" i="4" s="1"/>
  <c r="T5" i="4" s="1"/>
  <c r="L6" i="2"/>
  <c r="M6" i="2"/>
  <c r="I6" i="2"/>
  <c r="L64" i="2"/>
  <c r="I64" i="2"/>
  <c r="M64" i="2"/>
  <c r="J14" i="5"/>
  <c r="L14" i="5" s="1"/>
  <c r="R14" i="5" s="1"/>
  <c r="J26" i="4"/>
  <c r="L26" i="4" s="1"/>
  <c r="M26" i="4" s="1"/>
  <c r="J10" i="3"/>
  <c r="L10" i="3" s="1"/>
  <c r="P10" i="3" s="1"/>
  <c r="J10" i="6"/>
  <c r="L10" i="6" s="1"/>
  <c r="Q10" i="6" s="1"/>
  <c r="L49" i="2"/>
  <c r="M49" i="2"/>
  <c r="I49" i="2"/>
  <c r="T9" i="3"/>
  <c r="P9" i="3"/>
  <c r="BW57" i="1"/>
  <c r="L46" i="4"/>
  <c r="O46" i="4" s="1"/>
  <c r="J26" i="8"/>
  <c r="J30" i="8"/>
  <c r="J27" i="8"/>
  <c r="J31" i="8"/>
  <c r="I47" i="2"/>
  <c r="I66" i="2"/>
  <c r="L14" i="3"/>
  <c r="M14" i="3" s="1"/>
  <c r="J24" i="8"/>
  <c r="J28" i="8"/>
  <c r="M47" i="2"/>
  <c r="M66" i="2"/>
  <c r="N46" i="2"/>
  <c r="J46" i="2"/>
  <c r="M46" i="2"/>
  <c r="I46" i="2"/>
  <c r="L46" i="2"/>
  <c r="H46" i="2"/>
  <c r="N48" i="2"/>
  <c r="J48" i="2"/>
  <c r="M48" i="2"/>
  <c r="I48" i="2"/>
  <c r="L48" i="2"/>
  <c r="H48" i="2"/>
  <c r="N5" i="2"/>
  <c r="J5" i="2"/>
  <c r="M5" i="2"/>
  <c r="I5" i="2"/>
  <c r="L5" i="2"/>
  <c r="H5" i="2"/>
  <c r="N7" i="2"/>
  <c r="J7" i="2"/>
  <c r="M7" i="2"/>
  <c r="I7" i="2"/>
  <c r="L7" i="2"/>
  <c r="H7" i="2"/>
  <c r="N65" i="2"/>
  <c r="J65" i="2"/>
  <c r="M65" i="2"/>
  <c r="I65" i="2"/>
  <c r="L65" i="2"/>
  <c r="H65" i="2"/>
  <c r="N67" i="2"/>
  <c r="J67" i="2"/>
  <c r="M67" i="2"/>
  <c r="I67" i="2"/>
  <c r="L67" i="2"/>
  <c r="H67" i="2"/>
  <c r="K5" i="2"/>
  <c r="K7" i="2"/>
  <c r="O46" i="2"/>
  <c r="O48" i="2"/>
  <c r="K65" i="2"/>
  <c r="K67" i="2"/>
  <c r="S9" i="3"/>
  <c r="O9" i="3"/>
  <c r="R9" i="3"/>
  <c r="N9" i="3"/>
  <c r="Q9" i="3"/>
  <c r="M9" i="3"/>
  <c r="J6" i="2"/>
  <c r="N6" i="2"/>
  <c r="J47" i="2"/>
  <c r="N47" i="2"/>
  <c r="J49" i="2"/>
  <c r="N49" i="2"/>
  <c r="J64" i="2"/>
  <c r="N64" i="2"/>
  <c r="J66" i="2"/>
  <c r="N66" i="2"/>
  <c r="J19" i="3"/>
  <c r="J24" i="3" s="1"/>
  <c r="J29" i="3" s="1"/>
  <c r="K6" i="2"/>
  <c r="O6" i="2"/>
  <c r="K47" i="2"/>
  <c r="O47" i="2"/>
  <c r="K49" i="2"/>
  <c r="O49" i="2"/>
  <c r="K64" i="2"/>
  <c r="O64" i="2"/>
  <c r="K66" i="2"/>
  <c r="O66" i="2"/>
  <c r="H6" i="2"/>
  <c r="H47" i="2"/>
  <c r="H49" i="2"/>
  <c r="H64" i="2"/>
  <c r="H66" i="2"/>
  <c r="L31" i="5"/>
  <c r="J40" i="5"/>
  <c r="L4" i="6"/>
  <c r="L19" i="6"/>
  <c r="J29" i="6" l="1"/>
  <c r="J74" i="6"/>
  <c r="J49" i="5"/>
  <c r="J238" i="5"/>
  <c r="Q22" i="12"/>
  <c r="J23" i="12"/>
  <c r="J44" i="12"/>
  <c r="Q43" i="12"/>
  <c r="J106" i="12"/>
  <c r="Q106" i="12" s="1"/>
  <c r="J86" i="12"/>
  <c r="Q86" i="12" s="1"/>
  <c r="J66" i="12"/>
  <c r="Q66" i="12" s="1"/>
  <c r="P4" i="4"/>
  <c r="Q4" i="4"/>
  <c r="M4" i="4"/>
  <c r="AV39" i="1" s="1"/>
  <c r="T4" i="4"/>
  <c r="S4" i="4"/>
  <c r="R4" i="4"/>
  <c r="N4" i="4"/>
  <c r="O4" i="4"/>
  <c r="M14" i="5"/>
  <c r="G69" i="2"/>
  <c r="G9" i="2"/>
  <c r="N14" i="6"/>
  <c r="P14" i="6"/>
  <c r="K8" i="2"/>
  <c r="N8" i="2"/>
  <c r="R14" i="6"/>
  <c r="T14" i="6"/>
  <c r="H8" i="2"/>
  <c r="J8" i="2"/>
  <c r="M8" i="2"/>
  <c r="I8" i="2"/>
  <c r="L8" i="2"/>
  <c r="O14" i="6"/>
  <c r="S14" i="6"/>
  <c r="N14" i="5"/>
  <c r="Q14" i="6"/>
  <c r="H4" i="2"/>
  <c r="AV15" i="1" s="1"/>
  <c r="M4" i="2"/>
  <c r="M9" i="6"/>
  <c r="O68" i="2"/>
  <c r="I68" i="2"/>
  <c r="H68" i="2"/>
  <c r="I4" i="2"/>
  <c r="N4" i="2"/>
  <c r="O4" i="2"/>
  <c r="J4" i="2"/>
  <c r="K4" i="2"/>
  <c r="K68" i="2"/>
  <c r="N68" i="2"/>
  <c r="M68" i="2"/>
  <c r="J68" i="2"/>
  <c r="M50" i="2"/>
  <c r="R9" i="6"/>
  <c r="O50" i="2"/>
  <c r="T9" i="6"/>
  <c r="Q9" i="6"/>
  <c r="H50" i="2"/>
  <c r="J50" i="2"/>
  <c r="N9" i="6"/>
  <c r="O9" i="6"/>
  <c r="L50" i="2"/>
  <c r="N50" i="2"/>
  <c r="H30" i="3"/>
  <c r="H29" i="3"/>
  <c r="L29" i="3" s="1"/>
  <c r="H31" i="3"/>
  <c r="H33" i="3"/>
  <c r="H32" i="3"/>
  <c r="H33" i="6"/>
  <c r="H29" i="6"/>
  <c r="H56" i="5"/>
  <c r="H52" i="5"/>
  <c r="H30" i="6"/>
  <c r="H53" i="5"/>
  <c r="G51" i="2"/>
  <c r="J33" i="8"/>
  <c r="H32" i="6"/>
  <c r="H55" i="5"/>
  <c r="H51" i="5"/>
  <c r="H49" i="5"/>
  <c r="L49" i="5" s="1"/>
  <c r="R49" i="5" s="1"/>
  <c r="J29" i="8"/>
  <c r="H31" i="6"/>
  <c r="H54" i="5"/>
  <c r="H50" i="5"/>
  <c r="H57" i="5"/>
  <c r="P9" i="6"/>
  <c r="S4" i="5"/>
  <c r="I50" i="2"/>
  <c r="R10" i="6"/>
  <c r="S46" i="4"/>
  <c r="M25" i="4"/>
  <c r="Q25" i="4"/>
  <c r="R25" i="4"/>
  <c r="S25" i="4"/>
  <c r="T10" i="6"/>
  <c r="P13" i="5"/>
  <c r="O10" i="6"/>
  <c r="S10" i="6"/>
  <c r="N10" i="6"/>
  <c r="P10" i="6"/>
  <c r="M10" i="6"/>
  <c r="M13" i="5"/>
  <c r="T13" i="5"/>
  <c r="N13" i="5"/>
  <c r="S13" i="5"/>
  <c r="Q13" i="5"/>
  <c r="R13" i="5"/>
  <c r="Q46" i="4"/>
  <c r="O5" i="6"/>
  <c r="S5" i="6"/>
  <c r="T5" i="6"/>
  <c r="M5" i="6"/>
  <c r="Q5" i="6"/>
  <c r="N25" i="4"/>
  <c r="P25" i="4"/>
  <c r="O25" i="4"/>
  <c r="P46" i="4"/>
  <c r="R46" i="4"/>
  <c r="T46" i="4"/>
  <c r="N46" i="4"/>
  <c r="M46" i="4"/>
  <c r="R5" i="4"/>
  <c r="O22" i="5"/>
  <c r="R4" i="5"/>
  <c r="O4" i="5"/>
  <c r="O5" i="5"/>
  <c r="N5" i="5"/>
  <c r="S5" i="5"/>
  <c r="P5" i="5"/>
  <c r="M5" i="5"/>
  <c r="S22" i="5"/>
  <c r="P22" i="5"/>
  <c r="N22" i="5"/>
  <c r="P4" i="5"/>
  <c r="M22" i="5"/>
  <c r="N4" i="5"/>
  <c r="M4" i="5"/>
  <c r="AV41" i="1" s="1"/>
  <c r="T22" i="5"/>
  <c r="Q22" i="5"/>
  <c r="T4" i="5"/>
  <c r="Q14" i="5"/>
  <c r="O14" i="5"/>
  <c r="P14" i="5"/>
  <c r="T14" i="5"/>
  <c r="S14" i="5"/>
  <c r="T5" i="5"/>
  <c r="Q5" i="5"/>
  <c r="R5" i="5"/>
  <c r="S14" i="3"/>
  <c r="O4" i="3"/>
  <c r="R10" i="3"/>
  <c r="T10" i="3"/>
  <c r="P4" i="3"/>
  <c r="M4" i="3"/>
  <c r="AV37" i="1" s="1"/>
  <c r="O10" i="3"/>
  <c r="S10" i="3"/>
  <c r="N10" i="3"/>
  <c r="Q4" i="3"/>
  <c r="N4" i="3"/>
  <c r="S4" i="3"/>
  <c r="T4" i="3"/>
  <c r="T5" i="3"/>
  <c r="S5" i="3"/>
  <c r="Q5" i="3"/>
  <c r="O5" i="3"/>
  <c r="M5" i="3"/>
  <c r="P5" i="3"/>
  <c r="R5" i="3"/>
  <c r="N5" i="3"/>
  <c r="L24" i="3"/>
  <c r="M24" i="3" s="1"/>
  <c r="R26" i="4"/>
  <c r="N26" i="4"/>
  <c r="O26" i="4"/>
  <c r="T26" i="4"/>
  <c r="Q26" i="4"/>
  <c r="P26" i="4"/>
  <c r="O14" i="3"/>
  <c r="T14" i="3"/>
  <c r="R14" i="3"/>
  <c r="P14" i="3"/>
  <c r="N14" i="3"/>
  <c r="Q14" i="3"/>
  <c r="S26" i="4"/>
  <c r="P5" i="4"/>
  <c r="N5" i="4"/>
  <c r="M5" i="4"/>
  <c r="S5" i="4"/>
  <c r="O5" i="4"/>
  <c r="Q5" i="4"/>
  <c r="J6" i="6"/>
  <c r="L6" i="6" s="1"/>
  <c r="J6" i="5"/>
  <c r="L6" i="5" s="1"/>
  <c r="J6" i="4"/>
  <c r="L6" i="4" s="1"/>
  <c r="J6" i="3"/>
  <c r="L6" i="3" s="1"/>
  <c r="J15" i="5"/>
  <c r="L15" i="5" s="1"/>
  <c r="N15" i="5" s="1"/>
  <c r="J27" i="4"/>
  <c r="L27" i="4" s="1"/>
  <c r="P27" i="4" s="1"/>
  <c r="J11" i="6"/>
  <c r="L11" i="6" s="1"/>
  <c r="J11" i="3"/>
  <c r="L11" i="3" s="1"/>
  <c r="Q10" i="3"/>
  <c r="M10" i="3"/>
  <c r="L19" i="3"/>
  <c r="Q19" i="3" s="1"/>
  <c r="P5" i="6"/>
  <c r="R5" i="6"/>
  <c r="N5" i="6"/>
  <c r="J88" i="4"/>
  <c r="L88" i="4" s="1"/>
  <c r="J67" i="4"/>
  <c r="L67" i="4" s="1"/>
  <c r="T31" i="5"/>
  <c r="P31" i="5"/>
  <c r="R31" i="5"/>
  <c r="N31" i="5"/>
  <c r="S31" i="5"/>
  <c r="Q31" i="5"/>
  <c r="O31" i="5"/>
  <c r="M31" i="5"/>
  <c r="R24" i="6"/>
  <c r="N24" i="6"/>
  <c r="Q24" i="6"/>
  <c r="M24" i="6"/>
  <c r="T24" i="6"/>
  <c r="P24" i="6"/>
  <c r="S24" i="6"/>
  <c r="O24" i="6"/>
  <c r="J34" i="3"/>
  <c r="J15" i="6"/>
  <c r="J23" i="5"/>
  <c r="J47" i="4"/>
  <c r="L47" i="4" s="1"/>
  <c r="J15" i="3"/>
  <c r="Q19" i="6"/>
  <c r="M19" i="6"/>
  <c r="T19" i="6"/>
  <c r="P19" i="6"/>
  <c r="S19" i="6"/>
  <c r="O19" i="6"/>
  <c r="R19" i="6"/>
  <c r="N19" i="6"/>
  <c r="T4" i="6"/>
  <c r="P4" i="6"/>
  <c r="R4" i="6"/>
  <c r="M4" i="6"/>
  <c r="AV51" i="1" s="1"/>
  <c r="O4" i="6"/>
  <c r="S4" i="6"/>
  <c r="N4" i="6"/>
  <c r="Q4" i="6"/>
  <c r="L40" i="5"/>
  <c r="J34" i="6" l="1"/>
  <c r="J79" i="6"/>
  <c r="L29" i="6"/>
  <c r="O29" i="6" s="1"/>
  <c r="J58" i="5"/>
  <c r="J247" i="5"/>
  <c r="J45" i="12"/>
  <c r="Q45" i="12" s="1"/>
  <c r="Q44" i="12"/>
  <c r="Q23" i="12"/>
  <c r="J24" i="12"/>
  <c r="Q24" i="12" s="1"/>
  <c r="J87" i="12"/>
  <c r="Q87" i="12" s="1"/>
  <c r="J107" i="12"/>
  <c r="Q107" i="12" s="1"/>
  <c r="O9" i="2"/>
  <c r="M9" i="2"/>
  <c r="K9" i="2"/>
  <c r="J9" i="2"/>
  <c r="I9" i="2"/>
  <c r="N9" i="2"/>
  <c r="L9" i="2"/>
  <c r="H9" i="2"/>
  <c r="O69" i="2"/>
  <c r="N69" i="2"/>
  <c r="L69" i="2"/>
  <c r="I69" i="2"/>
  <c r="J69" i="2"/>
  <c r="H69" i="2"/>
  <c r="K69" i="2"/>
  <c r="M69" i="2"/>
  <c r="K51" i="2"/>
  <c r="M51" i="2"/>
  <c r="N51" i="2"/>
  <c r="O51" i="2"/>
  <c r="L51" i="2"/>
  <c r="I51" i="2"/>
  <c r="J51" i="2"/>
  <c r="H51" i="2"/>
  <c r="H34" i="3"/>
  <c r="L34" i="3" s="1"/>
  <c r="H38" i="3"/>
  <c r="H35" i="3"/>
  <c r="H36" i="3"/>
  <c r="H37" i="3"/>
  <c r="J37" i="8"/>
  <c r="H37" i="6"/>
  <c r="H64" i="5"/>
  <c r="H60" i="5"/>
  <c r="H38" i="6"/>
  <c r="H61" i="5"/>
  <c r="H36" i="6"/>
  <c r="H63" i="5"/>
  <c r="H59" i="5"/>
  <c r="H65" i="5"/>
  <c r="H35" i="6"/>
  <c r="H66" i="5"/>
  <c r="H62" i="5"/>
  <c r="H58" i="5"/>
  <c r="H34" i="6"/>
  <c r="J38" i="8"/>
  <c r="J35" i="8"/>
  <c r="J36" i="8"/>
  <c r="J34" i="8"/>
  <c r="R27" i="4"/>
  <c r="T27" i="4"/>
  <c r="Q27" i="4"/>
  <c r="N27" i="4"/>
  <c r="M27" i="4"/>
  <c r="S27" i="4"/>
  <c r="M49" i="5"/>
  <c r="Q49" i="5"/>
  <c r="P49" i="5"/>
  <c r="N49" i="5"/>
  <c r="O49" i="5"/>
  <c r="T49" i="5"/>
  <c r="S49" i="5"/>
  <c r="R15" i="5"/>
  <c r="O15" i="5"/>
  <c r="T24" i="3"/>
  <c r="S24" i="3"/>
  <c r="Q24" i="3"/>
  <c r="S19" i="3"/>
  <c r="R24" i="3"/>
  <c r="N19" i="3"/>
  <c r="P19" i="3"/>
  <c r="P24" i="3"/>
  <c r="N24" i="3"/>
  <c r="R19" i="3"/>
  <c r="T19" i="3"/>
  <c r="O19" i="3"/>
  <c r="O24" i="3"/>
  <c r="M19" i="3"/>
  <c r="R6" i="5"/>
  <c r="O6" i="5"/>
  <c r="S6" i="5"/>
  <c r="Q6" i="5"/>
  <c r="P6" i="5"/>
  <c r="M6" i="5"/>
  <c r="T6" i="5"/>
  <c r="N6" i="5"/>
  <c r="Q15" i="5"/>
  <c r="P15" i="5"/>
  <c r="R11" i="3"/>
  <c r="N11" i="3"/>
  <c r="P11" i="3"/>
  <c r="Q11" i="3"/>
  <c r="S11" i="3"/>
  <c r="M11" i="3"/>
  <c r="O11" i="3"/>
  <c r="T11" i="3"/>
  <c r="J16" i="5"/>
  <c r="L16" i="5" s="1"/>
  <c r="J28" i="4"/>
  <c r="L28" i="4" s="1"/>
  <c r="J12" i="6"/>
  <c r="L12" i="6" s="1"/>
  <c r="J12" i="3"/>
  <c r="L12" i="3" s="1"/>
  <c r="M6" i="6"/>
  <c r="P6" i="6"/>
  <c r="O6" i="6"/>
  <c r="T6" i="6"/>
  <c r="R6" i="6"/>
  <c r="N6" i="6"/>
  <c r="S6" i="6"/>
  <c r="Q6" i="6"/>
  <c r="S15" i="5"/>
  <c r="T15" i="5"/>
  <c r="R11" i="6"/>
  <c r="Q11" i="6"/>
  <c r="S11" i="6"/>
  <c r="N11" i="6"/>
  <c r="M11" i="6"/>
  <c r="O11" i="6"/>
  <c r="P11" i="6"/>
  <c r="T11" i="6"/>
  <c r="Q6" i="3"/>
  <c r="O6" i="3"/>
  <c r="T6" i="3"/>
  <c r="R6" i="3"/>
  <c r="M6" i="3"/>
  <c r="P6" i="3"/>
  <c r="N6" i="3"/>
  <c r="S6" i="3"/>
  <c r="J7" i="5"/>
  <c r="L7" i="5" s="1"/>
  <c r="J7" i="6"/>
  <c r="L7" i="6" s="1"/>
  <c r="J7" i="4"/>
  <c r="L7" i="4" s="1"/>
  <c r="J7" i="3"/>
  <c r="L7" i="3" s="1"/>
  <c r="M15" i="5"/>
  <c r="P6" i="4"/>
  <c r="Q6" i="4"/>
  <c r="S6" i="4"/>
  <c r="N6" i="4"/>
  <c r="M6" i="4"/>
  <c r="O6" i="4"/>
  <c r="R6" i="4"/>
  <c r="T6" i="4"/>
  <c r="L23" i="5"/>
  <c r="J32" i="5"/>
  <c r="R88" i="4"/>
  <c r="N88" i="4"/>
  <c r="Q88" i="4"/>
  <c r="M88" i="4"/>
  <c r="T88" i="4"/>
  <c r="P88" i="4"/>
  <c r="S88" i="4"/>
  <c r="O88" i="4"/>
  <c r="J20" i="6"/>
  <c r="L15" i="6"/>
  <c r="S29" i="3"/>
  <c r="O29" i="3"/>
  <c r="R29" i="3"/>
  <c r="N29" i="3"/>
  <c r="Q29" i="3"/>
  <c r="M29" i="3"/>
  <c r="T29" i="3"/>
  <c r="P29" i="3"/>
  <c r="J20" i="3"/>
  <c r="L15" i="3"/>
  <c r="J16" i="6"/>
  <c r="J24" i="5"/>
  <c r="J48" i="4"/>
  <c r="L48" i="4" s="1"/>
  <c r="J16" i="3"/>
  <c r="J39" i="3"/>
  <c r="Q40" i="5"/>
  <c r="M40" i="5"/>
  <c r="S40" i="5"/>
  <c r="O40" i="5"/>
  <c r="P40" i="5"/>
  <c r="N40" i="5"/>
  <c r="T40" i="5"/>
  <c r="R40" i="5"/>
  <c r="Q47" i="4"/>
  <c r="M47" i="4"/>
  <c r="T47" i="4"/>
  <c r="P47" i="4"/>
  <c r="S47" i="4"/>
  <c r="O47" i="4"/>
  <c r="R47" i="4"/>
  <c r="N47" i="4"/>
  <c r="J89" i="4"/>
  <c r="L89" i="4" s="1"/>
  <c r="J68" i="4"/>
  <c r="L68" i="4" s="1"/>
  <c r="Q67" i="4"/>
  <c r="M67" i="4"/>
  <c r="T67" i="4"/>
  <c r="P67" i="4"/>
  <c r="S67" i="4"/>
  <c r="O67" i="4"/>
  <c r="R67" i="4"/>
  <c r="N67" i="4"/>
  <c r="J84" i="6" l="1"/>
  <c r="J39" i="6"/>
  <c r="T29" i="6"/>
  <c r="M29" i="6"/>
  <c r="R29" i="6"/>
  <c r="L34" i="6"/>
  <c r="O34" i="6" s="1"/>
  <c r="S29" i="6"/>
  <c r="P29" i="6"/>
  <c r="Q29" i="6"/>
  <c r="N29" i="6"/>
  <c r="L58" i="5"/>
  <c r="O58" i="5" s="1"/>
  <c r="J256" i="5"/>
  <c r="J67" i="5"/>
  <c r="N58" i="5"/>
  <c r="M34" i="6"/>
  <c r="R34" i="6"/>
  <c r="J108" i="12"/>
  <c r="Q108" i="12" s="1"/>
  <c r="S34" i="6"/>
  <c r="T34" i="6"/>
  <c r="N34" i="6"/>
  <c r="T58" i="5"/>
  <c r="G52" i="2"/>
  <c r="G10" i="2"/>
  <c r="G70" i="2"/>
  <c r="H39" i="6"/>
  <c r="J41" i="8"/>
  <c r="J40" i="8"/>
  <c r="J42" i="8"/>
  <c r="J39" i="8"/>
  <c r="J43" i="8"/>
  <c r="M7" i="6"/>
  <c r="P7" i="6"/>
  <c r="Q7" i="6"/>
  <c r="S7" i="6"/>
  <c r="N7" i="6"/>
  <c r="R7" i="6"/>
  <c r="O7" i="6"/>
  <c r="T7" i="6"/>
  <c r="Q16" i="5"/>
  <c r="N16" i="5"/>
  <c r="M16" i="5"/>
  <c r="T16" i="5"/>
  <c r="S16" i="5"/>
  <c r="R16" i="5"/>
  <c r="P16" i="5"/>
  <c r="O16" i="5"/>
  <c r="N7" i="5"/>
  <c r="M7" i="5"/>
  <c r="O7" i="5"/>
  <c r="T7" i="5"/>
  <c r="S7" i="5"/>
  <c r="R7" i="5"/>
  <c r="P7" i="5"/>
  <c r="Q7" i="5"/>
  <c r="S12" i="3"/>
  <c r="O12" i="3"/>
  <c r="N12" i="3"/>
  <c r="P12" i="3"/>
  <c r="Q12" i="3"/>
  <c r="M12" i="3"/>
  <c r="R12" i="3"/>
  <c r="T12" i="3"/>
  <c r="J17" i="5"/>
  <c r="L17" i="5" s="1"/>
  <c r="J13" i="3"/>
  <c r="L13" i="3" s="1"/>
  <c r="J13" i="6"/>
  <c r="L13" i="6" s="1"/>
  <c r="J29" i="4"/>
  <c r="L29" i="4" s="1"/>
  <c r="R7" i="3"/>
  <c r="M7" i="3"/>
  <c r="O7" i="3"/>
  <c r="T7" i="3"/>
  <c r="P7" i="3"/>
  <c r="N7" i="3"/>
  <c r="Q7" i="3"/>
  <c r="S7" i="3"/>
  <c r="J8" i="4"/>
  <c r="L8" i="4" s="1"/>
  <c r="J8" i="3"/>
  <c r="L8" i="3" s="1"/>
  <c r="J8" i="5"/>
  <c r="L8" i="5" s="1"/>
  <c r="J8" i="6"/>
  <c r="L8" i="6" s="1"/>
  <c r="S12" i="6"/>
  <c r="Q12" i="6"/>
  <c r="R12" i="6"/>
  <c r="P12" i="6"/>
  <c r="M12" i="6"/>
  <c r="N12" i="6"/>
  <c r="O12" i="6"/>
  <c r="T12" i="6"/>
  <c r="O7" i="4"/>
  <c r="N7" i="4"/>
  <c r="P7" i="4"/>
  <c r="S7" i="4"/>
  <c r="Q7" i="4"/>
  <c r="M7" i="4"/>
  <c r="T7" i="4"/>
  <c r="R7" i="4"/>
  <c r="O28" i="4"/>
  <c r="M28" i="4"/>
  <c r="R28" i="4"/>
  <c r="T28" i="4"/>
  <c r="N28" i="4"/>
  <c r="S28" i="4"/>
  <c r="P28" i="4"/>
  <c r="Q28" i="4"/>
  <c r="R68" i="4"/>
  <c r="N68" i="4"/>
  <c r="Q68" i="4"/>
  <c r="M68" i="4"/>
  <c r="T68" i="4"/>
  <c r="P68" i="4"/>
  <c r="S68" i="4"/>
  <c r="O68" i="4"/>
  <c r="J33" i="5"/>
  <c r="L24" i="5"/>
  <c r="Q15" i="3"/>
  <c r="M15" i="3"/>
  <c r="T15" i="3"/>
  <c r="P15" i="3"/>
  <c r="S15" i="3"/>
  <c r="O15" i="3"/>
  <c r="R15" i="3"/>
  <c r="N15" i="3"/>
  <c r="J44" i="3"/>
  <c r="S89" i="4"/>
  <c r="O89" i="4"/>
  <c r="R89" i="4"/>
  <c r="N89" i="4"/>
  <c r="Q89" i="4"/>
  <c r="M89" i="4"/>
  <c r="T89" i="4"/>
  <c r="P89" i="4"/>
  <c r="J21" i="6"/>
  <c r="L16" i="6"/>
  <c r="J25" i="3"/>
  <c r="L20" i="3"/>
  <c r="J41" i="5"/>
  <c r="L32" i="5"/>
  <c r="R48" i="4"/>
  <c r="N48" i="4"/>
  <c r="Q48" i="4"/>
  <c r="M48" i="4"/>
  <c r="T48" i="4"/>
  <c r="P48" i="4"/>
  <c r="S48" i="4"/>
  <c r="O48" i="4"/>
  <c r="J90" i="4"/>
  <c r="L90" i="4" s="1"/>
  <c r="J69" i="4"/>
  <c r="L69" i="4" s="1"/>
  <c r="J25" i="6"/>
  <c r="L20" i="6"/>
  <c r="T34" i="3"/>
  <c r="P34" i="3"/>
  <c r="S34" i="3"/>
  <c r="O34" i="3"/>
  <c r="R34" i="3"/>
  <c r="N34" i="3"/>
  <c r="M34" i="3"/>
  <c r="Q34" i="3"/>
  <c r="J21" i="3"/>
  <c r="L16" i="3"/>
  <c r="J17" i="6"/>
  <c r="J25" i="5"/>
  <c r="J49" i="4"/>
  <c r="L49" i="4" s="1"/>
  <c r="J17" i="3"/>
  <c r="Q15" i="6"/>
  <c r="M15" i="6"/>
  <c r="T15" i="6"/>
  <c r="P15" i="6"/>
  <c r="S15" i="6"/>
  <c r="O15" i="6"/>
  <c r="R15" i="6"/>
  <c r="N15" i="6"/>
  <c r="T23" i="5"/>
  <c r="P23" i="5"/>
  <c r="R23" i="5"/>
  <c r="N23" i="5"/>
  <c r="S23" i="5"/>
  <c r="Q23" i="5"/>
  <c r="O23" i="5"/>
  <c r="M23" i="5"/>
  <c r="Q34" i="6" l="1"/>
  <c r="J44" i="6"/>
  <c r="J89" i="6"/>
  <c r="P34" i="6"/>
  <c r="P58" i="5"/>
  <c r="J265" i="5"/>
  <c r="J76" i="5"/>
  <c r="Q58" i="5"/>
  <c r="M58" i="5"/>
  <c r="R58" i="5"/>
  <c r="S58" i="5"/>
  <c r="H85" i="6"/>
  <c r="H87" i="6"/>
  <c r="H88" i="6"/>
  <c r="H86" i="6"/>
  <c r="H263" i="5"/>
  <c r="H258" i="5"/>
  <c r="H262" i="5"/>
  <c r="H260" i="5"/>
  <c r="H257" i="5"/>
  <c r="H259" i="5"/>
  <c r="H264" i="5"/>
  <c r="H261" i="5"/>
  <c r="H108" i="3"/>
  <c r="H107" i="3"/>
  <c r="H105" i="3"/>
  <c r="H106" i="3"/>
  <c r="H40" i="3"/>
  <c r="H43" i="3"/>
  <c r="H42" i="3"/>
  <c r="H41" i="3"/>
  <c r="H44" i="6"/>
  <c r="J45" i="8"/>
  <c r="J44" i="8"/>
  <c r="J47" i="8"/>
  <c r="J48" i="8"/>
  <c r="J46" i="8"/>
  <c r="G11" i="2"/>
  <c r="N10" i="2"/>
  <c r="O10" i="2"/>
  <c r="H10" i="2"/>
  <c r="L10" i="2"/>
  <c r="J10" i="2"/>
  <c r="I10" i="2"/>
  <c r="K10" i="2"/>
  <c r="M10" i="2"/>
  <c r="L39" i="3"/>
  <c r="T39" i="3" s="1"/>
  <c r="H43" i="6"/>
  <c r="H40" i="6"/>
  <c r="H42" i="6"/>
  <c r="H41" i="6"/>
  <c r="L39" i="6"/>
  <c r="K70" i="2"/>
  <c r="N70" i="2"/>
  <c r="O70" i="2"/>
  <c r="H70" i="2"/>
  <c r="J70" i="2"/>
  <c r="I70" i="2"/>
  <c r="M70" i="2"/>
  <c r="L70" i="2"/>
  <c r="K52" i="2"/>
  <c r="J52" i="2"/>
  <c r="H52" i="2"/>
  <c r="O52" i="2"/>
  <c r="M52" i="2"/>
  <c r="N52" i="2"/>
  <c r="L52" i="2"/>
  <c r="I52" i="2"/>
  <c r="H73" i="5"/>
  <c r="H70" i="5"/>
  <c r="H71" i="5"/>
  <c r="H69" i="5"/>
  <c r="H74" i="5"/>
  <c r="H75" i="5"/>
  <c r="H68" i="5"/>
  <c r="H72" i="5"/>
  <c r="L67" i="5"/>
  <c r="G71" i="2"/>
  <c r="G54" i="2"/>
  <c r="G53" i="2"/>
  <c r="Q8" i="3"/>
  <c r="O8" i="3"/>
  <c r="M8" i="3"/>
  <c r="S8" i="3"/>
  <c r="N8" i="3"/>
  <c r="R8" i="3"/>
  <c r="T8" i="3"/>
  <c r="P8" i="3"/>
  <c r="T13" i="6"/>
  <c r="O13" i="6"/>
  <c r="M13" i="6"/>
  <c r="P13" i="6"/>
  <c r="Q13" i="6"/>
  <c r="R13" i="6"/>
  <c r="S13" i="6"/>
  <c r="N13" i="6"/>
  <c r="T8" i="4"/>
  <c r="R8" i="4"/>
  <c r="N8" i="4"/>
  <c r="P8" i="4"/>
  <c r="S8" i="4"/>
  <c r="Q8" i="4"/>
  <c r="M8" i="4"/>
  <c r="O8" i="4"/>
  <c r="J18" i="5"/>
  <c r="L18" i="5" s="1"/>
  <c r="J30" i="4"/>
  <c r="L30" i="4" s="1"/>
  <c r="P8" i="6"/>
  <c r="O8" i="6"/>
  <c r="R8" i="6"/>
  <c r="M8" i="6"/>
  <c r="N8" i="6"/>
  <c r="S8" i="6"/>
  <c r="Q8" i="6"/>
  <c r="T8" i="6"/>
  <c r="J9" i="5"/>
  <c r="L9" i="5" s="1"/>
  <c r="J9" i="4"/>
  <c r="L9" i="4" s="1"/>
  <c r="O13" i="3"/>
  <c r="M13" i="3"/>
  <c r="R13" i="3"/>
  <c r="T13" i="3"/>
  <c r="N13" i="3"/>
  <c r="P13" i="3"/>
  <c r="S13" i="3"/>
  <c r="Q13" i="3"/>
  <c r="Q8" i="5"/>
  <c r="N8" i="5"/>
  <c r="M8" i="5"/>
  <c r="T8" i="5"/>
  <c r="S8" i="5"/>
  <c r="R8" i="5"/>
  <c r="P8" i="5"/>
  <c r="O8" i="5"/>
  <c r="Q29" i="4"/>
  <c r="P29" i="4"/>
  <c r="O29" i="4"/>
  <c r="R29" i="4"/>
  <c r="N29" i="4"/>
  <c r="M29" i="4"/>
  <c r="S29" i="4"/>
  <c r="T29" i="4"/>
  <c r="P17" i="5"/>
  <c r="S17" i="5"/>
  <c r="T17" i="5"/>
  <c r="R17" i="5"/>
  <c r="Q17" i="5"/>
  <c r="N17" i="5"/>
  <c r="O17" i="5"/>
  <c r="M17" i="5"/>
  <c r="J22" i="3"/>
  <c r="L17" i="3"/>
  <c r="S49" i="4"/>
  <c r="O49" i="4"/>
  <c r="R49" i="4"/>
  <c r="N49" i="4"/>
  <c r="Q49" i="4"/>
  <c r="M49" i="4"/>
  <c r="T49" i="4"/>
  <c r="P49" i="4"/>
  <c r="J42" i="5"/>
  <c r="L33" i="5"/>
  <c r="J18" i="6"/>
  <c r="J26" i="5"/>
  <c r="J50" i="4"/>
  <c r="L50" i="4" s="1"/>
  <c r="J18" i="3"/>
  <c r="J34" i="5"/>
  <c r="L25" i="5"/>
  <c r="R16" i="3"/>
  <c r="N16" i="3"/>
  <c r="Q16" i="3"/>
  <c r="M16" i="3"/>
  <c r="T16" i="3"/>
  <c r="P16" i="3"/>
  <c r="S16" i="3"/>
  <c r="O16" i="3"/>
  <c r="Q32" i="5"/>
  <c r="M32" i="5"/>
  <c r="S32" i="5"/>
  <c r="O32" i="5"/>
  <c r="P32" i="5"/>
  <c r="N32" i="5"/>
  <c r="T32" i="5"/>
  <c r="R32" i="5"/>
  <c r="R16" i="6"/>
  <c r="N16" i="6"/>
  <c r="Q16" i="6"/>
  <c r="M16" i="6"/>
  <c r="T16" i="6"/>
  <c r="P16" i="6"/>
  <c r="S16" i="6"/>
  <c r="O16" i="6"/>
  <c r="J49" i="3"/>
  <c r="J30" i="6"/>
  <c r="L25" i="6"/>
  <c r="L25" i="3"/>
  <c r="J22" i="6"/>
  <c r="L17" i="6"/>
  <c r="J26" i="3"/>
  <c r="L21" i="3"/>
  <c r="R20" i="6"/>
  <c r="N20" i="6"/>
  <c r="Q20" i="6"/>
  <c r="M20" i="6"/>
  <c r="T20" i="6"/>
  <c r="P20" i="6"/>
  <c r="S20" i="6"/>
  <c r="O20" i="6"/>
  <c r="S69" i="4"/>
  <c r="O69" i="4"/>
  <c r="R69" i="4"/>
  <c r="N69" i="4"/>
  <c r="Q69" i="4"/>
  <c r="M69" i="4"/>
  <c r="T69" i="4"/>
  <c r="P69" i="4"/>
  <c r="J50" i="5"/>
  <c r="L41" i="5"/>
  <c r="J26" i="6"/>
  <c r="L21" i="6"/>
  <c r="J91" i="4"/>
  <c r="L91" i="4" s="1"/>
  <c r="J70" i="4"/>
  <c r="L70" i="4" s="1"/>
  <c r="T90" i="4"/>
  <c r="P90" i="4"/>
  <c r="S90" i="4"/>
  <c r="O90" i="4"/>
  <c r="R90" i="4"/>
  <c r="N90" i="4"/>
  <c r="Q90" i="4"/>
  <c r="M90" i="4"/>
  <c r="R20" i="3"/>
  <c r="N20" i="3"/>
  <c r="Q20" i="3"/>
  <c r="M20" i="3"/>
  <c r="T20" i="3"/>
  <c r="P20" i="3"/>
  <c r="S20" i="3"/>
  <c r="O20" i="3"/>
  <c r="Q24" i="5"/>
  <c r="M24" i="5"/>
  <c r="S24" i="5"/>
  <c r="O24" i="5"/>
  <c r="P24" i="5"/>
  <c r="N24" i="5"/>
  <c r="T24" i="5"/>
  <c r="R24" i="5"/>
  <c r="N98" i="8" l="1"/>
  <c r="N4" i="8"/>
  <c r="J274" i="5"/>
  <c r="J85" i="5"/>
  <c r="H92" i="6"/>
  <c r="H90" i="6"/>
  <c r="H91" i="6"/>
  <c r="H93" i="6"/>
  <c r="H271" i="5"/>
  <c r="H267" i="5"/>
  <c r="H270" i="5"/>
  <c r="H269" i="5"/>
  <c r="H273" i="5"/>
  <c r="H268" i="5"/>
  <c r="H272" i="5"/>
  <c r="H266" i="5"/>
  <c r="H110" i="3"/>
  <c r="H111" i="3"/>
  <c r="H112" i="3"/>
  <c r="H113" i="3"/>
  <c r="L44" i="3"/>
  <c r="P44" i="3" s="1"/>
  <c r="M39" i="3"/>
  <c r="N39" i="3"/>
  <c r="O39" i="3"/>
  <c r="P39" i="3"/>
  <c r="N71" i="2"/>
  <c r="L71" i="2"/>
  <c r="I71" i="2"/>
  <c r="J71" i="2"/>
  <c r="H71" i="2"/>
  <c r="M71" i="2"/>
  <c r="O71" i="2"/>
  <c r="K71" i="2"/>
  <c r="H48" i="6"/>
  <c r="H47" i="6"/>
  <c r="H46" i="6"/>
  <c r="H45" i="6"/>
  <c r="L44" i="6"/>
  <c r="S39" i="3"/>
  <c r="Q39" i="3"/>
  <c r="G72" i="2"/>
  <c r="M11" i="2"/>
  <c r="O11" i="2"/>
  <c r="I11" i="2"/>
  <c r="K11" i="2"/>
  <c r="N11" i="2"/>
  <c r="L11" i="2"/>
  <c r="J11" i="2"/>
  <c r="H11" i="2"/>
  <c r="H80" i="5"/>
  <c r="H82" i="5"/>
  <c r="H78" i="5"/>
  <c r="H84" i="5"/>
  <c r="H81" i="5"/>
  <c r="H83" i="5"/>
  <c r="H77" i="5"/>
  <c r="H79" i="5"/>
  <c r="L76" i="5"/>
  <c r="H53" i="2"/>
  <c r="J53" i="2"/>
  <c r="M53" i="2"/>
  <c r="N53" i="2"/>
  <c r="O53" i="2"/>
  <c r="L53" i="2"/>
  <c r="K53" i="2"/>
  <c r="I53" i="2"/>
  <c r="O67" i="5"/>
  <c r="Q67" i="5"/>
  <c r="M67" i="5"/>
  <c r="T67" i="5"/>
  <c r="R67" i="5"/>
  <c r="S67" i="5"/>
  <c r="P67" i="5"/>
  <c r="N67" i="5"/>
  <c r="G12" i="2"/>
  <c r="H45" i="3"/>
  <c r="H47" i="3"/>
  <c r="H46" i="3"/>
  <c r="H48" i="3"/>
  <c r="R39" i="3"/>
  <c r="M54" i="2"/>
  <c r="K54" i="2"/>
  <c r="H54" i="2"/>
  <c r="I54" i="2"/>
  <c r="O54" i="2"/>
  <c r="N54" i="2"/>
  <c r="L54" i="2"/>
  <c r="J54" i="2"/>
  <c r="M39" i="6"/>
  <c r="O39" i="6"/>
  <c r="Q39" i="6"/>
  <c r="S39" i="6"/>
  <c r="T39" i="6"/>
  <c r="R39" i="6"/>
  <c r="P39" i="6"/>
  <c r="N39" i="6"/>
  <c r="J53" i="8"/>
  <c r="J49" i="8"/>
  <c r="J51" i="8"/>
  <c r="J50" i="8"/>
  <c r="J52" i="8"/>
  <c r="J10" i="4"/>
  <c r="L10" i="4" s="1"/>
  <c r="J10" i="5"/>
  <c r="L10" i="5" s="1"/>
  <c r="R30" i="4"/>
  <c r="N30" i="4"/>
  <c r="M30" i="4"/>
  <c r="T30" i="4"/>
  <c r="Q30" i="4"/>
  <c r="O30" i="4"/>
  <c r="P30" i="4"/>
  <c r="S30" i="4"/>
  <c r="Q9" i="4"/>
  <c r="O9" i="4"/>
  <c r="T9" i="4"/>
  <c r="R9" i="4"/>
  <c r="P9" i="4"/>
  <c r="N9" i="4"/>
  <c r="M9" i="4"/>
  <c r="S9" i="4"/>
  <c r="S18" i="5"/>
  <c r="T18" i="5"/>
  <c r="O18" i="5"/>
  <c r="R18" i="5"/>
  <c r="Q18" i="5"/>
  <c r="P18" i="5"/>
  <c r="M18" i="5"/>
  <c r="N18" i="5"/>
  <c r="P9" i="5"/>
  <c r="S9" i="5"/>
  <c r="M9" i="5"/>
  <c r="R9" i="5"/>
  <c r="Q9" i="5"/>
  <c r="N9" i="5"/>
  <c r="O9" i="5"/>
  <c r="T9" i="5"/>
  <c r="J19" i="5"/>
  <c r="L19" i="5" s="1"/>
  <c r="J31" i="4"/>
  <c r="L31" i="4" s="1"/>
  <c r="T70" i="4"/>
  <c r="P70" i="4"/>
  <c r="S70" i="4"/>
  <c r="O70" i="4"/>
  <c r="R70" i="4"/>
  <c r="N70" i="4"/>
  <c r="Q70" i="4"/>
  <c r="M70" i="4"/>
  <c r="S17" i="6"/>
  <c r="O17" i="6"/>
  <c r="R17" i="6"/>
  <c r="N17" i="6"/>
  <c r="Q17" i="6"/>
  <c r="M17" i="6"/>
  <c r="T17" i="6"/>
  <c r="P17" i="6"/>
  <c r="R25" i="5"/>
  <c r="N25" i="5"/>
  <c r="T25" i="5"/>
  <c r="P25" i="5"/>
  <c r="S25" i="5"/>
  <c r="Q25" i="5"/>
  <c r="O25" i="5"/>
  <c r="M25" i="5"/>
  <c r="L18" i="3"/>
  <c r="J23" i="3"/>
  <c r="J92" i="4"/>
  <c r="L92" i="4" s="1"/>
  <c r="J71" i="4"/>
  <c r="L71" i="4" s="1"/>
  <c r="Q91" i="4"/>
  <c r="M91" i="4"/>
  <c r="T91" i="4"/>
  <c r="P91" i="4"/>
  <c r="S91" i="4"/>
  <c r="O91" i="4"/>
  <c r="R91" i="4"/>
  <c r="N91" i="4"/>
  <c r="J27" i="6"/>
  <c r="L22" i="6"/>
  <c r="S25" i="6"/>
  <c r="O25" i="6"/>
  <c r="R25" i="6"/>
  <c r="N25" i="6"/>
  <c r="Q25" i="6"/>
  <c r="M25" i="6"/>
  <c r="T25" i="6"/>
  <c r="P25" i="6"/>
  <c r="J43" i="5"/>
  <c r="L34" i="5"/>
  <c r="T50" i="4"/>
  <c r="P50" i="4"/>
  <c r="S50" i="4"/>
  <c r="O50" i="4"/>
  <c r="R50" i="4"/>
  <c r="N50" i="4"/>
  <c r="Q50" i="4"/>
  <c r="M50" i="4"/>
  <c r="J27" i="5"/>
  <c r="J51" i="4"/>
  <c r="L51" i="4" s="1"/>
  <c r="S21" i="6"/>
  <c r="O21" i="6"/>
  <c r="R21" i="6"/>
  <c r="N21" i="6"/>
  <c r="Q21" i="6"/>
  <c r="M21" i="6"/>
  <c r="T21" i="6"/>
  <c r="P21" i="6"/>
  <c r="R41" i="5"/>
  <c r="N41" i="5"/>
  <c r="T41" i="5"/>
  <c r="P41" i="5"/>
  <c r="S41" i="5"/>
  <c r="Q41" i="5"/>
  <c r="O41" i="5"/>
  <c r="M41" i="5"/>
  <c r="S21" i="3"/>
  <c r="O21" i="3"/>
  <c r="R21" i="3"/>
  <c r="N21" i="3"/>
  <c r="Q21" i="3"/>
  <c r="M21" i="3"/>
  <c r="T21" i="3"/>
  <c r="P21" i="3"/>
  <c r="S25" i="3"/>
  <c r="O25" i="3"/>
  <c r="R25" i="3"/>
  <c r="N25" i="3"/>
  <c r="Q25" i="3"/>
  <c r="M25" i="3"/>
  <c r="T25" i="3"/>
  <c r="P25" i="3"/>
  <c r="J35" i="6"/>
  <c r="L30" i="6"/>
  <c r="T44" i="3"/>
  <c r="J35" i="5"/>
  <c r="L26" i="5"/>
  <c r="R33" i="5"/>
  <c r="N33" i="5"/>
  <c r="T33" i="5"/>
  <c r="P33" i="5"/>
  <c r="S33" i="5"/>
  <c r="Q33" i="5"/>
  <c r="O33" i="5"/>
  <c r="M33" i="5"/>
  <c r="S17" i="3"/>
  <c r="O17" i="3"/>
  <c r="R17" i="3"/>
  <c r="N17" i="3"/>
  <c r="Q17" i="3"/>
  <c r="M17" i="3"/>
  <c r="T17" i="3"/>
  <c r="P17" i="3"/>
  <c r="J31" i="6"/>
  <c r="L26" i="6"/>
  <c r="J59" i="5"/>
  <c r="L50" i="5"/>
  <c r="L26" i="3"/>
  <c r="J31" i="3"/>
  <c r="J35" i="3"/>
  <c r="L30" i="3"/>
  <c r="J54" i="3"/>
  <c r="J23" i="6"/>
  <c r="L18" i="6"/>
  <c r="J51" i="5"/>
  <c r="L42" i="5"/>
  <c r="L22" i="3"/>
  <c r="J27" i="3"/>
  <c r="N103" i="8" l="1"/>
  <c r="N190" i="8"/>
  <c r="N96" i="8"/>
  <c r="N9" i="8"/>
  <c r="N14" i="8" s="1"/>
  <c r="N19" i="8" s="1"/>
  <c r="N24" i="8" s="1"/>
  <c r="N29" i="8" s="1"/>
  <c r="N34" i="8" s="1"/>
  <c r="N39" i="8" s="1"/>
  <c r="N44" i="8" s="1"/>
  <c r="N49" i="8" s="1"/>
  <c r="N54" i="8" s="1"/>
  <c r="N59" i="8" s="1"/>
  <c r="N64" i="8" s="1"/>
  <c r="N69" i="8" s="1"/>
  <c r="N74" i="8" s="1"/>
  <c r="N79" i="8" s="1"/>
  <c r="N84" i="8" s="1"/>
  <c r="J283" i="5"/>
  <c r="J94" i="5"/>
  <c r="H279" i="5"/>
  <c r="H275" i="5"/>
  <c r="H276" i="5"/>
  <c r="H280" i="5"/>
  <c r="H278" i="5"/>
  <c r="H282" i="5"/>
  <c r="H277" i="5"/>
  <c r="H281" i="5"/>
  <c r="M44" i="3"/>
  <c r="Q44" i="3"/>
  <c r="N44" i="3"/>
  <c r="R44" i="3"/>
  <c r="L49" i="3"/>
  <c r="R49" i="3" s="1"/>
  <c r="H118" i="3"/>
  <c r="H115" i="3"/>
  <c r="H117" i="3"/>
  <c r="H116" i="3"/>
  <c r="S44" i="3"/>
  <c r="O44" i="3"/>
  <c r="G73" i="2"/>
  <c r="H50" i="3"/>
  <c r="H52" i="3"/>
  <c r="H53" i="3"/>
  <c r="H51" i="3"/>
  <c r="L12" i="2"/>
  <c r="N12" i="2"/>
  <c r="K12" i="2"/>
  <c r="H12" i="2"/>
  <c r="J12" i="2"/>
  <c r="O12" i="2"/>
  <c r="M12" i="2"/>
  <c r="I12" i="2"/>
  <c r="H93" i="5"/>
  <c r="H86" i="5"/>
  <c r="H91" i="5"/>
  <c r="H90" i="5"/>
  <c r="H92" i="5"/>
  <c r="H89" i="5"/>
  <c r="H88" i="5"/>
  <c r="H87" i="5"/>
  <c r="L85" i="5"/>
  <c r="J57" i="8"/>
  <c r="J54" i="8"/>
  <c r="J58" i="8"/>
  <c r="J55" i="8"/>
  <c r="J56" i="8"/>
  <c r="T76" i="5"/>
  <c r="R76" i="5"/>
  <c r="P76" i="5"/>
  <c r="N76" i="5"/>
  <c r="Q76" i="5"/>
  <c r="S76" i="5"/>
  <c r="M76" i="5"/>
  <c r="O76" i="5"/>
  <c r="G13" i="2"/>
  <c r="H72" i="2"/>
  <c r="J72" i="2"/>
  <c r="O72" i="2"/>
  <c r="M72" i="2"/>
  <c r="L72" i="2"/>
  <c r="K72" i="2"/>
  <c r="I72" i="2"/>
  <c r="N72" i="2"/>
  <c r="Q44" i="6"/>
  <c r="O44" i="6"/>
  <c r="M44" i="6"/>
  <c r="N44" i="6"/>
  <c r="P44" i="6"/>
  <c r="S44" i="6"/>
  <c r="R44" i="6"/>
  <c r="T44" i="6"/>
  <c r="J32" i="4"/>
  <c r="L32" i="4" s="1"/>
  <c r="J20" i="5"/>
  <c r="S10" i="5"/>
  <c r="T10" i="5"/>
  <c r="O10" i="5"/>
  <c r="R10" i="5"/>
  <c r="Q10" i="5"/>
  <c r="P10" i="5"/>
  <c r="M10" i="5"/>
  <c r="N10" i="5"/>
  <c r="M31" i="4"/>
  <c r="S31" i="4"/>
  <c r="T31" i="4"/>
  <c r="R31" i="4"/>
  <c r="Q31" i="4"/>
  <c r="P31" i="4"/>
  <c r="O31" i="4"/>
  <c r="N31" i="4"/>
  <c r="R10" i="4"/>
  <c r="Q10" i="4"/>
  <c r="O10" i="4"/>
  <c r="M10" i="4"/>
  <c r="P10" i="4"/>
  <c r="N10" i="4"/>
  <c r="T10" i="4"/>
  <c r="S10" i="4"/>
  <c r="Q19" i="5"/>
  <c r="N19" i="5"/>
  <c r="T19" i="5"/>
  <c r="S19" i="5"/>
  <c r="M19" i="5"/>
  <c r="P19" i="5"/>
  <c r="R19" i="5"/>
  <c r="O19" i="5"/>
  <c r="J11" i="5"/>
  <c r="J11" i="4"/>
  <c r="L11" i="4" s="1"/>
  <c r="T22" i="3"/>
  <c r="P22" i="3"/>
  <c r="S22" i="3"/>
  <c r="O22" i="3"/>
  <c r="R22" i="3"/>
  <c r="N22" i="3"/>
  <c r="Q22" i="3"/>
  <c r="M22" i="3"/>
  <c r="J28" i="6"/>
  <c r="L23" i="6"/>
  <c r="T26" i="3"/>
  <c r="P26" i="3"/>
  <c r="S26" i="3"/>
  <c r="O26" i="3"/>
  <c r="R26" i="3"/>
  <c r="N26" i="3"/>
  <c r="M26" i="3"/>
  <c r="Q26" i="3"/>
  <c r="J36" i="6"/>
  <c r="L31" i="6"/>
  <c r="L35" i="5"/>
  <c r="J44" i="5"/>
  <c r="J40" i="6"/>
  <c r="L35" i="6"/>
  <c r="Q51" i="4"/>
  <c r="M51" i="4"/>
  <c r="T51" i="4"/>
  <c r="P51" i="4"/>
  <c r="S51" i="4"/>
  <c r="O51" i="4"/>
  <c r="R51" i="4"/>
  <c r="N51" i="4"/>
  <c r="S34" i="5"/>
  <c r="O34" i="5"/>
  <c r="Q34" i="5"/>
  <c r="M34" i="5"/>
  <c r="P34" i="5"/>
  <c r="N34" i="5"/>
  <c r="T34" i="5"/>
  <c r="R34" i="5"/>
  <c r="J32" i="6"/>
  <c r="L27" i="6"/>
  <c r="T18" i="3"/>
  <c r="P18" i="3"/>
  <c r="S18" i="3"/>
  <c r="O18" i="3"/>
  <c r="R18" i="3"/>
  <c r="N18" i="3"/>
  <c r="M18" i="3"/>
  <c r="Q18" i="3"/>
  <c r="S42" i="5"/>
  <c r="O42" i="5"/>
  <c r="Q42" i="5"/>
  <c r="M42" i="5"/>
  <c r="P42" i="5"/>
  <c r="N42" i="5"/>
  <c r="T42" i="5"/>
  <c r="R42" i="5"/>
  <c r="O49" i="3"/>
  <c r="T30" i="3"/>
  <c r="P30" i="3"/>
  <c r="S30" i="3"/>
  <c r="O30" i="3"/>
  <c r="R30" i="3"/>
  <c r="N30" i="3"/>
  <c r="Q30" i="3"/>
  <c r="M30" i="3"/>
  <c r="S50" i="5"/>
  <c r="O50" i="5"/>
  <c r="Q50" i="5"/>
  <c r="M50" i="5"/>
  <c r="P50" i="5"/>
  <c r="N50" i="5"/>
  <c r="T50" i="5"/>
  <c r="R50" i="5"/>
  <c r="L27" i="5"/>
  <c r="J36" i="5"/>
  <c r="J52" i="5"/>
  <c r="L43" i="5"/>
  <c r="Q71" i="4"/>
  <c r="M71" i="4"/>
  <c r="T71" i="4"/>
  <c r="P71" i="4"/>
  <c r="S71" i="4"/>
  <c r="O71" i="4"/>
  <c r="R71" i="4"/>
  <c r="N71" i="4"/>
  <c r="J60" i="5"/>
  <c r="L51" i="5"/>
  <c r="J59" i="3"/>
  <c r="J40" i="3"/>
  <c r="L35" i="3"/>
  <c r="J68" i="5"/>
  <c r="L59" i="5"/>
  <c r="J28" i="5"/>
  <c r="J52" i="4"/>
  <c r="L52" i="4" s="1"/>
  <c r="R92" i="4"/>
  <c r="N92" i="4"/>
  <c r="Q92" i="4"/>
  <c r="M92" i="4"/>
  <c r="T92" i="4"/>
  <c r="P92" i="4"/>
  <c r="S92" i="4"/>
  <c r="O92" i="4"/>
  <c r="J32" i="3"/>
  <c r="L27" i="3"/>
  <c r="T18" i="6"/>
  <c r="P18" i="6"/>
  <c r="S18" i="6"/>
  <c r="O18" i="6"/>
  <c r="R18" i="6"/>
  <c r="N18" i="6"/>
  <c r="M18" i="6"/>
  <c r="Q18" i="6"/>
  <c r="J36" i="3"/>
  <c r="L31" i="3"/>
  <c r="T26" i="6"/>
  <c r="P26" i="6"/>
  <c r="S26" i="6"/>
  <c r="O26" i="6"/>
  <c r="R26" i="6"/>
  <c r="N26" i="6"/>
  <c r="M26" i="6"/>
  <c r="Q26" i="6"/>
  <c r="S26" i="5"/>
  <c r="O26" i="5"/>
  <c r="Q26" i="5"/>
  <c r="M26" i="5"/>
  <c r="P26" i="5"/>
  <c r="N26" i="5"/>
  <c r="T26" i="5"/>
  <c r="R26" i="5"/>
  <c r="T30" i="6"/>
  <c r="P30" i="6"/>
  <c r="S30" i="6"/>
  <c r="O30" i="6"/>
  <c r="R30" i="6"/>
  <c r="N30" i="6"/>
  <c r="Q30" i="6"/>
  <c r="M30" i="6"/>
  <c r="J93" i="4"/>
  <c r="L93" i="4" s="1"/>
  <c r="J72" i="4"/>
  <c r="L72" i="4" s="1"/>
  <c r="T22" i="6"/>
  <c r="P22" i="6"/>
  <c r="S22" i="6"/>
  <c r="O22" i="6"/>
  <c r="R22" i="6"/>
  <c r="N22" i="6"/>
  <c r="Q22" i="6"/>
  <c r="M22" i="6"/>
  <c r="J28" i="3"/>
  <c r="L23" i="3"/>
  <c r="N93" i="8" l="1"/>
  <c r="N89" i="8"/>
  <c r="N108" i="8"/>
  <c r="J292" i="5"/>
  <c r="J103" i="5"/>
  <c r="H289" i="5"/>
  <c r="H290" i="5"/>
  <c r="H286" i="5"/>
  <c r="H291" i="5"/>
  <c r="H285" i="5"/>
  <c r="H287" i="5"/>
  <c r="H284" i="5"/>
  <c r="H288" i="5"/>
  <c r="S49" i="3"/>
  <c r="T49" i="3"/>
  <c r="P49" i="3"/>
  <c r="L54" i="3"/>
  <c r="O54" i="3" s="1"/>
  <c r="H123" i="3"/>
  <c r="H122" i="3"/>
  <c r="H121" i="3"/>
  <c r="H120" i="3"/>
  <c r="M49" i="3"/>
  <c r="Q49" i="3"/>
  <c r="N49" i="3"/>
  <c r="J59" i="8"/>
  <c r="J63" i="8"/>
  <c r="J62" i="8"/>
  <c r="J60" i="8"/>
  <c r="J61" i="8"/>
  <c r="N85" i="5"/>
  <c r="P85" i="5"/>
  <c r="Q85" i="5"/>
  <c r="S85" i="5"/>
  <c r="M85" i="5"/>
  <c r="O85" i="5"/>
  <c r="R85" i="5"/>
  <c r="T85" i="5"/>
  <c r="I13" i="2"/>
  <c r="O13" i="2"/>
  <c r="N13" i="2"/>
  <c r="L13" i="2"/>
  <c r="J13" i="2"/>
  <c r="H13" i="2"/>
  <c r="M13" i="2"/>
  <c r="K13" i="2"/>
  <c r="H98" i="5"/>
  <c r="H101" i="5"/>
  <c r="H95" i="5"/>
  <c r="H96" i="5"/>
  <c r="H97" i="5"/>
  <c r="H100" i="5"/>
  <c r="H99" i="5"/>
  <c r="H102" i="5"/>
  <c r="L94" i="5"/>
  <c r="J73" i="2"/>
  <c r="H73" i="2"/>
  <c r="N73" i="2"/>
  <c r="M73" i="2"/>
  <c r="K73" i="2"/>
  <c r="I73" i="2"/>
  <c r="O73" i="2"/>
  <c r="L73" i="2"/>
  <c r="G14" i="2"/>
  <c r="H55" i="3"/>
  <c r="H58" i="3"/>
  <c r="H56" i="3"/>
  <c r="H57" i="3"/>
  <c r="G74" i="2"/>
  <c r="L20" i="5"/>
  <c r="L11" i="8"/>
  <c r="L12" i="8"/>
  <c r="L10" i="8"/>
  <c r="L13" i="8"/>
  <c r="P9" i="8"/>
  <c r="R11" i="4"/>
  <c r="Q11" i="4"/>
  <c r="O11" i="4"/>
  <c r="M11" i="4"/>
  <c r="S11" i="4"/>
  <c r="P11" i="4"/>
  <c r="N11" i="4"/>
  <c r="T11" i="4"/>
  <c r="N32" i="4"/>
  <c r="O32" i="4"/>
  <c r="S32" i="4"/>
  <c r="Q32" i="4"/>
  <c r="T32" i="4"/>
  <c r="M32" i="4"/>
  <c r="R32" i="4"/>
  <c r="P32" i="4"/>
  <c r="J12" i="5"/>
  <c r="L12" i="5" s="1"/>
  <c r="J12" i="4"/>
  <c r="L12" i="4" s="1"/>
  <c r="L8" i="8"/>
  <c r="P4" i="8"/>
  <c r="L5" i="8"/>
  <c r="L7" i="8"/>
  <c r="L11" i="5"/>
  <c r="L6" i="8"/>
  <c r="J21" i="5"/>
  <c r="L21" i="5" s="1"/>
  <c r="J33" i="4"/>
  <c r="L33" i="4" s="1"/>
  <c r="S93" i="4"/>
  <c r="O93" i="4"/>
  <c r="R93" i="4"/>
  <c r="N93" i="4"/>
  <c r="Q93" i="4"/>
  <c r="M93" i="4"/>
  <c r="T93" i="4"/>
  <c r="P93" i="4"/>
  <c r="J41" i="3"/>
  <c r="L36" i="3"/>
  <c r="J94" i="4"/>
  <c r="L94" i="4" s="1"/>
  <c r="J73" i="4"/>
  <c r="L73" i="4" s="1"/>
  <c r="T59" i="5"/>
  <c r="P59" i="5"/>
  <c r="S59" i="5"/>
  <c r="O59" i="5"/>
  <c r="R59" i="5"/>
  <c r="N59" i="5"/>
  <c r="M59" i="5"/>
  <c r="Q59" i="5"/>
  <c r="T54" i="3"/>
  <c r="P54" i="3"/>
  <c r="J45" i="5"/>
  <c r="L36" i="5"/>
  <c r="J45" i="6"/>
  <c r="L40" i="6"/>
  <c r="Q31" i="6"/>
  <c r="M31" i="6"/>
  <c r="T31" i="6"/>
  <c r="P31" i="6"/>
  <c r="S31" i="6"/>
  <c r="O31" i="6"/>
  <c r="R31" i="6"/>
  <c r="N31" i="6"/>
  <c r="Q23" i="3"/>
  <c r="M23" i="3"/>
  <c r="T23" i="3"/>
  <c r="P23" i="3"/>
  <c r="S23" i="3"/>
  <c r="O23" i="3"/>
  <c r="R23" i="3"/>
  <c r="N23" i="3"/>
  <c r="J37" i="3"/>
  <c r="L32" i="3"/>
  <c r="T51" i="5"/>
  <c r="P51" i="5"/>
  <c r="R51" i="5"/>
  <c r="N51" i="5"/>
  <c r="S51" i="5"/>
  <c r="Q51" i="5"/>
  <c r="O51" i="5"/>
  <c r="M51" i="5"/>
  <c r="T43" i="5"/>
  <c r="P43" i="5"/>
  <c r="R43" i="5"/>
  <c r="N43" i="5"/>
  <c r="S43" i="5"/>
  <c r="Q43" i="5"/>
  <c r="O43" i="5"/>
  <c r="M43" i="5"/>
  <c r="J37" i="6"/>
  <c r="L32" i="6"/>
  <c r="R72" i="4"/>
  <c r="N72" i="4"/>
  <c r="Q72" i="4"/>
  <c r="M72" i="4"/>
  <c r="T72" i="4"/>
  <c r="P72" i="4"/>
  <c r="S72" i="4"/>
  <c r="O72" i="4"/>
  <c r="Q27" i="3"/>
  <c r="M27" i="3"/>
  <c r="T27" i="3"/>
  <c r="P27" i="3"/>
  <c r="S27" i="3"/>
  <c r="O27" i="3"/>
  <c r="R27" i="3"/>
  <c r="N27" i="3"/>
  <c r="R52" i="4"/>
  <c r="N52" i="4"/>
  <c r="Q52" i="4"/>
  <c r="M52" i="4"/>
  <c r="T52" i="4"/>
  <c r="P52" i="4"/>
  <c r="S52" i="4"/>
  <c r="O52" i="4"/>
  <c r="J77" i="5"/>
  <c r="L68" i="5"/>
  <c r="J64" i="3"/>
  <c r="T27" i="5"/>
  <c r="P27" i="5"/>
  <c r="R27" i="5"/>
  <c r="N27" i="5"/>
  <c r="S27" i="5"/>
  <c r="Q27" i="5"/>
  <c r="O27" i="5"/>
  <c r="M27" i="5"/>
  <c r="Q27" i="6"/>
  <c r="M27" i="6"/>
  <c r="T27" i="6"/>
  <c r="P27" i="6"/>
  <c r="S27" i="6"/>
  <c r="O27" i="6"/>
  <c r="R27" i="6"/>
  <c r="N27" i="6"/>
  <c r="J53" i="5"/>
  <c r="L44" i="5"/>
  <c r="J41" i="6"/>
  <c r="L36" i="6"/>
  <c r="T35" i="5"/>
  <c r="P35" i="5"/>
  <c r="R35" i="5"/>
  <c r="N35" i="5"/>
  <c r="S35" i="5"/>
  <c r="Q35" i="5"/>
  <c r="O35" i="5"/>
  <c r="M35" i="5"/>
  <c r="Q23" i="6"/>
  <c r="M23" i="6"/>
  <c r="T23" i="6"/>
  <c r="P23" i="6"/>
  <c r="S23" i="6"/>
  <c r="O23" i="6"/>
  <c r="R23" i="6"/>
  <c r="N23" i="6"/>
  <c r="J37" i="5"/>
  <c r="L28" i="5"/>
  <c r="Q35" i="3"/>
  <c r="M35" i="3"/>
  <c r="T35" i="3"/>
  <c r="P35" i="3"/>
  <c r="S35" i="3"/>
  <c r="O35" i="3"/>
  <c r="R35" i="3"/>
  <c r="N35" i="3"/>
  <c r="J33" i="3"/>
  <c r="L28" i="3"/>
  <c r="Q31" i="3"/>
  <c r="M31" i="3"/>
  <c r="T31" i="3"/>
  <c r="P31" i="3"/>
  <c r="S31" i="3"/>
  <c r="O31" i="3"/>
  <c r="R31" i="3"/>
  <c r="N31" i="3"/>
  <c r="J53" i="4"/>
  <c r="L53" i="4" s="1"/>
  <c r="J45" i="3"/>
  <c r="L40" i="3"/>
  <c r="J69" i="5"/>
  <c r="L60" i="5"/>
  <c r="J61" i="5"/>
  <c r="L52" i="5"/>
  <c r="Q35" i="6"/>
  <c r="M35" i="6"/>
  <c r="T35" i="6"/>
  <c r="P35" i="6"/>
  <c r="S35" i="6"/>
  <c r="O35" i="6"/>
  <c r="R35" i="6"/>
  <c r="N35" i="6"/>
  <c r="J33" i="6"/>
  <c r="L28" i="6"/>
  <c r="N113" i="8" l="1"/>
  <c r="J301" i="5"/>
  <c r="J112" i="5"/>
  <c r="H299" i="5"/>
  <c r="H300" i="5"/>
  <c r="H296" i="5"/>
  <c r="H298" i="5"/>
  <c r="H295" i="5"/>
  <c r="H293" i="5"/>
  <c r="H297" i="5"/>
  <c r="H294" i="5"/>
  <c r="Q54" i="3"/>
  <c r="N54" i="3"/>
  <c r="M54" i="3"/>
  <c r="S54" i="3"/>
  <c r="H125" i="3"/>
  <c r="H128" i="3"/>
  <c r="H126" i="3"/>
  <c r="H127" i="3"/>
  <c r="R54" i="3"/>
  <c r="L59" i="3"/>
  <c r="O59" i="3" s="1"/>
  <c r="G75" i="2"/>
  <c r="G76" i="2"/>
  <c r="J67" i="8"/>
  <c r="H112" i="5"/>
  <c r="J68" i="8"/>
  <c r="J66" i="8"/>
  <c r="J64" i="8"/>
  <c r="J65" i="8"/>
  <c r="G15" i="2"/>
  <c r="H111" i="5"/>
  <c r="H108" i="5"/>
  <c r="H104" i="5"/>
  <c r="H109" i="5"/>
  <c r="H106" i="5"/>
  <c r="H105" i="5"/>
  <c r="H107" i="5"/>
  <c r="H110" i="5"/>
  <c r="L103" i="5"/>
  <c r="L14" i="2"/>
  <c r="N14" i="2"/>
  <c r="K14" i="2"/>
  <c r="H14" i="2"/>
  <c r="J14" i="2"/>
  <c r="O14" i="2"/>
  <c r="M14" i="2"/>
  <c r="I14" i="2"/>
  <c r="H60" i="3"/>
  <c r="H61" i="3"/>
  <c r="H62" i="3"/>
  <c r="H63" i="3"/>
  <c r="K74" i="2"/>
  <c r="I74" i="2"/>
  <c r="O74" i="2"/>
  <c r="L74" i="2"/>
  <c r="N74" i="2"/>
  <c r="M74" i="2"/>
  <c r="H74" i="2"/>
  <c r="J74" i="2"/>
  <c r="O94" i="5"/>
  <c r="T94" i="5"/>
  <c r="Q94" i="5"/>
  <c r="R94" i="5"/>
  <c r="N94" i="5"/>
  <c r="M94" i="5"/>
  <c r="P94" i="5"/>
  <c r="S94" i="5"/>
  <c r="T4" i="8"/>
  <c r="R4" i="8"/>
  <c r="W4" i="8"/>
  <c r="U4" i="8"/>
  <c r="S4" i="8"/>
  <c r="Q4" i="8"/>
  <c r="X4" i="8"/>
  <c r="V4" i="8"/>
  <c r="J13" i="4"/>
  <c r="L13" i="4" s="1"/>
  <c r="M12" i="5"/>
  <c r="Q12" i="5"/>
  <c r="S12" i="5"/>
  <c r="P12" i="5"/>
  <c r="O12" i="5"/>
  <c r="N12" i="5"/>
  <c r="T12" i="5"/>
  <c r="R12" i="5"/>
  <c r="R33" i="4"/>
  <c r="M33" i="4"/>
  <c r="N33" i="4"/>
  <c r="T33" i="4"/>
  <c r="S33" i="4"/>
  <c r="Q33" i="4"/>
  <c r="P33" i="4"/>
  <c r="O33" i="4"/>
  <c r="N11" i="5"/>
  <c r="Q11" i="5"/>
  <c r="S11" i="5"/>
  <c r="T11" i="5"/>
  <c r="O11" i="5"/>
  <c r="R11" i="5"/>
  <c r="P11" i="5"/>
  <c r="M11" i="5"/>
  <c r="W9" i="8"/>
  <c r="U9" i="8"/>
  <c r="S9" i="8"/>
  <c r="Q9" i="8"/>
  <c r="X9" i="8"/>
  <c r="V9" i="8"/>
  <c r="T9" i="8"/>
  <c r="R9" i="8"/>
  <c r="J34" i="4"/>
  <c r="L34" i="4" s="1"/>
  <c r="O21" i="5"/>
  <c r="N21" i="5"/>
  <c r="Q21" i="5"/>
  <c r="T21" i="5"/>
  <c r="M21" i="5"/>
  <c r="P21" i="5"/>
  <c r="R21" i="5"/>
  <c r="S21" i="5"/>
  <c r="R12" i="4"/>
  <c r="S12" i="4"/>
  <c r="N12" i="4"/>
  <c r="M12" i="4"/>
  <c r="T12" i="4"/>
  <c r="Q12" i="4"/>
  <c r="O12" i="4"/>
  <c r="P12" i="4"/>
  <c r="Q20" i="5"/>
  <c r="T20" i="5"/>
  <c r="R20" i="5"/>
  <c r="O20" i="5"/>
  <c r="M20" i="5"/>
  <c r="S20" i="5"/>
  <c r="N20" i="5"/>
  <c r="P20" i="5"/>
  <c r="Q52" i="5"/>
  <c r="M52" i="5"/>
  <c r="S52" i="5"/>
  <c r="O52" i="5"/>
  <c r="P52" i="5"/>
  <c r="N52" i="5"/>
  <c r="T52" i="5"/>
  <c r="R52" i="5"/>
  <c r="Q60" i="5"/>
  <c r="M60" i="5"/>
  <c r="T60" i="5"/>
  <c r="P60" i="5"/>
  <c r="S60" i="5"/>
  <c r="O60" i="5"/>
  <c r="R60" i="5"/>
  <c r="N60" i="5"/>
  <c r="J46" i="5"/>
  <c r="L37" i="5"/>
  <c r="Q44" i="5"/>
  <c r="M44" i="5"/>
  <c r="S44" i="5"/>
  <c r="O44" i="5"/>
  <c r="P44" i="5"/>
  <c r="N44" i="5"/>
  <c r="T44" i="5"/>
  <c r="R44" i="5"/>
  <c r="J86" i="5"/>
  <c r="L77" i="5"/>
  <c r="J42" i="6"/>
  <c r="L37" i="6"/>
  <c r="N5" i="8"/>
  <c r="L45" i="6"/>
  <c r="J46" i="3"/>
  <c r="L41" i="3"/>
  <c r="J78" i="5"/>
  <c r="L69" i="5"/>
  <c r="J62" i="5"/>
  <c r="L53" i="5"/>
  <c r="R32" i="3"/>
  <c r="N32" i="3"/>
  <c r="Q32" i="3"/>
  <c r="M32" i="3"/>
  <c r="T32" i="3"/>
  <c r="P32" i="3"/>
  <c r="S32" i="3"/>
  <c r="O32" i="3"/>
  <c r="Q36" i="5"/>
  <c r="M36" i="5"/>
  <c r="S36" i="5"/>
  <c r="O36" i="5"/>
  <c r="P36" i="5"/>
  <c r="N36" i="5"/>
  <c r="T36" i="5"/>
  <c r="R36" i="5"/>
  <c r="S73" i="4"/>
  <c r="O73" i="4"/>
  <c r="R73" i="4"/>
  <c r="N73" i="4"/>
  <c r="Q73" i="4"/>
  <c r="M73" i="4"/>
  <c r="T73" i="4"/>
  <c r="P73" i="4"/>
  <c r="R28" i="6"/>
  <c r="N28" i="6"/>
  <c r="Q28" i="6"/>
  <c r="M28" i="6"/>
  <c r="T28" i="6"/>
  <c r="P28" i="6"/>
  <c r="S28" i="6"/>
  <c r="O28" i="6"/>
  <c r="R40" i="3"/>
  <c r="N40" i="3"/>
  <c r="Q40" i="3"/>
  <c r="M40" i="3"/>
  <c r="T40" i="3"/>
  <c r="P40" i="3"/>
  <c r="O40" i="3"/>
  <c r="S40" i="3"/>
  <c r="J30" i="5"/>
  <c r="J54" i="4"/>
  <c r="L54" i="4" s="1"/>
  <c r="J38" i="3"/>
  <c r="L33" i="3"/>
  <c r="R36" i="6"/>
  <c r="N36" i="6"/>
  <c r="Q36" i="6"/>
  <c r="M36" i="6"/>
  <c r="T36" i="6"/>
  <c r="P36" i="6"/>
  <c r="S36" i="6"/>
  <c r="O36" i="6"/>
  <c r="J42" i="3"/>
  <c r="L37" i="3"/>
  <c r="J54" i="5"/>
  <c r="L45" i="5"/>
  <c r="R94" i="4"/>
  <c r="T94" i="4"/>
  <c r="P94" i="4"/>
  <c r="O94" i="4"/>
  <c r="S94" i="4"/>
  <c r="N94" i="4"/>
  <c r="Q94" i="4"/>
  <c r="M94" i="4"/>
  <c r="S53" i="4"/>
  <c r="O53" i="4"/>
  <c r="R53" i="4"/>
  <c r="N53" i="4"/>
  <c r="Q53" i="4"/>
  <c r="M53" i="4"/>
  <c r="T53" i="4"/>
  <c r="P53" i="4"/>
  <c r="J70" i="5"/>
  <c r="L61" i="5"/>
  <c r="L18" i="8"/>
  <c r="L17" i="8"/>
  <c r="L16" i="8"/>
  <c r="L15" i="8"/>
  <c r="P14" i="8"/>
  <c r="L29" i="5"/>
  <c r="R28" i="3"/>
  <c r="N28" i="3"/>
  <c r="Q28" i="3"/>
  <c r="M28" i="3"/>
  <c r="T28" i="3"/>
  <c r="P28" i="3"/>
  <c r="S28" i="3"/>
  <c r="O28" i="3"/>
  <c r="Q59" i="3"/>
  <c r="M59" i="3"/>
  <c r="T59" i="3"/>
  <c r="P59" i="3"/>
  <c r="S59" i="3"/>
  <c r="J38" i="6"/>
  <c r="L33" i="6"/>
  <c r="J50" i="3"/>
  <c r="L45" i="3"/>
  <c r="J95" i="4"/>
  <c r="L95" i="4" s="1"/>
  <c r="J74" i="4"/>
  <c r="L74" i="4" s="1"/>
  <c r="Q28" i="5"/>
  <c r="M28" i="5"/>
  <c r="S28" i="5"/>
  <c r="O28" i="5"/>
  <c r="P28" i="5"/>
  <c r="N28" i="5"/>
  <c r="T28" i="5"/>
  <c r="R28" i="5"/>
  <c r="J46" i="6"/>
  <c r="L41" i="6"/>
  <c r="Q68" i="5"/>
  <c r="M68" i="5"/>
  <c r="T68" i="5"/>
  <c r="P68" i="5"/>
  <c r="S68" i="5"/>
  <c r="O68" i="5"/>
  <c r="R68" i="5"/>
  <c r="N68" i="5"/>
  <c r="R32" i="6"/>
  <c r="N32" i="6"/>
  <c r="Q32" i="6"/>
  <c r="M32" i="6"/>
  <c r="T32" i="6"/>
  <c r="P32" i="6"/>
  <c r="S32" i="6"/>
  <c r="O32" i="6"/>
  <c r="R40" i="6"/>
  <c r="N40" i="6"/>
  <c r="Q40" i="6"/>
  <c r="M40" i="6"/>
  <c r="T40" i="6"/>
  <c r="P40" i="6"/>
  <c r="O40" i="6"/>
  <c r="S40" i="6"/>
  <c r="R36" i="3"/>
  <c r="N36" i="3"/>
  <c r="Q36" i="3"/>
  <c r="M36" i="3"/>
  <c r="T36" i="3"/>
  <c r="P36" i="3"/>
  <c r="S36" i="3"/>
  <c r="O36" i="3"/>
  <c r="N118" i="8" l="1"/>
  <c r="J310" i="5"/>
  <c r="J121" i="5"/>
  <c r="H304" i="5"/>
  <c r="H307" i="5"/>
  <c r="H302" i="5"/>
  <c r="H305" i="5"/>
  <c r="H309" i="5"/>
  <c r="H303" i="5"/>
  <c r="H306" i="5"/>
  <c r="H308" i="5"/>
  <c r="N59" i="3"/>
  <c r="R59" i="3"/>
  <c r="L64" i="3"/>
  <c r="M64" i="3" s="1"/>
  <c r="H130" i="3"/>
  <c r="H131" i="3"/>
  <c r="H133" i="3"/>
  <c r="H132" i="3"/>
  <c r="I15" i="2"/>
  <c r="K15" i="2"/>
  <c r="N15" i="2"/>
  <c r="L15" i="2"/>
  <c r="M15" i="2"/>
  <c r="J15" i="2"/>
  <c r="H15" i="2"/>
  <c r="O15" i="2"/>
  <c r="H65" i="3"/>
  <c r="H68" i="3"/>
  <c r="H67" i="3"/>
  <c r="H66" i="3"/>
  <c r="R103" i="5"/>
  <c r="M103" i="5"/>
  <c r="N103" i="5"/>
  <c r="S103" i="5"/>
  <c r="O103" i="5"/>
  <c r="T103" i="5"/>
  <c r="Q103" i="5"/>
  <c r="P103" i="5"/>
  <c r="L76" i="2"/>
  <c r="N76" i="2"/>
  <c r="H76" i="2"/>
  <c r="J76" i="2"/>
  <c r="O76" i="2"/>
  <c r="M76" i="2"/>
  <c r="K76" i="2"/>
  <c r="I76" i="2"/>
  <c r="G16" i="2"/>
  <c r="J73" i="8"/>
  <c r="J69" i="8"/>
  <c r="J72" i="8"/>
  <c r="J71" i="8"/>
  <c r="J70" i="8"/>
  <c r="H113" i="5"/>
  <c r="H118" i="5"/>
  <c r="H119" i="5"/>
  <c r="H120" i="5"/>
  <c r="H117" i="5"/>
  <c r="H115" i="5"/>
  <c r="H114" i="5"/>
  <c r="H116" i="5"/>
  <c r="L112" i="5"/>
  <c r="I75" i="2"/>
  <c r="K75" i="2"/>
  <c r="N75" i="2"/>
  <c r="L75" i="2"/>
  <c r="M75" i="2"/>
  <c r="J75" i="2"/>
  <c r="H75" i="2"/>
  <c r="O75" i="2"/>
  <c r="J35" i="4"/>
  <c r="L35" i="4" s="1"/>
  <c r="R34" i="4"/>
  <c r="N34" i="4"/>
  <c r="P34" i="4"/>
  <c r="S34" i="4"/>
  <c r="O34" i="4"/>
  <c r="T34" i="4"/>
  <c r="M34" i="4"/>
  <c r="Q34" i="4"/>
  <c r="O13" i="4"/>
  <c r="T13" i="4"/>
  <c r="R13" i="4"/>
  <c r="Q13" i="4"/>
  <c r="N13" i="4"/>
  <c r="M13" i="4"/>
  <c r="P13" i="4"/>
  <c r="S13" i="4"/>
  <c r="J14" i="4"/>
  <c r="L14" i="4" s="1"/>
  <c r="T74" i="4"/>
  <c r="P74" i="4"/>
  <c r="S74" i="4"/>
  <c r="O74" i="4"/>
  <c r="R74" i="4"/>
  <c r="N74" i="4"/>
  <c r="Q74" i="4"/>
  <c r="M74" i="4"/>
  <c r="S33" i="6"/>
  <c r="O33" i="6"/>
  <c r="R33" i="6"/>
  <c r="N33" i="6"/>
  <c r="Q33" i="6"/>
  <c r="M33" i="6"/>
  <c r="T33" i="6"/>
  <c r="P33" i="6"/>
  <c r="X14" i="8"/>
  <c r="T14" i="8"/>
  <c r="W14" i="8"/>
  <c r="S14" i="8"/>
  <c r="V14" i="8"/>
  <c r="R14" i="8"/>
  <c r="Q14" i="8"/>
  <c r="U14" i="8"/>
  <c r="J63" i="5"/>
  <c r="L54" i="5"/>
  <c r="S33" i="3"/>
  <c r="O33" i="3"/>
  <c r="R33" i="3"/>
  <c r="N33" i="3"/>
  <c r="Q33" i="3"/>
  <c r="M33" i="3"/>
  <c r="T33" i="3"/>
  <c r="P33" i="3"/>
  <c r="J55" i="4"/>
  <c r="L55" i="4" s="1"/>
  <c r="J87" i="5"/>
  <c r="L78" i="5"/>
  <c r="N97" i="8"/>
  <c r="N10" i="8"/>
  <c r="P5" i="8"/>
  <c r="R77" i="5"/>
  <c r="N77" i="5"/>
  <c r="Q77" i="5"/>
  <c r="M77" i="5"/>
  <c r="T77" i="5"/>
  <c r="P77" i="5"/>
  <c r="S77" i="5"/>
  <c r="O77" i="5"/>
  <c r="S95" i="4"/>
  <c r="O95" i="4"/>
  <c r="Q95" i="4"/>
  <c r="M95" i="4"/>
  <c r="T95" i="4"/>
  <c r="R95" i="4"/>
  <c r="P95" i="4"/>
  <c r="N95" i="4"/>
  <c r="J43" i="6"/>
  <c r="L38" i="6"/>
  <c r="R61" i="5"/>
  <c r="N61" i="5"/>
  <c r="Q61" i="5"/>
  <c r="M61" i="5"/>
  <c r="T61" i="5"/>
  <c r="P61" i="5"/>
  <c r="S61" i="5"/>
  <c r="O61" i="5"/>
  <c r="S37" i="3"/>
  <c r="O37" i="3"/>
  <c r="R37" i="3"/>
  <c r="N37" i="3"/>
  <c r="Q37" i="3"/>
  <c r="M37" i="3"/>
  <c r="T37" i="3"/>
  <c r="P37" i="3"/>
  <c r="J43" i="3"/>
  <c r="L38" i="3"/>
  <c r="J96" i="4"/>
  <c r="L96" i="4" s="1"/>
  <c r="J75" i="4"/>
  <c r="L75" i="4" s="1"/>
  <c r="R53" i="5"/>
  <c r="N53" i="5"/>
  <c r="T53" i="5"/>
  <c r="P53" i="5"/>
  <c r="S53" i="5"/>
  <c r="Q53" i="5"/>
  <c r="O53" i="5"/>
  <c r="M53" i="5"/>
  <c r="S41" i="3"/>
  <c r="O41" i="3"/>
  <c r="R41" i="3"/>
  <c r="N41" i="3"/>
  <c r="Q41" i="3"/>
  <c r="M41" i="3"/>
  <c r="T41" i="3"/>
  <c r="P41" i="3"/>
  <c r="S37" i="6"/>
  <c r="O37" i="6"/>
  <c r="R37" i="6"/>
  <c r="N37" i="6"/>
  <c r="Q37" i="6"/>
  <c r="M37" i="6"/>
  <c r="T37" i="6"/>
  <c r="P37" i="6"/>
  <c r="J95" i="5"/>
  <c r="L86" i="5"/>
  <c r="S41" i="6"/>
  <c r="O41" i="6"/>
  <c r="R41" i="6"/>
  <c r="N41" i="6"/>
  <c r="Q41" i="6"/>
  <c r="M41" i="6"/>
  <c r="T41" i="6"/>
  <c r="P41" i="6"/>
  <c r="S45" i="3"/>
  <c r="O45" i="3"/>
  <c r="R45" i="3"/>
  <c r="N45" i="3"/>
  <c r="Q45" i="3"/>
  <c r="M45" i="3"/>
  <c r="P45" i="3"/>
  <c r="T45" i="3"/>
  <c r="R29" i="5"/>
  <c r="N29" i="5"/>
  <c r="T29" i="5"/>
  <c r="P29" i="5"/>
  <c r="S29" i="5"/>
  <c r="Q29" i="5"/>
  <c r="O29" i="5"/>
  <c r="M29" i="5"/>
  <c r="J79" i="5"/>
  <c r="L70" i="5"/>
  <c r="J47" i="3"/>
  <c r="L42" i="3"/>
  <c r="T54" i="4"/>
  <c r="P54" i="4"/>
  <c r="S54" i="4"/>
  <c r="O54" i="4"/>
  <c r="R54" i="4"/>
  <c r="N54" i="4"/>
  <c r="Q54" i="4"/>
  <c r="M54" i="4"/>
  <c r="J71" i="5"/>
  <c r="L62" i="5"/>
  <c r="J51" i="3"/>
  <c r="L46" i="3"/>
  <c r="J47" i="6"/>
  <c r="L42" i="6"/>
  <c r="R37" i="5"/>
  <c r="N37" i="5"/>
  <c r="T37" i="5"/>
  <c r="P37" i="5"/>
  <c r="S37" i="5"/>
  <c r="Q37" i="5"/>
  <c r="O37" i="5"/>
  <c r="M37" i="5"/>
  <c r="N6" i="8"/>
  <c r="L46" i="6"/>
  <c r="J55" i="3"/>
  <c r="L50" i="3"/>
  <c r="L97" i="8"/>
  <c r="L96" i="8"/>
  <c r="L95" i="8"/>
  <c r="L94" i="8"/>
  <c r="L93" i="8"/>
  <c r="L92" i="8"/>
  <c r="L91" i="8"/>
  <c r="L90" i="8"/>
  <c r="L89" i="8"/>
  <c r="L88" i="8"/>
  <c r="L87" i="8"/>
  <c r="L86" i="8"/>
  <c r="L85" i="8"/>
  <c r="L84" i="8"/>
  <c r="L83" i="8"/>
  <c r="L82" i="8"/>
  <c r="L81" i="8"/>
  <c r="L80" i="8"/>
  <c r="L79" i="8"/>
  <c r="L78" i="8"/>
  <c r="L77" i="8"/>
  <c r="L76" i="8"/>
  <c r="L75" i="8"/>
  <c r="L74" i="8"/>
  <c r="L73" i="8"/>
  <c r="L72" i="8"/>
  <c r="L71" i="8"/>
  <c r="L70" i="8"/>
  <c r="L67" i="8"/>
  <c r="L66" i="8"/>
  <c r="L65" i="8"/>
  <c r="L64" i="8"/>
  <c r="P64" i="8" s="1"/>
  <c r="L63" i="8"/>
  <c r="L62" i="8"/>
  <c r="L61" i="8"/>
  <c r="L60" i="8"/>
  <c r="L59" i="8"/>
  <c r="P59" i="8" s="1"/>
  <c r="L58" i="8"/>
  <c r="L57" i="8"/>
  <c r="L56" i="8"/>
  <c r="L55" i="8"/>
  <c r="L54" i="8"/>
  <c r="P54" i="8" s="1"/>
  <c r="L53" i="8"/>
  <c r="L52" i="8"/>
  <c r="L51" i="8"/>
  <c r="L50" i="8"/>
  <c r="L49" i="8"/>
  <c r="P49" i="8" s="1"/>
  <c r="L48" i="8"/>
  <c r="L47" i="8"/>
  <c r="L46" i="8"/>
  <c r="L45" i="8"/>
  <c r="L44" i="8"/>
  <c r="P44" i="8" s="1"/>
  <c r="L43" i="8"/>
  <c r="L42" i="8"/>
  <c r="L41" i="8"/>
  <c r="L40" i="8"/>
  <c r="L39" i="8"/>
  <c r="P39" i="8" s="1"/>
  <c r="L38" i="8"/>
  <c r="L37" i="8"/>
  <c r="L36" i="8"/>
  <c r="L35" i="8"/>
  <c r="L34" i="8"/>
  <c r="P34" i="8" s="1"/>
  <c r="L33" i="8"/>
  <c r="L32" i="8"/>
  <c r="L31" i="8"/>
  <c r="L30" i="8"/>
  <c r="L29" i="8"/>
  <c r="P29" i="8" s="1"/>
  <c r="L28" i="8"/>
  <c r="L27" i="8"/>
  <c r="L26" i="8"/>
  <c r="L69" i="8"/>
  <c r="L68" i="8"/>
  <c r="L25" i="8"/>
  <c r="L24" i="8"/>
  <c r="P24" i="8" s="1"/>
  <c r="L23" i="8"/>
  <c r="L22" i="8"/>
  <c r="L21" i="8"/>
  <c r="L20" i="8"/>
  <c r="L19" i="8"/>
  <c r="P19" i="8" s="1"/>
  <c r="J47" i="5"/>
  <c r="J245" i="5" s="1"/>
  <c r="L38" i="5"/>
  <c r="R45" i="5"/>
  <c r="N45" i="5"/>
  <c r="T45" i="5"/>
  <c r="P45" i="5"/>
  <c r="S45" i="5"/>
  <c r="Q45" i="5"/>
  <c r="O45" i="5"/>
  <c r="M45" i="5"/>
  <c r="J39" i="5"/>
  <c r="L30" i="5"/>
  <c r="R69" i="5"/>
  <c r="N69" i="5"/>
  <c r="Q69" i="5"/>
  <c r="M69" i="5"/>
  <c r="T69" i="5"/>
  <c r="P69" i="5"/>
  <c r="S69" i="5"/>
  <c r="O69" i="5"/>
  <c r="S45" i="6"/>
  <c r="O45" i="6"/>
  <c r="R45" i="6"/>
  <c r="N45" i="6"/>
  <c r="Q45" i="6"/>
  <c r="M45" i="6"/>
  <c r="P45" i="6"/>
  <c r="T45" i="6"/>
  <c r="J55" i="5"/>
  <c r="L46" i="5"/>
  <c r="N123" i="8" l="1"/>
  <c r="J319" i="5"/>
  <c r="J130" i="5"/>
  <c r="H312" i="5"/>
  <c r="H313" i="5"/>
  <c r="H316" i="5"/>
  <c r="H314" i="5"/>
  <c r="H318" i="5"/>
  <c r="H311" i="5"/>
  <c r="H315" i="5"/>
  <c r="H317" i="5"/>
  <c r="S64" i="3"/>
  <c r="Q64" i="3"/>
  <c r="P64" i="3"/>
  <c r="N64" i="3"/>
  <c r="T64" i="3"/>
  <c r="R64" i="3"/>
  <c r="O64" i="3"/>
  <c r="P69" i="8"/>
  <c r="T69" i="8" s="1"/>
  <c r="H123" i="5"/>
  <c r="H124" i="5"/>
  <c r="H128" i="5"/>
  <c r="H129" i="5"/>
  <c r="H125" i="5"/>
  <c r="H122" i="5"/>
  <c r="H127" i="5"/>
  <c r="H126" i="5"/>
  <c r="L121" i="5"/>
  <c r="O112" i="5"/>
  <c r="P112" i="5"/>
  <c r="N112" i="5"/>
  <c r="Q112" i="5"/>
  <c r="S112" i="5"/>
  <c r="M112" i="5"/>
  <c r="T112" i="5"/>
  <c r="R112" i="5"/>
  <c r="H16" i="2"/>
  <c r="J16" i="2"/>
  <c r="L16" i="2"/>
  <c r="O16" i="2"/>
  <c r="M16" i="2"/>
  <c r="K16" i="2"/>
  <c r="I16" i="2"/>
  <c r="N16" i="2"/>
  <c r="J75" i="8"/>
  <c r="J76" i="8"/>
  <c r="J78" i="8"/>
  <c r="J74" i="8"/>
  <c r="P74" i="8" s="1"/>
  <c r="J77" i="8"/>
  <c r="G17" i="2"/>
  <c r="J15" i="4"/>
  <c r="L15" i="4" s="1"/>
  <c r="P35" i="4"/>
  <c r="S35" i="4"/>
  <c r="Q35" i="4"/>
  <c r="R35" i="4"/>
  <c r="N35" i="4"/>
  <c r="M35" i="4"/>
  <c r="O35" i="4"/>
  <c r="T35" i="4"/>
  <c r="N14" i="4"/>
  <c r="M14" i="4"/>
  <c r="R14" i="4"/>
  <c r="T14" i="4"/>
  <c r="Q14" i="4"/>
  <c r="P14" i="4"/>
  <c r="O14" i="4"/>
  <c r="S14" i="4"/>
  <c r="J36" i="4"/>
  <c r="L36" i="4" s="1"/>
  <c r="S30" i="5"/>
  <c r="O30" i="5"/>
  <c r="Q30" i="5"/>
  <c r="M30" i="5"/>
  <c r="P30" i="5"/>
  <c r="N30" i="5"/>
  <c r="T30" i="5"/>
  <c r="R30" i="5"/>
  <c r="S62" i="5"/>
  <c r="O62" i="5"/>
  <c r="R62" i="5"/>
  <c r="N62" i="5"/>
  <c r="Q62" i="5"/>
  <c r="M62" i="5"/>
  <c r="T62" i="5"/>
  <c r="P62" i="5"/>
  <c r="S70" i="5"/>
  <c r="O70" i="5"/>
  <c r="R70" i="5"/>
  <c r="N70" i="5"/>
  <c r="Q70" i="5"/>
  <c r="M70" i="5"/>
  <c r="T70" i="5"/>
  <c r="P70" i="5"/>
  <c r="Q75" i="4"/>
  <c r="M75" i="4"/>
  <c r="T75" i="4"/>
  <c r="P75" i="4"/>
  <c r="S75" i="4"/>
  <c r="O75" i="4"/>
  <c r="R75" i="4"/>
  <c r="N75" i="4"/>
  <c r="S78" i="5"/>
  <c r="O78" i="5"/>
  <c r="R78" i="5"/>
  <c r="N78" i="5"/>
  <c r="Q78" i="5"/>
  <c r="M78" i="5"/>
  <c r="T78" i="5"/>
  <c r="P78" i="5"/>
  <c r="L39" i="5"/>
  <c r="J48" i="5"/>
  <c r="X19" i="8"/>
  <c r="T19" i="8"/>
  <c r="W19" i="8"/>
  <c r="S19" i="8"/>
  <c r="V19" i="8"/>
  <c r="R19" i="8"/>
  <c r="U19" i="8"/>
  <c r="Q19" i="8"/>
  <c r="V29" i="8"/>
  <c r="R29" i="8"/>
  <c r="U29" i="8"/>
  <c r="T29" i="8"/>
  <c r="X29" i="8"/>
  <c r="S29" i="8"/>
  <c r="W29" i="8"/>
  <c r="Q29" i="8"/>
  <c r="V49" i="8"/>
  <c r="R49" i="8"/>
  <c r="W49" i="8"/>
  <c r="Q49" i="8"/>
  <c r="U49" i="8"/>
  <c r="T49" i="8"/>
  <c r="S49" i="8"/>
  <c r="X49" i="8"/>
  <c r="J60" i="3"/>
  <c r="L55" i="3"/>
  <c r="N7" i="8"/>
  <c r="L47" i="6"/>
  <c r="J80" i="5"/>
  <c r="L71" i="5"/>
  <c r="J52" i="3"/>
  <c r="L47" i="3"/>
  <c r="J88" i="5"/>
  <c r="L79" i="5"/>
  <c r="T96" i="4"/>
  <c r="P96" i="4"/>
  <c r="R96" i="4"/>
  <c r="N96" i="4"/>
  <c r="O96" i="4"/>
  <c r="M96" i="4"/>
  <c r="S96" i="4"/>
  <c r="Q96" i="4"/>
  <c r="T38" i="6"/>
  <c r="P38" i="6"/>
  <c r="S38" i="6"/>
  <c r="O38" i="6"/>
  <c r="R38" i="6"/>
  <c r="N38" i="6"/>
  <c r="Q38" i="6"/>
  <c r="M38" i="6"/>
  <c r="J96" i="5"/>
  <c r="L87" i="5"/>
  <c r="S54" i="5"/>
  <c r="O54" i="5"/>
  <c r="R54" i="5"/>
  <c r="N54" i="5"/>
  <c r="Q54" i="5"/>
  <c r="M54" i="5"/>
  <c r="T54" i="5"/>
  <c r="P54" i="5"/>
  <c r="J64" i="5"/>
  <c r="L55" i="5"/>
  <c r="V44" i="8"/>
  <c r="R44" i="8"/>
  <c r="X44" i="8"/>
  <c r="S44" i="8"/>
  <c r="W44" i="8"/>
  <c r="Q44" i="8"/>
  <c r="U44" i="8"/>
  <c r="T44" i="8"/>
  <c r="V64" i="8"/>
  <c r="R64" i="8"/>
  <c r="U64" i="8"/>
  <c r="Q64" i="8"/>
  <c r="X64" i="8"/>
  <c r="W64" i="8"/>
  <c r="T64" i="8"/>
  <c r="S64" i="8"/>
  <c r="T50" i="3"/>
  <c r="P50" i="3"/>
  <c r="S50" i="3"/>
  <c r="O50" i="3"/>
  <c r="R50" i="3"/>
  <c r="N50" i="3"/>
  <c r="Q50" i="3"/>
  <c r="M50" i="3"/>
  <c r="T42" i="6"/>
  <c r="P42" i="6"/>
  <c r="S42" i="6"/>
  <c r="O42" i="6"/>
  <c r="R42" i="6"/>
  <c r="N42" i="6"/>
  <c r="Q42" i="6"/>
  <c r="M42" i="6"/>
  <c r="T42" i="3"/>
  <c r="P42" i="3"/>
  <c r="S42" i="3"/>
  <c r="O42" i="3"/>
  <c r="R42" i="3"/>
  <c r="N42" i="3"/>
  <c r="Q42" i="3"/>
  <c r="M42" i="3"/>
  <c r="J104" i="5"/>
  <c r="L95" i="5"/>
  <c r="N15" i="8"/>
  <c r="P10" i="8"/>
  <c r="J97" i="4"/>
  <c r="L97" i="4" s="1"/>
  <c r="J76" i="4"/>
  <c r="L76" i="4" s="1"/>
  <c r="X24" i="8"/>
  <c r="T24" i="8"/>
  <c r="W24" i="8"/>
  <c r="S24" i="8"/>
  <c r="V24" i="8"/>
  <c r="R24" i="8"/>
  <c r="U24" i="8"/>
  <c r="Q24" i="8"/>
  <c r="V34" i="8"/>
  <c r="R34" i="8"/>
  <c r="T34" i="8"/>
  <c r="X34" i="8"/>
  <c r="S34" i="8"/>
  <c r="U34" i="8"/>
  <c r="Q34" i="8"/>
  <c r="W34" i="8"/>
  <c r="V54" i="8"/>
  <c r="R54" i="8"/>
  <c r="U54" i="8"/>
  <c r="T54" i="8"/>
  <c r="X54" i="8"/>
  <c r="S54" i="8"/>
  <c r="W54" i="8"/>
  <c r="Q54" i="8"/>
  <c r="T46" i="6"/>
  <c r="P46" i="6"/>
  <c r="S46" i="6"/>
  <c r="O46" i="6"/>
  <c r="R46" i="6"/>
  <c r="N46" i="6"/>
  <c r="Q46" i="6"/>
  <c r="M46" i="6"/>
  <c r="T46" i="3"/>
  <c r="P46" i="3"/>
  <c r="S46" i="3"/>
  <c r="O46" i="3"/>
  <c r="R46" i="3"/>
  <c r="N46" i="3"/>
  <c r="Q46" i="3"/>
  <c r="M46" i="3"/>
  <c r="T38" i="3"/>
  <c r="P38" i="3"/>
  <c r="S38" i="3"/>
  <c r="O38" i="3"/>
  <c r="R38" i="3"/>
  <c r="N38" i="3"/>
  <c r="Q38" i="3"/>
  <c r="M38" i="3"/>
  <c r="J48" i="6"/>
  <c r="L43" i="6"/>
  <c r="Q55" i="4"/>
  <c r="M55" i="4"/>
  <c r="T55" i="4"/>
  <c r="P55" i="4"/>
  <c r="S55" i="4"/>
  <c r="O55" i="4"/>
  <c r="R55" i="4"/>
  <c r="N55" i="4"/>
  <c r="J72" i="5"/>
  <c r="L63" i="5"/>
  <c r="J56" i="5"/>
  <c r="J254" i="5" s="1"/>
  <c r="L47" i="5"/>
  <c r="S46" i="5"/>
  <c r="O46" i="5"/>
  <c r="Q46" i="5"/>
  <c r="M46" i="5"/>
  <c r="P46" i="5"/>
  <c r="N46" i="5"/>
  <c r="T46" i="5"/>
  <c r="R46" i="5"/>
  <c r="S38" i="5"/>
  <c r="O38" i="5"/>
  <c r="Q38" i="5"/>
  <c r="M38" i="5"/>
  <c r="P38" i="5"/>
  <c r="N38" i="5"/>
  <c r="T38" i="5"/>
  <c r="R38" i="5"/>
  <c r="V39" i="8"/>
  <c r="R39" i="8"/>
  <c r="X39" i="8"/>
  <c r="S39" i="8"/>
  <c r="W39" i="8"/>
  <c r="Q39" i="8"/>
  <c r="U39" i="8"/>
  <c r="T39" i="8"/>
  <c r="V59" i="8"/>
  <c r="R59" i="8"/>
  <c r="U59" i="8"/>
  <c r="T59" i="8"/>
  <c r="S59" i="8"/>
  <c r="X59" i="8"/>
  <c r="Q59" i="8"/>
  <c r="W59" i="8"/>
  <c r="N11" i="8"/>
  <c r="P6" i="8"/>
  <c r="J56" i="3"/>
  <c r="L51" i="3"/>
  <c r="S86" i="5"/>
  <c r="O86" i="5"/>
  <c r="R86" i="5"/>
  <c r="N86" i="5"/>
  <c r="Q86" i="5"/>
  <c r="M86" i="5"/>
  <c r="T86" i="5"/>
  <c r="P86" i="5"/>
  <c r="J48" i="3"/>
  <c r="L43" i="3"/>
  <c r="X5" i="8"/>
  <c r="T5" i="8"/>
  <c r="W5" i="8"/>
  <c r="S5" i="8"/>
  <c r="V5" i="8"/>
  <c r="R5" i="8"/>
  <c r="U5" i="8"/>
  <c r="Q5" i="8"/>
  <c r="AV55" i="1" s="1"/>
  <c r="J56" i="4"/>
  <c r="L56" i="4" s="1"/>
  <c r="N128" i="8" l="1"/>
  <c r="J328" i="5"/>
  <c r="J139" i="5"/>
  <c r="X69" i="8"/>
  <c r="R69" i="8"/>
  <c r="S69" i="8"/>
  <c r="Q69" i="8"/>
  <c r="H324" i="5"/>
  <c r="H325" i="5"/>
  <c r="H321" i="5"/>
  <c r="H320" i="5"/>
  <c r="H327" i="5"/>
  <c r="H323" i="5"/>
  <c r="H322" i="5"/>
  <c r="H326" i="5"/>
  <c r="U69" i="8"/>
  <c r="V69" i="8"/>
  <c r="W69" i="8"/>
  <c r="R74" i="8"/>
  <c r="V74" i="8"/>
  <c r="U74" i="8"/>
  <c r="X74" i="8"/>
  <c r="T74" i="8"/>
  <c r="S74" i="8"/>
  <c r="Q74" i="8"/>
  <c r="J79" i="8"/>
  <c r="P79" i="8" s="1"/>
  <c r="J82" i="8"/>
  <c r="J83" i="8"/>
  <c r="J81" i="8"/>
  <c r="J80" i="8"/>
  <c r="R121" i="5"/>
  <c r="S121" i="5"/>
  <c r="N121" i="5"/>
  <c r="Q121" i="5"/>
  <c r="T121" i="5"/>
  <c r="O121" i="5"/>
  <c r="P121" i="5"/>
  <c r="M121" i="5"/>
  <c r="I17" i="2"/>
  <c r="K17" i="2"/>
  <c r="N17" i="2"/>
  <c r="L17" i="2"/>
  <c r="O17" i="2"/>
  <c r="J17" i="2"/>
  <c r="H17" i="2"/>
  <c r="M17" i="2"/>
  <c r="W74" i="8"/>
  <c r="G18" i="2"/>
  <c r="H135" i="5"/>
  <c r="H138" i="5"/>
  <c r="H131" i="5"/>
  <c r="H134" i="5"/>
  <c r="H137" i="5"/>
  <c r="H136" i="5"/>
  <c r="H133" i="5"/>
  <c r="H132" i="5"/>
  <c r="L130" i="5"/>
  <c r="R36" i="4"/>
  <c r="T36" i="4"/>
  <c r="N36" i="4"/>
  <c r="S36" i="4"/>
  <c r="O36" i="4"/>
  <c r="Q36" i="4"/>
  <c r="P36" i="4"/>
  <c r="M36" i="4"/>
  <c r="J37" i="4"/>
  <c r="L37" i="4" s="1"/>
  <c r="M15" i="4"/>
  <c r="S15" i="4"/>
  <c r="T15" i="4"/>
  <c r="R15" i="4"/>
  <c r="Q15" i="4"/>
  <c r="P15" i="4"/>
  <c r="O15" i="4"/>
  <c r="N15" i="4"/>
  <c r="J16" i="4"/>
  <c r="L16" i="4" s="1"/>
  <c r="J57" i="4"/>
  <c r="L57" i="4" s="1"/>
  <c r="Q43" i="6"/>
  <c r="M43" i="6"/>
  <c r="T43" i="6"/>
  <c r="P43" i="6"/>
  <c r="S43" i="6"/>
  <c r="O43" i="6"/>
  <c r="N43" i="6"/>
  <c r="R43" i="6"/>
  <c r="Q97" i="4"/>
  <c r="M97" i="4"/>
  <c r="S97" i="4"/>
  <c r="O97" i="4"/>
  <c r="T97" i="4"/>
  <c r="R97" i="4"/>
  <c r="P97" i="4"/>
  <c r="N97" i="4"/>
  <c r="R95" i="5"/>
  <c r="N95" i="5"/>
  <c r="T95" i="5"/>
  <c r="P95" i="5"/>
  <c r="O95" i="5"/>
  <c r="M95" i="5"/>
  <c r="S95" i="5"/>
  <c r="Q95" i="5"/>
  <c r="J98" i="4"/>
  <c r="L98" i="4" s="1"/>
  <c r="J77" i="4"/>
  <c r="L77" i="4" s="1"/>
  <c r="J61" i="3"/>
  <c r="L56" i="3"/>
  <c r="T63" i="5"/>
  <c r="P63" i="5"/>
  <c r="S63" i="5"/>
  <c r="O63" i="5"/>
  <c r="R63" i="5"/>
  <c r="N63" i="5"/>
  <c r="Q63" i="5"/>
  <c r="M63" i="5"/>
  <c r="N8" i="8"/>
  <c r="L48" i="6"/>
  <c r="J113" i="5"/>
  <c r="L104" i="5"/>
  <c r="J105" i="5"/>
  <c r="L96" i="5"/>
  <c r="J57" i="3"/>
  <c r="L52" i="3"/>
  <c r="J89" i="5"/>
  <c r="L80" i="5"/>
  <c r="J65" i="3"/>
  <c r="L65" i="3" s="1"/>
  <c r="L60" i="3"/>
  <c r="J57" i="5"/>
  <c r="L48" i="5"/>
  <c r="Q51" i="3"/>
  <c r="M51" i="3"/>
  <c r="T51" i="3"/>
  <c r="P51" i="3"/>
  <c r="S51" i="3"/>
  <c r="O51" i="3"/>
  <c r="R51" i="3"/>
  <c r="N51" i="3"/>
  <c r="X6" i="8"/>
  <c r="T6" i="8"/>
  <c r="W6" i="8"/>
  <c r="S6" i="8"/>
  <c r="V6" i="8"/>
  <c r="R6" i="8"/>
  <c r="Q6" i="8"/>
  <c r="U6" i="8"/>
  <c r="J81" i="5"/>
  <c r="L72" i="5"/>
  <c r="X10" i="8"/>
  <c r="T10" i="8"/>
  <c r="W10" i="8"/>
  <c r="S10" i="8"/>
  <c r="V10" i="8"/>
  <c r="R10" i="8"/>
  <c r="Q10" i="8"/>
  <c r="U10" i="8"/>
  <c r="T79" i="5"/>
  <c r="P79" i="5"/>
  <c r="S79" i="5"/>
  <c r="O79" i="5"/>
  <c r="R79" i="5"/>
  <c r="N79" i="5"/>
  <c r="Q79" i="5"/>
  <c r="M79" i="5"/>
  <c r="Q47" i="6"/>
  <c r="M47" i="6"/>
  <c r="T47" i="6"/>
  <c r="P47" i="6"/>
  <c r="S47" i="6"/>
  <c r="O47" i="6"/>
  <c r="R47" i="6"/>
  <c r="N47" i="6"/>
  <c r="T39" i="5"/>
  <c r="P39" i="5"/>
  <c r="R39" i="5"/>
  <c r="N39" i="5"/>
  <c r="S39" i="5"/>
  <c r="Q39" i="5"/>
  <c r="O39" i="5"/>
  <c r="M39" i="5"/>
  <c r="J65" i="5"/>
  <c r="J263" i="5" s="1"/>
  <c r="L56" i="5"/>
  <c r="Q43" i="3"/>
  <c r="M43" i="3"/>
  <c r="T43" i="3"/>
  <c r="P43" i="3"/>
  <c r="S43" i="3"/>
  <c r="O43" i="3"/>
  <c r="N43" i="3"/>
  <c r="R43" i="3"/>
  <c r="R56" i="4"/>
  <c r="N56" i="4"/>
  <c r="Q56" i="4"/>
  <c r="M56" i="4"/>
  <c r="T56" i="4"/>
  <c r="P56" i="4"/>
  <c r="S56" i="4"/>
  <c r="O56" i="4"/>
  <c r="J53" i="3"/>
  <c r="L48" i="3"/>
  <c r="N16" i="8"/>
  <c r="P11" i="8"/>
  <c r="T47" i="5"/>
  <c r="P47" i="5"/>
  <c r="R47" i="5"/>
  <c r="N47" i="5"/>
  <c r="S47" i="5"/>
  <c r="Q47" i="5"/>
  <c r="O47" i="5"/>
  <c r="M47" i="5"/>
  <c r="R76" i="4"/>
  <c r="N76" i="4"/>
  <c r="Q76" i="4"/>
  <c r="M76" i="4"/>
  <c r="T76" i="4"/>
  <c r="P76" i="4"/>
  <c r="S76" i="4"/>
  <c r="O76" i="4"/>
  <c r="N20" i="8"/>
  <c r="P15" i="8"/>
  <c r="T55" i="5"/>
  <c r="P55" i="5"/>
  <c r="S55" i="5"/>
  <c r="O55" i="5"/>
  <c r="R55" i="5"/>
  <c r="N55" i="5"/>
  <c r="Q55" i="5"/>
  <c r="M55" i="5"/>
  <c r="J97" i="5"/>
  <c r="L88" i="5"/>
  <c r="N12" i="8"/>
  <c r="P7" i="8"/>
  <c r="J73" i="5"/>
  <c r="L64" i="5"/>
  <c r="T87" i="5"/>
  <c r="P87" i="5"/>
  <c r="S87" i="5"/>
  <c r="O87" i="5"/>
  <c r="R87" i="5"/>
  <c r="N87" i="5"/>
  <c r="Q87" i="5"/>
  <c r="M87" i="5"/>
  <c r="Q47" i="3"/>
  <c r="M47" i="3"/>
  <c r="T47" i="3"/>
  <c r="P47" i="3"/>
  <c r="S47" i="3"/>
  <c r="O47" i="3"/>
  <c r="R47" i="3"/>
  <c r="N47" i="3"/>
  <c r="T71" i="5"/>
  <c r="P71" i="5"/>
  <c r="S71" i="5"/>
  <c r="O71" i="5"/>
  <c r="R71" i="5"/>
  <c r="N71" i="5"/>
  <c r="M71" i="5"/>
  <c r="Q71" i="5"/>
  <c r="Q55" i="3"/>
  <c r="M55" i="3"/>
  <c r="T55" i="3"/>
  <c r="P55" i="3"/>
  <c r="S55" i="3"/>
  <c r="O55" i="3"/>
  <c r="R55" i="3"/>
  <c r="N55" i="3"/>
  <c r="N133" i="8" l="1"/>
  <c r="J337" i="5"/>
  <c r="J148" i="5"/>
  <c r="H336" i="5"/>
  <c r="H334" i="5"/>
  <c r="H331" i="5"/>
  <c r="H335" i="5"/>
  <c r="H333" i="5"/>
  <c r="H329" i="5"/>
  <c r="H330" i="5"/>
  <c r="H332" i="5"/>
  <c r="L18" i="2"/>
  <c r="N18" i="2"/>
  <c r="H18" i="2"/>
  <c r="J18" i="2"/>
  <c r="M18" i="2"/>
  <c r="O18" i="2"/>
  <c r="I18" i="2"/>
  <c r="K18" i="2"/>
  <c r="H147" i="5"/>
  <c r="H142" i="5"/>
  <c r="H146" i="5"/>
  <c r="H141" i="5"/>
  <c r="H140" i="5"/>
  <c r="H143" i="5"/>
  <c r="H145" i="5"/>
  <c r="H144" i="5"/>
  <c r="L139" i="5"/>
  <c r="U79" i="8"/>
  <c r="X79" i="8"/>
  <c r="Q79" i="8"/>
  <c r="W79" i="8"/>
  <c r="V79" i="8"/>
  <c r="T79" i="8"/>
  <c r="R79" i="8"/>
  <c r="S79" i="8"/>
  <c r="G19" i="2"/>
  <c r="J88" i="8"/>
  <c r="J85" i="8"/>
  <c r="J86" i="8"/>
  <c r="J84" i="8"/>
  <c r="P84" i="8" s="1"/>
  <c r="J87" i="8"/>
  <c r="S130" i="5"/>
  <c r="T130" i="5"/>
  <c r="O130" i="5"/>
  <c r="P130" i="5"/>
  <c r="Q130" i="5"/>
  <c r="R130" i="5"/>
  <c r="M130" i="5"/>
  <c r="N130" i="5"/>
  <c r="Q16" i="4"/>
  <c r="T16" i="4"/>
  <c r="M16" i="4"/>
  <c r="S16" i="4"/>
  <c r="R16" i="4"/>
  <c r="P16" i="4"/>
  <c r="N16" i="4"/>
  <c r="O16" i="4"/>
  <c r="J17" i="4"/>
  <c r="L17" i="4" s="1"/>
  <c r="Q37" i="4"/>
  <c r="P37" i="4"/>
  <c r="S37" i="4"/>
  <c r="T37" i="4"/>
  <c r="O37" i="4"/>
  <c r="M37" i="4"/>
  <c r="R37" i="4"/>
  <c r="N37" i="4"/>
  <c r="J38" i="4"/>
  <c r="L38" i="4" s="1"/>
  <c r="J82" i="5"/>
  <c r="L73" i="5"/>
  <c r="J106" i="5"/>
  <c r="L97" i="5"/>
  <c r="N21" i="8"/>
  <c r="P16" i="8"/>
  <c r="J74" i="5"/>
  <c r="J272" i="5" s="1"/>
  <c r="L65" i="5"/>
  <c r="J66" i="5"/>
  <c r="L57" i="5"/>
  <c r="J98" i="5"/>
  <c r="L89" i="5"/>
  <c r="J114" i="5"/>
  <c r="L105" i="5"/>
  <c r="N13" i="8"/>
  <c r="P8" i="8"/>
  <c r="R98" i="4"/>
  <c r="N98" i="4"/>
  <c r="T98" i="4"/>
  <c r="P98" i="4"/>
  <c r="O98" i="4"/>
  <c r="M98" i="4"/>
  <c r="S98" i="4"/>
  <c r="Q98" i="4"/>
  <c r="X15" i="8"/>
  <c r="T15" i="8"/>
  <c r="W15" i="8"/>
  <c r="S15" i="8"/>
  <c r="V15" i="8"/>
  <c r="R15" i="8"/>
  <c r="U15" i="8"/>
  <c r="Q15" i="8"/>
  <c r="R48" i="3"/>
  <c r="N48" i="3"/>
  <c r="Q48" i="3"/>
  <c r="M48" i="3"/>
  <c r="T48" i="3"/>
  <c r="P48" i="3"/>
  <c r="O48" i="3"/>
  <c r="S48" i="3"/>
  <c r="Q72" i="5"/>
  <c r="M72" i="5"/>
  <c r="T72" i="5"/>
  <c r="P72" i="5"/>
  <c r="S72" i="5"/>
  <c r="O72" i="5"/>
  <c r="R72" i="5"/>
  <c r="N72" i="5"/>
  <c r="R60" i="3"/>
  <c r="N60" i="3"/>
  <c r="Q60" i="3"/>
  <c r="M60" i="3"/>
  <c r="T60" i="3"/>
  <c r="P60" i="3"/>
  <c r="O60" i="3"/>
  <c r="S60" i="3"/>
  <c r="R52" i="3"/>
  <c r="N52" i="3"/>
  <c r="Q52" i="3"/>
  <c r="M52" i="3"/>
  <c r="T52" i="3"/>
  <c r="P52" i="3"/>
  <c r="O52" i="3"/>
  <c r="S52" i="3"/>
  <c r="S104" i="5"/>
  <c r="O104" i="5"/>
  <c r="Q104" i="5"/>
  <c r="M104" i="5"/>
  <c r="R104" i="5"/>
  <c r="P104" i="5"/>
  <c r="N104" i="5"/>
  <c r="T104" i="5"/>
  <c r="R56" i="3"/>
  <c r="N56" i="3"/>
  <c r="Q56" i="3"/>
  <c r="M56" i="3"/>
  <c r="T56" i="3"/>
  <c r="P56" i="3"/>
  <c r="O56" i="3"/>
  <c r="S56" i="3"/>
  <c r="S57" i="4"/>
  <c r="O57" i="4"/>
  <c r="R57" i="4"/>
  <c r="N57" i="4"/>
  <c r="Q57" i="4"/>
  <c r="M57" i="4"/>
  <c r="T57" i="4"/>
  <c r="P57" i="4"/>
  <c r="X7" i="8"/>
  <c r="T7" i="8"/>
  <c r="W7" i="8"/>
  <c r="S7" i="8"/>
  <c r="V7" i="8"/>
  <c r="R7" i="8"/>
  <c r="U7" i="8"/>
  <c r="Q7" i="8"/>
  <c r="N17" i="8"/>
  <c r="P12" i="8"/>
  <c r="N25" i="8"/>
  <c r="P20" i="8"/>
  <c r="J58" i="3"/>
  <c r="L53" i="3"/>
  <c r="J90" i="5"/>
  <c r="L81" i="5"/>
  <c r="S65" i="3"/>
  <c r="O65" i="3"/>
  <c r="R65" i="3"/>
  <c r="N65" i="3"/>
  <c r="Q65" i="3"/>
  <c r="M65" i="3"/>
  <c r="T65" i="3"/>
  <c r="P65" i="3"/>
  <c r="J62" i="3"/>
  <c r="L57" i="3"/>
  <c r="J122" i="5"/>
  <c r="L113" i="5"/>
  <c r="J66" i="3"/>
  <c r="L66" i="3" s="1"/>
  <c r="L61" i="3"/>
  <c r="J99" i="4"/>
  <c r="L99" i="4" s="1"/>
  <c r="J78" i="4"/>
  <c r="L78" i="4" s="1"/>
  <c r="Q64" i="5"/>
  <c r="M64" i="5"/>
  <c r="T64" i="5"/>
  <c r="P64" i="5"/>
  <c r="S64" i="5"/>
  <c r="O64" i="5"/>
  <c r="R64" i="5"/>
  <c r="N64" i="5"/>
  <c r="Q88" i="5"/>
  <c r="M88" i="5"/>
  <c r="T88" i="5"/>
  <c r="P88" i="5"/>
  <c r="S88" i="5"/>
  <c r="O88" i="5"/>
  <c r="R88" i="5"/>
  <c r="N88" i="5"/>
  <c r="X11" i="8"/>
  <c r="T11" i="8"/>
  <c r="W11" i="8"/>
  <c r="S11" i="8"/>
  <c r="V11" i="8"/>
  <c r="R11" i="8"/>
  <c r="U11" i="8"/>
  <c r="Q11" i="8"/>
  <c r="Q56" i="5"/>
  <c r="M56" i="5"/>
  <c r="T56" i="5"/>
  <c r="P56" i="5"/>
  <c r="S56" i="5"/>
  <c r="O56" i="5"/>
  <c r="R56" i="5"/>
  <c r="N56" i="5"/>
  <c r="Q48" i="5"/>
  <c r="M48" i="5"/>
  <c r="S48" i="5"/>
  <c r="O48" i="5"/>
  <c r="P48" i="5"/>
  <c r="N48" i="5"/>
  <c r="T48" i="5"/>
  <c r="R48" i="5"/>
  <c r="Q80" i="5"/>
  <c r="M80" i="5"/>
  <c r="T80" i="5"/>
  <c r="P80" i="5"/>
  <c r="S80" i="5"/>
  <c r="O80" i="5"/>
  <c r="R80" i="5"/>
  <c r="N80" i="5"/>
  <c r="S96" i="5"/>
  <c r="O96" i="5"/>
  <c r="Q96" i="5"/>
  <c r="M96" i="5"/>
  <c r="T96" i="5"/>
  <c r="R96" i="5"/>
  <c r="P96" i="5"/>
  <c r="N96" i="5"/>
  <c r="R48" i="6"/>
  <c r="N48" i="6"/>
  <c r="Q48" i="6"/>
  <c r="M48" i="6"/>
  <c r="T48" i="6"/>
  <c r="P48" i="6"/>
  <c r="O48" i="6"/>
  <c r="S48" i="6"/>
  <c r="S77" i="4"/>
  <c r="O77" i="4"/>
  <c r="R77" i="4"/>
  <c r="N77" i="4"/>
  <c r="Q77" i="4"/>
  <c r="M77" i="4"/>
  <c r="T77" i="4"/>
  <c r="P77" i="4"/>
  <c r="J58" i="4"/>
  <c r="L58" i="4" s="1"/>
  <c r="N138" i="8" l="1"/>
  <c r="J346" i="5"/>
  <c r="J157" i="5"/>
  <c r="H340" i="5"/>
  <c r="H345" i="5"/>
  <c r="H342" i="5"/>
  <c r="H338" i="5"/>
  <c r="H343" i="5"/>
  <c r="H341" i="5"/>
  <c r="H339" i="5"/>
  <c r="H344" i="5"/>
  <c r="J92" i="8"/>
  <c r="J90" i="8"/>
  <c r="J89" i="8"/>
  <c r="P89" i="8" s="1"/>
  <c r="J91" i="8"/>
  <c r="H151" i="5"/>
  <c r="H150" i="5"/>
  <c r="H155" i="5"/>
  <c r="H153" i="5"/>
  <c r="H152" i="5"/>
  <c r="H149" i="5"/>
  <c r="H156" i="5"/>
  <c r="H154" i="5"/>
  <c r="L148" i="5"/>
  <c r="M19" i="2"/>
  <c r="O19" i="2"/>
  <c r="I19" i="2"/>
  <c r="K19" i="2"/>
  <c r="J19" i="2"/>
  <c r="N19" i="2"/>
  <c r="L19" i="2"/>
  <c r="H19" i="2"/>
  <c r="G20" i="2"/>
  <c r="W84" i="8"/>
  <c r="T84" i="8"/>
  <c r="S84" i="8"/>
  <c r="Q84" i="8"/>
  <c r="V84" i="8"/>
  <c r="X84" i="8"/>
  <c r="R84" i="8"/>
  <c r="U84" i="8"/>
  <c r="R139" i="5"/>
  <c r="O139" i="5"/>
  <c r="S139" i="5"/>
  <c r="N139" i="5"/>
  <c r="T139" i="5"/>
  <c r="Q139" i="5"/>
  <c r="P139" i="5"/>
  <c r="M139" i="5"/>
  <c r="R38" i="4"/>
  <c r="N38" i="4"/>
  <c r="M38" i="4"/>
  <c r="T38" i="4"/>
  <c r="Q38" i="4"/>
  <c r="O38" i="4"/>
  <c r="P38" i="4"/>
  <c r="S38" i="4"/>
  <c r="J39" i="4"/>
  <c r="L39" i="4" s="1"/>
  <c r="N17" i="4"/>
  <c r="S17" i="4"/>
  <c r="Q17" i="4"/>
  <c r="O17" i="4"/>
  <c r="P17" i="4"/>
  <c r="T17" i="4"/>
  <c r="M17" i="4"/>
  <c r="R17" i="4"/>
  <c r="J18" i="4"/>
  <c r="L18" i="4" s="1"/>
  <c r="T66" i="3"/>
  <c r="P66" i="3"/>
  <c r="S66" i="3"/>
  <c r="O66" i="3"/>
  <c r="R66" i="3"/>
  <c r="N66" i="3"/>
  <c r="M66" i="3"/>
  <c r="Q66" i="3"/>
  <c r="J67" i="3"/>
  <c r="L67" i="3" s="1"/>
  <c r="L62" i="3"/>
  <c r="J63" i="3"/>
  <c r="L58" i="3"/>
  <c r="N22" i="8"/>
  <c r="P17" i="8"/>
  <c r="J123" i="5"/>
  <c r="L114" i="5"/>
  <c r="J75" i="5"/>
  <c r="L66" i="5"/>
  <c r="N26" i="8"/>
  <c r="P21" i="8"/>
  <c r="J91" i="5"/>
  <c r="L82" i="5"/>
  <c r="J100" i="4"/>
  <c r="L100" i="4" s="1"/>
  <c r="J79" i="4"/>
  <c r="L79" i="4" s="1"/>
  <c r="T113" i="5"/>
  <c r="P113" i="5"/>
  <c r="R113" i="5"/>
  <c r="N113" i="5"/>
  <c r="O113" i="5"/>
  <c r="M113" i="5"/>
  <c r="S113" i="5"/>
  <c r="Q113" i="5"/>
  <c r="R81" i="5"/>
  <c r="N81" i="5"/>
  <c r="Q81" i="5"/>
  <c r="M81" i="5"/>
  <c r="T81" i="5"/>
  <c r="P81" i="5"/>
  <c r="S81" i="5"/>
  <c r="O81" i="5"/>
  <c r="X20" i="8"/>
  <c r="T20" i="8"/>
  <c r="W20" i="8"/>
  <c r="S20" i="8"/>
  <c r="V20" i="8"/>
  <c r="R20" i="8"/>
  <c r="U20" i="8"/>
  <c r="Q20" i="8"/>
  <c r="X8" i="8"/>
  <c r="T8" i="8"/>
  <c r="W8" i="8"/>
  <c r="S8" i="8"/>
  <c r="V8" i="8"/>
  <c r="R8" i="8"/>
  <c r="U8" i="8"/>
  <c r="Q8" i="8"/>
  <c r="R89" i="5"/>
  <c r="N89" i="5"/>
  <c r="Q89" i="5"/>
  <c r="M89" i="5"/>
  <c r="T89" i="5"/>
  <c r="P89" i="5"/>
  <c r="S89" i="5"/>
  <c r="O89" i="5"/>
  <c r="R65" i="5"/>
  <c r="N65" i="5"/>
  <c r="Q65" i="5"/>
  <c r="M65" i="5"/>
  <c r="T65" i="5"/>
  <c r="P65" i="5"/>
  <c r="S65" i="5"/>
  <c r="O65" i="5"/>
  <c r="T97" i="5"/>
  <c r="P97" i="5"/>
  <c r="R97" i="5"/>
  <c r="N97" i="5"/>
  <c r="Q97" i="5"/>
  <c r="O97" i="5"/>
  <c r="M97" i="5"/>
  <c r="S97" i="5"/>
  <c r="J59" i="4"/>
  <c r="L59" i="4" s="1"/>
  <c r="J131" i="5"/>
  <c r="L122" i="5"/>
  <c r="J99" i="5"/>
  <c r="L90" i="5"/>
  <c r="N30" i="8"/>
  <c r="P25" i="8"/>
  <c r="N18" i="8"/>
  <c r="P13" i="8"/>
  <c r="J107" i="5"/>
  <c r="L98" i="5"/>
  <c r="J83" i="5"/>
  <c r="J281" i="5" s="1"/>
  <c r="L74" i="5"/>
  <c r="J115" i="5"/>
  <c r="L106" i="5"/>
  <c r="T78" i="4"/>
  <c r="P78" i="4"/>
  <c r="S78" i="4"/>
  <c r="O78" i="4"/>
  <c r="R78" i="4"/>
  <c r="N78" i="4"/>
  <c r="Q78" i="4"/>
  <c r="M78" i="4"/>
  <c r="S61" i="3"/>
  <c r="O61" i="3"/>
  <c r="R61" i="3"/>
  <c r="N61" i="3"/>
  <c r="Q61" i="3"/>
  <c r="M61" i="3"/>
  <c r="T61" i="3"/>
  <c r="P61" i="3"/>
  <c r="S57" i="3"/>
  <c r="O57" i="3"/>
  <c r="R57" i="3"/>
  <c r="N57" i="3"/>
  <c r="Q57" i="3"/>
  <c r="M57" i="3"/>
  <c r="P57" i="3"/>
  <c r="T57" i="3"/>
  <c r="S53" i="3"/>
  <c r="O53" i="3"/>
  <c r="R53" i="3"/>
  <c r="N53" i="3"/>
  <c r="Q53" i="3"/>
  <c r="M53" i="3"/>
  <c r="T53" i="3"/>
  <c r="P53" i="3"/>
  <c r="X12" i="8"/>
  <c r="T12" i="8"/>
  <c r="W12" i="8"/>
  <c r="S12" i="8"/>
  <c r="V12" i="8"/>
  <c r="R12" i="8"/>
  <c r="U12" i="8"/>
  <c r="Q12" i="8"/>
  <c r="T105" i="5"/>
  <c r="P105" i="5"/>
  <c r="R105" i="5"/>
  <c r="N105" i="5"/>
  <c r="O105" i="5"/>
  <c r="M105" i="5"/>
  <c r="S105" i="5"/>
  <c r="Q105" i="5"/>
  <c r="R57" i="5"/>
  <c r="N57" i="5"/>
  <c r="Q57" i="5"/>
  <c r="M57" i="5"/>
  <c r="T57" i="5"/>
  <c r="P57" i="5"/>
  <c r="S57" i="5"/>
  <c r="O57" i="5"/>
  <c r="X16" i="8"/>
  <c r="T16" i="8"/>
  <c r="W16" i="8"/>
  <c r="S16" i="8"/>
  <c r="V16" i="8"/>
  <c r="R16" i="8"/>
  <c r="U16" i="8"/>
  <c r="Q16" i="8"/>
  <c r="R73" i="5"/>
  <c r="N73" i="5"/>
  <c r="Q73" i="5"/>
  <c r="M73" i="5"/>
  <c r="T73" i="5"/>
  <c r="P73" i="5"/>
  <c r="S73" i="5"/>
  <c r="O73" i="5"/>
  <c r="T58" i="4"/>
  <c r="P58" i="4"/>
  <c r="S58" i="4"/>
  <c r="O58" i="4"/>
  <c r="R58" i="4"/>
  <c r="N58" i="4"/>
  <c r="Q58" i="4"/>
  <c r="M58" i="4"/>
  <c r="S99" i="4"/>
  <c r="O99" i="4"/>
  <c r="Q99" i="4"/>
  <c r="M99" i="4"/>
  <c r="T99" i="4"/>
  <c r="R99" i="4"/>
  <c r="P99" i="4"/>
  <c r="N99" i="4"/>
  <c r="N143" i="8" l="1"/>
  <c r="J355" i="5"/>
  <c r="J166" i="5"/>
  <c r="H348" i="5"/>
  <c r="H349" i="5"/>
  <c r="H352" i="5"/>
  <c r="H353" i="5"/>
  <c r="H351" i="5"/>
  <c r="H347" i="5"/>
  <c r="H354" i="5"/>
  <c r="H350" i="5"/>
  <c r="L20" i="2"/>
  <c r="N20" i="2"/>
  <c r="H20" i="2"/>
  <c r="J20" i="2"/>
  <c r="O20" i="2"/>
  <c r="M20" i="2"/>
  <c r="K20" i="2"/>
  <c r="I20" i="2"/>
  <c r="V89" i="8"/>
  <c r="R89" i="8"/>
  <c r="Q89" i="8"/>
  <c r="W89" i="8"/>
  <c r="X89" i="8"/>
  <c r="S89" i="8"/>
  <c r="U89" i="8"/>
  <c r="T89" i="8"/>
  <c r="G21" i="2"/>
  <c r="J94" i="8"/>
  <c r="J95" i="8"/>
  <c r="J93" i="8"/>
  <c r="P93" i="8" s="1"/>
  <c r="S148" i="5"/>
  <c r="T148" i="5"/>
  <c r="O148" i="5"/>
  <c r="P148" i="5"/>
  <c r="Q148" i="5"/>
  <c r="N148" i="5"/>
  <c r="M148" i="5"/>
  <c r="R148" i="5"/>
  <c r="H161" i="5"/>
  <c r="H164" i="5"/>
  <c r="H163" i="5"/>
  <c r="H158" i="5"/>
  <c r="H159" i="5"/>
  <c r="H162" i="5"/>
  <c r="H165" i="5"/>
  <c r="H160" i="5"/>
  <c r="L157" i="5"/>
  <c r="R18" i="4"/>
  <c r="N18" i="4"/>
  <c r="P18" i="4"/>
  <c r="S18" i="4"/>
  <c r="O18" i="4"/>
  <c r="M18" i="4"/>
  <c r="Q18" i="4"/>
  <c r="T18" i="4"/>
  <c r="J19" i="4"/>
  <c r="L19" i="4" s="1"/>
  <c r="P39" i="4"/>
  <c r="O39" i="4"/>
  <c r="Q39" i="4"/>
  <c r="N39" i="4"/>
  <c r="R39" i="4"/>
  <c r="M39" i="4"/>
  <c r="S39" i="4"/>
  <c r="T39" i="4"/>
  <c r="J40" i="4"/>
  <c r="L40" i="4" s="1"/>
  <c r="J92" i="5"/>
  <c r="J290" i="5" s="1"/>
  <c r="L83" i="5"/>
  <c r="N23" i="8"/>
  <c r="P18" i="8"/>
  <c r="J108" i="5"/>
  <c r="L99" i="5"/>
  <c r="Q79" i="4"/>
  <c r="M79" i="4"/>
  <c r="T79" i="4"/>
  <c r="P79" i="4"/>
  <c r="S79" i="4"/>
  <c r="O79" i="4"/>
  <c r="R79" i="4"/>
  <c r="N79" i="4"/>
  <c r="X21" i="8"/>
  <c r="T21" i="8"/>
  <c r="W21" i="8"/>
  <c r="S21" i="8"/>
  <c r="V21" i="8"/>
  <c r="R21" i="8"/>
  <c r="U21" i="8"/>
  <c r="Q21" i="8"/>
  <c r="Q114" i="5"/>
  <c r="M114" i="5"/>
  <c r="S114" i="5"/>
  <c r="O114" i="5"/>
  <c r="T114" i="5"/>
  <c r="R114" i="5"/>
  <c r="P114" i="5"/>
  <c r="N114" i="5"/>
  <c r="T58" i="3"/>
  <c r="P58" i="3"/>
  <c r="S58" i="3"/>
  <c r="O58" i="3"/>
  <c r="R58" i="3"/>
  <c r="N58" i="3"/>
  <c r="Q58" i="3"/>
  <c r="M58" i="3"/>
  <c r="Q106" i="5"/>
  <c r="M106" i="5"/>
  <c r="S106" i="5"/>
  <c r="O106" i="5"/>
  <c r="T106" i="5"/>
  <c r="R106" i="5"/>
  <c r="P106" i="5"/>
  <c r="N106" i="5"/>
  <c r="Q98" i="5"/>
  <c r="M98" i="5"/>
  <c r="S98" i="5"/>
  <c r="O98" i="5"/>
  <c r="N98" i="5"/>
  <c r="T98" i="5"/>
  <c r="R98" i="5"/>
  <c r="P98" i="5"/>
  <c r="V25" i="8"/>
  <c r="R25" i="8"/>
  <c r="U25" i="8"/>
  <c r="T25" i="8"/>
  <c r="X25" i="8"/>
  <c r="S25" i="8"/>
  <c r="W25" i="8"/>
  <c r="Q25" i="8"/>
  <c r="Q122" i="5"/>
  <c r="M122" i="5"/>
  <c r="S122" i="5"/>
  <c r="O122" i="5"/>
  <c r="T122" i="5"/>
  <c r="R122" i="5"/>
  <c r="P122" i="5"/>
  <c r="N122" i="5"/>
  <c r="Q59" i="4"/>
  <c r="M59" i="4"/>
  <c r="T59" i="4"/>
  <c r="P59" i="4"/>
  <c r="S59" i="4"/>
  <c r="O59" i="4"/>
  <c r="R59" i="4"/>
  <c r="N59" i="4"/>
  <c r="T100" i="4"/>
  <c r="P100" i="4"/>
  <c r="R100" i="4"/>
  <c r="N100" i="4"/>
  <c r="O100" i="4"/>
  <c r="M100" i="4"/>
  <c r="S100" i="4"/>
  <c r="Q100" i="4"/>
  <c r="N31" i="8"/>
  <c r="P26" i="8"/>
  <c r="J132" i="5"/>
  <c r="L123" i="5"/>
  <c r="J68" i="3"/>
  <c r="L68" i="3" s="1"/>
  <c r="L63" i="3"/>
  <c r="J124" i="5"/>
  <c r="L115" i="5"/>
  <c r="J116" i="5"/>
  <c r="L107" i="5"/>
  <c r="N35" i="8"/>
  <c r="P30" i="8"/>
  <c r="J140" i="5"/>
  <c r="L131" i="5"/>
  <c r="J60" i="4"/>
  <c r="L60" i="4" s="1"/>
  <c r="S82" i="5"/>
  <c r="O82" i="5"/>
  <c r="R82" i="5"/>
  <c r="N82" i="5"/>
  <c r="Q82" i="5"/>
  <c r="M82" i="5"/>
  <c r="P82" i="5"/>
  <c r="T82" i="5"/>
  <c r="S66" i="5"/>
  <c r="O66" i="5"/>
  <c r="R66" i="5"/>
  <c r="N66" i="5"/>
  <c r="Q66" i="5"/>
  <c r="M66" i="5"/>
  <c r="T66" i="5"/>
  <c r="P66" i="5"/>
  <c r="X17" i="8"/>
  <c r="T17" i="8"/>
  <c r="W17" i="8"/>
  <c r="S17" i="8"/>
  <c r="V17" i="8"/>
  <c r="R17" i="8"/>
  <c r="U17" i="8"/>
  <c r="Q17" i="8"/>
  <c r="T62" i="3"/>
  <c r="P62" i="3"/>
  <c r="S62" i="3"/>
  <c r="O62" i="3"/>
  <c r="R62" i="3"/>
  <c r="N62" i="3"/>
  <c r="Q62" i="3"/>
  <c r="M62" i="3"/>
  <c r="S74" i="5"/>
  <c r="O74" i="5"/>
  <c r="R74" i="5"/>
  <c r="N74" i="5"/>
  <c r="Q74" i="5"/>
  <c r="M74" i="5"/>
  <c r="T74" i="5"/>
  <c r="P74" i="5"/>
  <c r="X13" i="8"/>
  <c r="T13" i="8"/>
  <c r="W13" i="8"/>
  <c r="S13" i="8"/>
  <c r="V13" i="8"/>
  <c r="R13" i="8"/>
  <c r="U13" i="8"/>
  <c r="Q13" i="8"/>
  <c r="S90" i="5"/>
  <c r="O90" i="5"/>
  <c r="R90" i="5"/>
  <c r="N90" i="5"/>
  <c r="Q90" i="5"/>
  <c r="M90" i="5"/>
  <c r="T90" i="5"/>
  <c r="P90" i="5"/>
  <c r="J101" i="4"/>
  <c r="L101" i="4" s="1"/>
  <c r="J80" i="4"/>
  <c r="L80" i="4" s="1"/>
  <c r="J100" i="5"/>
  <c r="L91" i="5"/>
  <c r="J84" i="5"/>
  <c r="L75" i="5"/>
  <c r="N27" i="8"/>
  <c r="P22" i="8"/>
  <c r="Q67" i="3"/>
  <c r="M67" i="3"/>
  <c r="T67" i="3"/>
  <c r="P67" i="3"/>
  <c r="S67" i="3"/>
  <c r="O67" i="3"/>
  <c r="R67" i="3"/>
  <c r="N67" i="3"/>
  <c r="N148" i="8" l="1"/>
  <c r="J364" i="5"/>
  <c r="J175" i="5"/>
  <c r="H360" i="5"/>
  <c r="H361" i="5"/>
  <c r="H356" i="5"/>
  <c r="H363" i="5"/>
  <c r="H358" i="5"/>
  <c r="H362" i="5"/>
  <c r="H359" i="5"/>
  <c r="H357" i="5"/>
  <c r="R157" i="5"/>
  <c r="S157" i="5"/>
  <c r="N157" i="5"/>
  <c r="O157" i="5"/>
  <c r="T157" i="5"/>
  <c r="Q157" i="5"/>
  <c r="P157" i="5"/>
  <c r="M157" i="5"/>
  <c r="T93" i="8"/>
  <c r="R93" i="8"/>
  <c r="Q93" i="8"/>
  <c r="W93" i="8"/>
  <c r="X93" i="8"/>
  <c r="S93" i="8"/>
  <c r="U93" i="8"/>
  <c r="V93" i="8"/>
  <c r="H171" i="5"/>
  <c r="H170" i="5"/>
  <c r="H167" i="5"/>
  <c r="H174" i="5"/>
  <c r="H173" i="5"/>
  <c r="H168" i="5"/>
  <c r="H169" i="5"/>
  <c r="H172" i="5"/>
  <c r="L166" i="5"/>
  <c r="M21" i="2"/>
  <c r="K21" i="2"/>
  <c r="I21" i="2"/>
  <c r="O21" i="2"/>
  <c r="N21" i="2"/>
  <c r="L21" i="2"/>
  <c r="J21" i="2"/>
  <c r="H21" i="2"/>
  <c r="J97" i="8"/>
  <c r="P97" i="8" s="1"/>
  <c r="J96" i="8"/>
  <c r="P96" i="8" s="1"/>
  <c r="G22" i="2"/>
  <c r="S40" i="4"/>
  <c r="Q40" i="4"/>
  <c r="T40" i="4"/>
  <c r="M40" i="4"/>
  <c r="R40" i="4"/>
  <c r="P40" i="4"/>
  <c r="N40" i="4"/>
  <c r="O40" i="4"/>
  <c r="J41" i="4"/>
  <c r="L41" i="4" s="1"/>
  <c r="P19" i="4"/>
  <c r="S19" i="4"/>
  <c r="Q19" i="4"/>
  <c r="R19" i="4"/>
  <c r="T19" i="4"/>
  <c r="M19" i="4"/>
  <c r="O19" i="4"/>
  <c r="N19" i="4"/>
  <c r="J20" i="4"/>
  <c r="L20" i="4" s="1"/>
  <c r="N32" i="8"/>
  <c r="P27" i="8"/>
  <c r="R115" i="5"/>
  <c r="N115" i="5"/>
  <c r="T115" i="5"/>
  <c r="P115" i="5"/>
  <c r="Q115" i="5"/>
  <c r="O115" i="5"/>
  <c r="M115" i="5"/>
  <c r="S115" i="5"/>
  <c r="J109" i="5"/>
  <c r="L100" i="5"/>
  <c r="V30" i="8"/>
  <c r="R30" i="8"/>
  <c r="T30" i="8"/>
  <c r="X30" i="8"/>
  <c r="S30" i="8"/>
  <c r="W30" i="8"/>
  <c r="Q30" i="8"/>
  <c r="U30" i="8"/>
  <c r="X18" i="8"/>
  <c r="T18" i="8"/>
  <c r="W18" i="8"/>
  <c r="S18" i="8"/>
  <c r="V18" i="8"/>
  <c r="R18" i="8"/>
  <c r="Q18" i="8"/>
  <c r="U18" i="8"/>
  <c r="T75" i="5"/>
  <c r="P75" i="5"/>
  <c r="S75" i="5"/>
  <c r="O75" i="5"/>
  <c r="R75" i="5"/>
  <c r="N75" i="5"/>
  <c r="M75" i="5"/>
  <c r="Q75" i="5"/>
  <c r="R80" i="4"/>
  <c r="N80" i="4"/>
  <c r="Q80" i="4"/>
  <c r="M80" i="4"/>
  <c r="T80" i="4"/>
  <c r="P80" i="4"/>
  <c r="S80" i="4"/>
  <c r="O80" i="4"/>
  <c r="J102" i="4"/>
  <c r="L102" i="4" s="1"/>
  <c r="J81" i="4"/>
  <c r="L81" i="4" s="1"/>
  <c r="N40" i="8"/>
  <c r="P35" i="8"/>
  <c r="J133" i="5"/>
  <c r="L124" i="5"/>
  <c r="J141" i="5"/>
  <c r="L132" i="5"/>
  <c r="N28" i="8"/>
  <c r="P23" i="8"/>
  <c r="J61" i="4"/>
  <c r="L61" i="4" s="1"/>
  <c r="R123" i="5"/>
  <c r="N123" i="5"/>
  <c r="T123" i="5"/>
  <c r="P123" i="5"/>
  <c r="Q123" i="5"/>
  <c r="O123" i="5"/>
  <c r="M123" i="5"/>
  <c r="S123" i="5"/>
  <c r="J93" i="5"/>
  <c r="L84" i="5"/>
  <c r="Q101" i="4"/>
  <c r="M101" i="4"/>
  <c r="S101" i="4"/>
  <c r="O101" i="4"/>
  <c r="T101" i="4"/>
  <c r="R101" i="4"/>
  <c r="P101" i="4"/>
  <c r="N101" i="4"/>
  <c r="T131" i="5"/>
  <c r="P131" i="5"/>
  <c r="R131" i="5"/>
  <c r="N131" i="5"/>
  <c r="Q131" i="5"/>
  <c r="M131" i="5"/>
  <c r="S131" i="5"/>
  <c r="O131" i="5"/>
  <c r="R107" i="5"/>
  <c r="N107" i="5"/>
  <c r="T107" i="5"/>
  <c r="P107" i="5"/>
  <c r="Q107" i="5"/>
  <c r="O107" i="5"/>
  <c r="M107" i="5"/>
  <c r="S107" i="5"/>
  <c r="Q63" i="3"/>
  <c r="M63" i="3"/>
  <c r="T63" i="3"/>
  <c r="P63" i="3"/>
  <c r="S63" i="3"/>
  <c r="O63" i="3"/>
  <c r="N63" i="3"/>
  <c r="R63" i="3"/>
  <c r="V26" i="8"/>
  <c r="R26" i="8"/>
  <c r="T26" i="8"/>
  <c r="X26" i="8"/>
  <c r="S26" i="8"/>
  <c r="W26" i="8"/>
  <c r="Q26" i="8"/>
  <c r="U26" i="8"/>
  <c r="R99" i="5"/>
  <c r="N99" i="5"/>
  <c r="T99" i="5"/>
  <c r="P99" i="5"/>
  <c r="S99" i="5"/>
  <c r="Q99" i="5"/>
  <c r="O99" i="5"/>
  <c r="M99" i="5"/>
  <c r="T83" i="5"/>
  <c r="P83" i="5"/>
  <c r="S83" i="5"/>
  <c r="O83" i="5"/>
  <c r="R83" i="5"/>
  <c r="N83" i="5"/>
  <c r="Q83" i="5"/>
  <c r="M83" i="5"/>
  <c r="X22" i="8"/>
  <c r="T22" i="8"/>
  <c r="W22" i="8"/>
  <c r="S22" i="8"/>
  <c r="V22" i="8"/>
  <c r="R22" i="8"/>
  <c r="Q22" i="8"/>
  <c r="U22" i="8"/>
  <c r="T91" i="5"/>
  <c r="P91" i="5"/>
  <c r="S91" i="5"/>
  <c r="O91" i="5"/>
  <c r="R91" i="5"/>
  <c r="N91" i="5"/>
  <c r="Q91" i="5"/>
  <c r="M91" i="5"/>
  <c r="R60" i="4"/>
  <c r="N60" i="4"/>
  <c r="Q60" i="4"/>
  <c r="M60" i="4"/>
  <c r="T60" i="4"/>
  <c r="P60" i="4"/>
  <c r="S60" i="4"/>
  <c r="O60" i="4"/>
  <c r="J149" i="5"/>
  <c r="L140" i="5"/>
  <c r="J125" i="5"/>
  <c r="L116" i="5"/>
  <c r="R68" i="3"/>
  <c r="N68" i="3"/>
  <c r="Q68" i="3"/>
  <c r="M68" i="3"/>
  <c r="T68" i="3"/>
  <c r="P68" i="3"/>
  <c r="S68" i="3"/>
  <c r="O68" i="3"/>
  <c r="N36" i="8"/>
  <c r="P31" i="8"/>
  <c r="J117" i="5"/>
  <c r="L108" i="5"/>
  <c r="J101" i="5"/>
  <c r="J299" i="5" s="1"/>
  <c r="L92" i="5"/>
  <c r="N153" i="8" l="1"/>
  <c r="J373" i="5"/>
  <c r="J184" i="5"/>
  <c r="H372" i="5"/>
  <c r="H369" i="5"/>
  <c r="H366" i="5"/>
  <c r="H365" i="5"/>
  <c r="H370" i="5"/>
  <c r="H367" i="5"/>
  <c r="H371" i="5"/>
  <c r="H368" i="5"/>
  <c r="J22" i="2"/>
  <c r="O22" i="2"/>
  <c r="M22" i="2"/>
  <c r="K22" i="2"/>
  <c r="I22" i="2"/>
  <c r="L22" i="2"/>
  <c r="N22" i="2"/>
  <c r="H22" i="2"/>
  <c r="H179" i="5"/>
  <c r="H181" i="5"/>
  <c r="H177" i="5"/>
  <c r="H180" i="5"/>
  <c r="H178" i="5"/>
  <c r="H182" i="5"/>
  <c r="H183" i="5"/>
  <c r="H176" i="5"/>
  <c r="L175" i="5"/>
  <c r="G23" i="2"/>
  <c r="G24" i="2"/>
  <c r="R97" i="8"/>
  <c r="S97" i="8"/>
  <c r="U97" i="8"/>
  <c r="T97" i="8"/>
  <c r="X97" i="8"/>
  <c r="V97" i="8"/>
  <c r="Q97" i="8"/>
  <c r="W97" i="8"/>
  <c r="V96" i="8"/>
  <c r="X96" i="8"/>
  <c r="R96" i="8"/>
  <c r="U96" i="8"/>
  <c r="W96" i="8"/>
  <c r="T96" i="8"/>
  <c r="S96" i="8"/>
  <c r="Q96" i="8"/>
  <c r="M166" i="5"/>
  <c r="N166" i="5"/>
  <c r="S166" i="5"/>
  <c r="P166" i="5"/>
  <c r="O166" i="5"/>
  <c r="T166" i="5"/>
  <c r="Q166" i="5"/>
  <c r="R166" i="5"/>
  <c r="R20" i="4"/>
  <c r="T20" i="4"/>
  <c r="O20" i="4"/>
  <c r="N20" i="4"/>
  <c r="S20" i="4"/>
  <c r="Q20" i="4"/>
  <c r="P20" i="4"/>
  <c r="M20" i="4"/>
  <c r="J21" i="4"/>
  <c r="L21" i="4" s="1"/>
  <c r="T41" i="4"/>
  <c r="N41" i="4"/>
  <c r="S41" i="4"/>
  <c r="Q41" i="4"/>
  <c r="O41" i="4"/>
  <c r="P41" i="4"/>
  <c r="M41" i="4"/>
  <c r="R41" i="4"/>
  <c r="J42" i="4"/>
  <c r="L42" i="4" s="1"/>
  <c r="J126" i="5"/>
  <c r="L117" i="5"/>
  <c r="J134" i="5"/>
  <c r="L125" i="5"/>
  <c r="J102" i="5"/>
  <c r="L93" i="5"/>
  <c r="X23" i="8"/>
  <c r="T23" i="8"/>
  <c r="W23" i="8"/>
  <c r="S23" i="8"/>
  <c r="V23" i="8"/>
  <c r="R23" i="8"/>
  <c r="U23" i="8"/>
  <c r="Q23" i="8"/>
  <c r="Q132" i="5"/>
  <c r="M132" i="5"/>
  <c r="S132" i="5"/>
  <c r="O132" i="5"/>
  <c r="N132" i="5"/>
  <c r="R132" i="5"/>
  <c r="T132" i="5"/>
  <c r="P132" i="5"/>
  <c r="V35" i="8"/>
  <c r="R35" i="8"/>
  <c r="X35" i="8"/>
  <c r="S35" i="8"/>
  <c r="W35" i="8"/>
  <c r="Q35" i="8"/>
  <c r="U35" i="8"/>
  <c r="T35" i="8"/>
  <c r="S100" i="5"/>
  <c r="O100" i="5"/>
  <c r="Q100" i="5"/>
  <c r="M100" i="5"/>
  <c r="P100" i="5"/>
  <c r="N100" i="5"/>
  <c r="T100" i="5"/>
  <c r="R100" i="5"/>
  <c r="S92" i="5"/>
  <c r="O92" i="5"/>
  <c r="Q92" i="5"/>
  <c r="M92" i="5"/>
  <c r="P92" i="5"/>
  <c r="N92" i="5"/>
  <c r="T92" i="5"/>
  <c r="R92" i="5"/>
  <c r="V31" i="8"/>
  <c r="R31" i="8"/>
  <c r="X31" i="8"/>
  <c r="S31" i="8"/>
  <c r="W31" i="8"/>
  <c r="Q31" i="8"/>
  <c r="U31" i="8"/>
  <c r="T31" i="8"/>
  <c r="Q140" i="5"/>
  <c r="M140" i="5"/>
  <c r="S140" i="5"/>
  <c r="O140" i="5"/>
  <c r="N140" i="5"/>
  <c r="R140" i="5"/>
  <c r="T140" i="5"/>
  <c r="P140" i="5"/>
  <c r="S61" i="4"/>
  <c r="O61" i="4"/>
  <c r="R61" i="4"/>
  <c r="N61" i="4"/>
  <c r="Q61" i="4"/>
  <c r="M61" i="4"/>
  <c r="T61" i="4"/>
  <c r="P61" i="4"/>
  <c r="N33" i="8"/>
  <c r="P28" i="8"/>
  <c r="J150" i="5"/>
  <c r="L141" i="5"/>
  <c r="N45" i="8"/>
  <c r="P40" i="8"/>
  <c r="J118" i="5"/>
  <c r="L109" i="5"/>
  <c r="J110" i="5"/>
  <c r="J308" i="5" s="1"/>
  <c r="L101" i="5"/>
  <c r="N41" i="8"/>
  <c r="P36" i="8"/>
  <c r="J158" i="5"/>
  <c r="L149" i="5"/>
  <c r="J62" i="4"/>
  <c r="L62" i="4" s="1"/>
  <c r="S124" i="5"/>
  <c r="O124" i="5"/>
  <c r="Q124" i="5"/>
  <c r="M124" i="5"/>
  <c r="N124" i="5"/>
  <c r="T124" i="5"/>
  <c r="R124" i="5"/>
  <c r="P124" i="5"/>
  <c r="S81" i="4"/>
  <c r="O81" i="4"/>
  <c r="R81" i="4"/>
  <c r="N81" i="4"/>
  <c r="Q81" i="4"/>
  <c r="M81" i="4"/>
  <c r="T81" i="4"/>
  <c r="P81" i="4"/>
  <c r="V27" i="8"/>
  <c r="R27" i="8"/>
  <c r="X27" i="8"/>
  <c r="S27" i="8"/>
  <c r="W27" i="8"/>
  <c r="Q27" i="8"/>
  <c r="U27" i="8"/>
  <c r="T27" i="8"/>
  <c r="S108" i="5"/>
  <c r="O108" i="5"/>
  <c r="Q108" i="5"/>
  <c r="M108" i="5"/>
  <c r="N108" i="5"/>
  <c r="T108" i="5"/>
  <c r="R108" i="5"/>
  <c r="P108" i="5"/>
  <c r="S116" i="5"/>
  <c r="O116" i="5"/>
  <c r="Q116" i="5"/>
  <c r="M116" i="5"/>
  <c r="N116" i="5"/>
  <c r="T116" i="5"/>
  <c r="R116" i="5"/>
  <c r="P116" i="5"/>
  <c r="Q84" i="5"/>
  <c r="M84" i="5"/>
  <c r="T84" i="5"/>
  <c r="P84" i="5"/>
  <c r="S84" i="5"/>
  <c r="O84" i="5"/>
  <c r="R84" i="5"/>
  <c r="N84" i="5"/>
  <c r="J103" i="4"/>
  <c r="L103" i="4" s="1"/>
  <c r="J82" i="4"/>
  <c r="L82" i="4" s="1"/>
  <c r="J142" i="5"/>
  <c r="L133" i="5"/>
  <c r="R102" i="4"/>
  <c r="N102" i="4"/>
  <c r="T102" i="4"/>
  <c r="P102" i="4"/>
  <c r="O102" i="4"/>
  <c r="M102" i="4"/>
  <c r="S102" i="4"/>
  <c r="Q102" i="4"/>
  <c r="N37" i="8"/>
  <c r="P32" i="8"/>
  <c r="N158" i="8" l="1"/>
  <c r="N33" i="7"/>
  <c r="N4" i="7"/>
  <c r="L184" i="5"/>
  <c r="P184" i="5" s="1"/>
  <c r="H376" i="5"/>
  <c r="H380" i="5"/>
  <c r="H377" i="5"/>
  <c r="H374" i="5"/>
  <c r="H379" i="5"/>
  <c r="H375" i="5"/>
  <c r="H381" i="5"/>
  <c r="H378" i="5"/>
  <c r="H185" i="5"/>
  <c r="H187" i="5"/>
  <c r="H189" i="5"/>
  <c r="H192" i="5"/>
  <c r="H186" i="5"/>
  <c r="H191" i="5"/>
  <c r="H188" i="5"/>
  <c r="H190" i="5"/>
  <c r="O24" i="2"/>
  <c r="M24" i="2"/>
  <c r="K24" i="2"/>
  <c r="I24" i="2"/>
  <c r="L24" i="2"/>
  <c r="N24" i="2"/>
  <c r="H24" i="2"/>
  <c r="J24" i="2"/>
  <c r="J23" i="2"/>
  <c r="H23" i="2"/>
  <c r="M23" i="2"/>
  <c r="O23" i="2"/>
  <c r="I23" i="2"/>
  <c r="K23" i="2"/>
  <c r="N23" i="2"/>
  <c r="L23" i="2"/>
  <c r="P175" i="5"/>
  <c r="M175" i="5"/>
  <c r="R175" i="5"/>
  <c r="O175" i="5"/>
  <c r="N175" i="5"/>
  <c r="S175" i="5"/>
  <c r="T175" i="5"/>
  <c r="Q175" i="5"/>
  <c r="N42" i="4"/>
  <c r="R42" i="4"/>
  <c r="O42" i="4"/>
  <c r="T42" i="4"/>
  <c r="Q42" i="4"/>
  <c r="P42" i="4"/>
  <c r="M42" i="4"/>
  <c r="S42" i="4"/>
  <c r="J43" i="4"/>
  <c r="L43" i="4" s="1"/>
  <c r="Q21" i="4"/>
  <c r="P21" i="4"/>
  <c r="R21" i="4"/>
  <c r="N21" i="4"/>
  <c r="S21" i="4"/>
  <c r="O21" i="4"/>
  <c r="T21" i="4"/>
  <c r="M21" i="4"/>
  <c r="J22" i="4"/>
  <c r="L22" i="4" s="1"/>
  <c r="S103" i="4"/>
  <c r="O103" i="4"/>
  <c r="Q103" i="4"/>
  <c r="M103" i="4"/>
  <c r="T103" i="4"/>
  <c r="R103" i="4"/>
  <c r="P103" i="4"/>
  <c r="N103" i="4"/>
  <c r="R149" i="5"/>
  <c r="N149" i="5"/>
  <c r="T149" i="5"/>
  <c r="P149" i="5"/>
  <c r="S149" i="5"/>
  <c r="O149" i="5"/>
  <c r="Q149" i="5"/>
  <c r="M149" i="5"/>
  <c r="T101" i="5"/>
  <c r="P101" i="5"/>
  <c r="R101" i="5"/>
  <c r="N101" i="5"/>
  <c r="M101" i="5"/>
  <c r="S101" i="5"/>
  <c r="Q101" i="5"/>
  <c r="O101" i="5"/>
  <c r="V40" i="8"/>
  <c r="R40" i="8"/>
  <c r="X40" i="8"/>
  <c r="W40" i="8"/>
  <c r="Q40" i="8"/>
  <c r="U40" i="8"/>
  <c r="T40" i="8"/>
  <c r="S40" i="8"/>
  <c r="V28" i="8"/>
  <c r="R28" i="8"/>
  <c r="W28" i="8"/>
  <c r="Q28" i="8"/>
  <c r="U28" i="8"/>
  <c r="T28" i="8"/>
  <c r="X28" i="8"/>
  <c r="S28" i="8"/>
  <c r="R125" i="5"/>
  <c r="N125" i="5"/>
  <c r="T125" i="5"/>
  <c r="P125" i="5"/>
  <c r="S125" i="5"/>
  <c r="O125" i="5"/>
  <c r="Q125" i="5"/>
  <c r="M125" i="5"/>
  <c r="N42" i="8"/>
  <c r="P37" i="8"/>
  <c r="T62" i="4"/>
  <c r="P62" i="4"/>
  <c r="S62" i="4"/>
  <c r="O62" i="4"/>
  <c r="R62" i="4"/>
  <c r="N62" i="4"/>
  <c r="Q62" i="4"/>
  <c r="M62" i="4"/>
  <c r="J167" i="5"/>
  <c r="L158" i="5"/>
  <c r="J119" i="5"/>
  <c r="J317" i="5" s="1"/>
  <c r="L110" i="5"/>
  <c r="N50" i="8"/>
  <c r="P45" i="8"/>
  <c r="N38" i="8"/>
  <c r="P33" i="8"/>
  <c r="J143" i="5"/>
  <c r="L134" i="5"/>
  <c r="R133" i="5"/>
  <c r="N133" i="5"/>
  <c r="T133" i="5"/>
  <c r="P133" i="5"/>
  <c r="S133" i="5"/>
  <c r="O133" i="5"/>
  <c r="Q133" i="5"/>
  <c r="M133" i="5"/>
  <c r="J63" i="4"/>
  <c r="L63" i="4" s="1"/>
  <c r="V36" i="8"/>
  <c r="R36" i="8"/>
  <c r="W36" i="8"/>
  <c r="Q36" i="8"/>
  <c r="U36" i="8"/>
  <c r="X36" i="8"/>
  <c r="T36" i="8"/>
  <c r="S36" i="8"/>
  <c r="T109" i="5"/>
  <c r="P109" i="5"/>
  <c r="R109" i="5"/>
  <c r="N109" i="5"/>
  <c r="S109" i="5"/>
  <c r="Q109" i="5"/>
  <c r="O109" i="5"/>
  <c r="M109" i="5"/>
  <c r="R141" i="5"/>
  <c r="N141" i="5"/>
  <c r="T141" i="5"/>
  <c r="P141" i="5"/>
  <c r="S141" i="5"/>
  <c r="O141" i="5"/>
  <c r="Q141" i="5"/>
  <c r="M141" i="5"/>
  <c r="T93" i="5"/>
  <c r="P93" i="5"/>
  <c r="R93" i="5"/>
  <c r="N93" i="5"/>
  <c r="M93" i="5"/>
  <c r="S93" i="5"/>
  <c r="Q93" i="5"/>
  <c r="O93" i="5"/>
  <c r="T117" i="5"/>
  <c r="P117" i="5"/>
  <c r="R117" i="5"/>
  <c r="N117" i="5"/>
  <c r="S117" i="5"/>
  <c r="Q117" i="5"/>
  <c r="O117" i="5"/>
  <c r="M117" i="5"/>
  <c r="V32" i="8"/>
  <c r="R32" i="8"/>
  <c r="W32" i="8"/>
  <c r="Q32" i="8"/>
  <c r="U32" i="8"/>
  <c r="T32" i="8"/>
  <c r="X32" i="8"/>
  <c r="S32" i="8"/>
  <c r="J151" i="5"/>
  <c r="L142" i="5"/>
  <c r="T82" i="4"/>
  <c r="P82" i="4"/>
  <c r="S82" i="4"/>
  <c r="O82" i="4"/>
  <c r="R82" i="4"/>
  <c r="N82" i="4"/>
  <c r="Q82" i="4"/>
  <c r="M82" i="4"/>
  <c r="J104" i="4"/>
  <c r="L104" i="4" s="1"/>
  <c r="J83" i="4"/>
  <c r="L83" i="4" s="1"/>
  <c r="N46" i="8"/>
  <c r="P41" i="8"/>
  <c r="J127" i="5"/>
  <c r="L118" i="5"/>
  <c r="J159" i="5"/>
  <c r="L150" i="5"/>
  <c r="J111" i="5"/>
  <c r="L102" i="5"/>
  <c r="J135" i="5"/>
  <c r="L126" i="5"/>
  <c r="N163" i="8" l="1"/>
  <c r="N41" i="7"/>
  <c r="P41" i="7" s="1"/>
  <c r="N12" i="7"/>
  <c r="N27" i="7"/>
  <c r="R184" i="5"/>
  <c r="N184" i="5"/>
  <c r="M184" i="5"/>
  <c r="Q184" i="5"/>
  <c r="S184" i="5"/>
  <c r="O184" i="5"/>
  <c r="T184" i="5"/>
  <c r="N22" i="4"/>
  <c r="M22" i="4"/>
  <c r="R22" i="4"/>
  <c r="T22" i="4"/>
  <c r="Q22" i="4"/>
  <c r="S22" i="4"/>
  <c r="O22" i="4"/>
  <c r="P22" i="4"/>
  <c r="J24" i="4"/>
  <c r="L24" i="4" s="1"/>
  <c r="J23" i="4"/>
  <c r="P43" i="4"/>
  <c r="O43" i="4"/>
  <c r="S43" i="4"/>
  <c r="Q43" i="4"/>
  <c r="R43" i="4"/>
  <c r="T43" i="4"/>
  <c r="M43" i="4"/>
  <c r="N43" i="4"/>
  <c r="J45" i="4"/>
  <c r="L45" i="4" s="1"/>
  <c r="J44" i="4"/>
  <c r="J120" i="5"/>
  <c r="L111" i="5"/>
  <c r="T104" i="4"/>
  <c r="P104" i="4"/>
  <c r="R104" i="4"/>
  <c r="N104" i="4"/>
  <c r="O104" i="4"/>
  <c r="M104" i="4"/>
  <c r="S104" i="4"/>
  <c r="Q104" i="4"/>
  <c r="J64" i="4"/>
  <c r="L64" i="4" s="1"/>
  <c r="V33" i="8"/>
  <c r="R33" i="8"/>
  <c r="U33" i="8"/>
  <c r="T33" i="8"/>
  <c r="X33" i="8"/>
  <c r="W33" i="8"/>
  <c r="S33" i="8"/>
  <c r="Q33" i="8"/>
  <c r="Q110" i="5"/>
  <c r="M110" i="5"/>
  <c r="S110" i="5"/>
  <c r="O110" i="5"/>
  <c r="P110" i="5"/>
  <c r="N110" i="5"/>
  <c r="T110" i="5"/>
  <c r="R110" i="5"/>
  <c r="J136" i="5"/>
  <c r="L127" i="5"/>
  <c r="S126" i="5"/>
  <c r="O126" i="5"/>
  <c r="Q126" i="5"/>
  <c r="M126" i="5"/>
  <c r="P126" i="5"/>
  <c r="T126" i="5"/>
  <c r="N126" i="5"/>
  <c r="R126" i="5"/>
  <c r="S150" i="5"/>
  <c r="O150" i="5"/>
  <c r="Q150" i="5"/>
  <c r="M150" i="5"/>
  <c r="P150" i="5"/>
  <c r="T150" i="5"/>
  <c r="R150" i="5"/>
  <c r="N150" i="5"/>
  <c r="V41" i="8"/>
  <c r="R41" i="8"/>
  <c r="W41" i="8"/>
  <c r="Q41" i="8"/>
  <c r="U41" i="8"/>
  <c r="T41" i="8"/>
  <c r="S41" i="8"/>
  <c r="X41" i="8"/>
  <c r="S142" i="5"/>
  <c r="O142" i="5"/>
  <c r="Q142" i="5"/>
  <c r="M142" i="5"/>
  <c r="P142" i="5"/>
  <c r="T142" i="5"/>
  <c r="N142" i="5"/>
  <c r="R142" i="5"/>
  <c r="J105" i="4"/>
  <c r="L105" i="4" s="1"/>
  <c r="J84" i="4"/>
  <c r="L84" i="4" s="1"/>
  <c r="N43" i="8"/>
  <c r="P38" i="8"/>
  <c r="J128" i="5"/>
  <c r="J326" i="5" s="1"/>
  <c r="L119" i="5"/>
  <c r="J168" i="5"/>
  <c r="L159" i="5"/>
  <c r="N51" i="8"/>
  <c r="P46" i="8"/>
  <c r="J160" i="5"/>
  <c r="L151" i="5"/>
  <c r="S134" i="5"/>
  <c r="O134" i="5"/>
  <c r="Q134" i="5"/>
  <c r="M134" i="5"/>
  <c r="P134" i="5"/>
  <c r="T134" i="5"/>
  <c r="R134" i="5"/>
  <c r="N134" i="5"/>
  <c r="V45" i="8"/>
  <c r="R45" i="8"/>
  <c r="W45" i="8"/>
  <c r="Q45" i="8"/>
  <c r="U45" i="8"/>
  <c r="T45" i="8"/>
  <c r="S45" i="8"/>
  <c r="X45" i="8"/>
  <c r="S158" i="5"/>
  <c r="O158" i="5"/>
  <c r="Q158" i="5"/>
  <c r="M158" i="5"/>
  <c r="P158" i="5"/>
  <c r="T158" i="5"/>
  <c r="N158" i="5"/>
  <c r="R158" i="5"/>
  <c r="V37" i="8"/>
  <c r="R37" i="8"/>
  <c r="U37" i="8"/>
  <c r="T37" i="8"/>
  <c r="X37" i="8"/>
  <c r="W37" i="8"/>
  <c r="S37" i="8"/>
  <c r="Q37" i="8"/>
  <c r="J144" i="5"/>
  <c r="L135" i="5"/>
  <c r="Q102" i="5"/>
  <c r="M102" i="5"/>
  <c r="S102" i="5"/>
  <c r="O102" i="5"/>
  <c r="R102" i="5"/>
  <c r="P102" i="5"/>
  <c r="N102" i="5"/>
  <c r="T102" i="5"/>
  <c r="Q118" i="5"/>
  <c r="M118" i="5"/>
  <c r="S118" i="5"/>
  <c r="O118" i="5"/>
  <c r="P118" i="5"/>
  <c r="N118" i="5"/>
  <c r="T118" i="5"/>
  <c r="R118" i="5"/>
  <c r="Q83" i="4"/>
  <c r="M83" i="4"/>
  <c r="T83" i="4"/>
  <c r="P83" i="4"/>
  <c r="S83" i="4"/>
  <c r="O83" i="4"/>
  <c r="R83" i="4"/>
  <c r="N83" i="4"/>
  <c r="Q63" i="4"/>
  <c r="M63" i="4"/>
  <c r="T63" i="4"/>
  <c r="P63" i="4"/>
  <c r="S63" i="4"/>
  <c r="O63" i="4"/>
  <c r="R63" i="4"/>
  <c r="N63" i="4"/>
  <c r="J152" i="5"/>
  <c r="L143" i="5"/>
  <c r="N55" i="8"/>
  <c r="P50" i="8"/>
  <c r="J176" i="5"/>
  <c r="L167" i="5"/>
  <c r="N47" i="8"/>
  <c r="P42" i="8"/>
  <c r="N168" i="8" l="1"/>
  <c r="N49" i="7"/>
  <c r="P49" i="7" s="1"/>
  <c r="N20" i="7"/>
  <c r="S45" i="4"/>
  <c r="Q45" i="4"/>
  <c r="M45" i="4"/>
  <c r="P45" i="4"/>
  <c r="R45" i="4"/>
  <c r="N45" i="4"/>
  <c r="T45" i="4"/>
  <c r="O45" i="4"/>
  <c r="L44" i="4"/>
  <c r="L19" i="7"/>
  <c r="L15" i="7"/>
  <c r="L12" i="7"/>
  <c r="P12" i="7" s="1"/>
  <c r="L18" i="7"/>
  <c r="L14" i="7"/>
  <c r="L17" i="7"/>
  <c r="L13" i="7"/>
  <c r="L16" i="7"/>
  <c r="L23" i="4"/>
  <c r="L9" i="7"/>
  <c r="L5" i="7"/>
  <c r="L8" i="7"/>
  <c r="L4" i="7"/>
  <c r="P4" i="7" s="1"/>
  <c r="L7" i="7"/>
  <c r="L6" i="7"/>
  <c r="L11" i="7"/>
  <c r="L10" i="7"/>
  <c r="S24" i="4"/>
  <c r="N24" i="4"/>
  <c r="O24" i="4"/>
  <c r="Q24" i="4"/>
  <c r="T24" i="4"/>
  <c r="M24" i="4"/>
  <c r="P24" i="4"/>
  <c r="R24" i="4"/>
  <c r="J153" i="5"/>
  <c r="L144" i="5"/>
  <c r="N56" i="8"/>
  <c r="P51" i="8"/>
  <c r="J137" i="5"/>
  <c r="J335" i="5" s="1"/>
  <c r="L128" i="5"/>
  <c r="Q105" i="4"/>
  <c r="M105" i="4"/>
  <c r="S105" i="4"/>
  <c r="O105" i="4"/>
  <c r="T105" i="4"/>
  <c r="R105" i="4"/>
  <c r="P105" i="4"/>
  <c r="N105" i="4"/>
  <c r="J65" i="4"/>
  <c r="T167" i="5"/>
  <c r="P167" i="5"/>
  <c r="R167" i="5"/>
  <c r="N167" i="5"/>
  <c r="M167" i="5"/>
  <c r="Q167" i="5"/>
  <c r="S167" i="5"/>
  <c r="O167" i="5"/>
  <c r="T151" i="5"/>
  <c r="P151" i="5"/>
  <c r="R151" i="5"/>
  <c r="N151" i="5"/>
  <c r="M151" i="5"/>
  <c r="Q151" i="5"/>
  <c r="S151" i="5"/>
  <c r="O151" i="5"/>
  <c r="T159" i="5"/>
  <c r="P159" i="5"/>
  <c r="R159" i="5"/>
  <c r="N159" i="5"/>
  <c r="M159" i="5"/>
  <c r="Q159" i="5"/>
  <c r="S159" i="5"/>
  <c r="O159" i="5"/>
  <c r="V38" i="8"/>
  <c r="R38" i="8"/>
  <c r="T38" i="8"/>
  <c r="X38" i="8"/>
  <c r="S38" i="8"/>
  <c r="U38" i="8"/>
  <c r="Q38" i="8"/>
  <c r="W38" i="8"/>
  <c r="T127" i="5"/>
  <c r="P127" i="5"/>
  <c r="R127" i="5"/>
  <c r="N127" i="5"/>
  <c r="M127" i="5"/>
  <c r="Q127" i="5"/>
  <c r="S127" i="5"/>
  <c r="O127" i="5"/>
  <c r="J106" i="4"/>
  <c r="L106" i="4" s="1"/>
  <c r="J85" i="4"/>
  <c r="L85" i="4" s="1"/>
  <c r="N52" i="8"/>
  <c r="P47" i="8"/>
  <c r="N60" i="8"/>
  <c r="P55" i="8"/>
  <c r="T143" i="5"/>
  <c r="P143" i="5"/>
  <c r="R143" i="5"/>
  <c r="N143" i="5"/>
  <c r="M143" i="5"/>
  <c r="Q143" i="5"/>
  <c r="S143" i="5"/>
  <c r="O143" i="5"/>
  <c r="J185" i="5"/>
  <c r="L176" i="5"/>
  <c r="J161" i="5"/>
  <c r="L152" i="5"/>
  <c r="J169" i="5"/>
  <c r="L160" i="5"/>
  <c r="J177" i="5"/>
  <c r="L168" i="5"/>
  <c r="N48" i="8"/>
  <c r="P43" i="8"/>
  <c r="J145" i="5"/>
  <c r="L136" i="5"/>
  <c r="R111" i="5"/>
  <c r="N111" i="5"/>
  <c r="T111" i="5"/>
  <c r="P111" i="5"/>
  <c r="M111" i="5"/>
  <c r="S111" i="5"/>
  <c r="Q111" i="5"/>
  <c r="O111" i="5"/>
  <c r="V42" i="8"/>
  <c r="R42" i="8"/>
  <c r="U42" i="8"/>
  <c r="T42" i="8"/>
  <c r="X42" i="8"/>
  <c r="S42" i="8"/>
  <c r="W42" i="8"/>
  <c r="Q42" i="8"/>
  <c r="V50" i="8"/>
  <c r="R50" i="8"/>
  <c r="U50" i="8"/>
  <c r="T50" i="8"/>
  <c r="X50" i="8"/>
  <c r="S50" i="8"/>
  <c r="W50" i="8"/>
  <c r="Q50" i="8"/>
  <c r="T135" i="5"/>
  <c r="P135" i="5"/>
  <c r="R135" i="5"/>
  <c r="N135" i="5"/>
  <c r="M135" i="5"/>
  <c r="Q135" i="5"/>
  <c r="S135" i="5"/>
  <c r="O135" i="5"/>
  <c r="V46" i="8"/>
  <c r="R46" i="8"/>
  <c r="U46" i="8"/>
  <c r="T46" i="8"/>
  <c r="X46" i="8"/>
  <c r="S46" i="8"/>
  <c r="W46" i="8"/>
  <c r="Q46" i="8"/>
  <c r="R119" i="5"/>
  <c r="N119" i="5"/>
  <c r="T119" i="5"/>
  <c r="P119" i="5"/>
  <c r="M119" i="5"/>
  <c r="S119" i="5"/>
  <c r="Q119" i="5"/>
  <c r="O119" i="5"/>
  <c r="R84" i="4"/>
  <c r="N84" i="4"/>
  <c r="Q84" i="4"/>
  <c r="M84" i="4"/>
  <c r="T84" i="4"/>
  <c r="P84" i="4"/>
  <c r="S84" i="4"/>
  <c r="O84" i="4"/>
  <c r="R64" i="4"/>
  <c r="N64" i="4"/>
  <c r="Q64" i="4"/>
  <c r="M64" i="4"/>
  <c r="T64" i="4"/>
  <c r="P64" i="4"/>
  <c r="S64" i="4"/>
  <c r="O64" i="4"/>
  <c r="J129" i="5"/>
  <c r="L120" i="5"/>
  <c r="N173" i="8" l="1"/>
  <c r="R12" i="7"/>
  <c r="U12" i="7"/>
  <c r="V12" i="7"/>
  <c r="W12" i="7"/>
  <c r="X12" i="7"/>
  <c r="S12" i="7"/>
  <c r="T12" i="7"/>
  <c r="Q12" i="7"/>
  <c r="V4" i="7"/>
  <c r="X4" i="7"/>
  <c r="R4" i="7"/>
  <c r="T4" i="7"/>
  <c r="U4" i="7"/>
  <c r="S4" i="7"/>
  <c r="Q4" i="7"/>
  <c r="AV53" i="1" s="1"/>
  <c r="AV57" i="1" s="1"/>
  <c r="W4" i="7"/>
  <c r="P23" i="4"/>
  <c r="O23" i="4"/>
  <c r="Q23" i="4"/>
  <c r="N23" i="4"/>
  <c r="M23" i="4"/>
  <c r="S23" i="4"/>
  <c r="T23" i="4"/>
  <c r="R23" i="4"/>
  <c r="P44" i="4"/>
  <c r="Q44" i="4"/>
  <c r="M44" i="4"/>
  <c r="R44" i="4"/>
  <c r="S44" i="4"/>
  <c r="N44" i="4"/>
  <c r="O44" i="4"/>
  <c r="T44" i="4"/>
  <c r="J178" i="5"/>
  <c r="L169" i="5"/>
  <c r="N5" i="7"/>
  <c r="L185" i="5"/>
  <c r="V51" i="8"/>
  <c r="R51" i="8"/>
  <c r="T51" i="8"/>
  <c r="X51" i="8"/>
  <c r="S51" i="8"/>
  <c r="W51" i="8"/>
  <c r="Q51" i="8"/>
  <c r="U51" i="8"/>
  <c r="Q136" i="5"/>
  <c r="M136" i="5"/>
  <c r="S136" i="5"/>
  <c r="O136" i="5"/>
  <c r="R136" i="5"/>
  <c r="N136" i="5"/>
  <c r="P136" i="5"/>
  <c r="T136" i="5"/>
  <c r="Q168" i="5"/>
  <c r="M168" i="5"/>
  <c r="S168" i="5"/>
  <c r="O168" i="5"/>
  <c r="R168" i="5"/>
  <c r="N168" i="5"/>
  <c r="P168" i="5"/>
  <c r="T168" i="5"/>
  <c r="Q152" i="5"/>
  <c r="M152" i="5"/>
  <c r="S152" i="5"/>
  <c r="O152" i="5"/>
  <c r="R152" i="5"/>
  <c r="N152" i="5"/>
  <c r="P152" i="5"/>
  <c r="T152" i="5"/>
  <c r="V55" i="8"/>
  <c r="R55" i="8"/>
  <c r="T55" i="8"/>
  <c r="X55" i="8"/>
  <c r="S55" i="8"/>
  <c r="W55" i="8"/>
  <c r="Q55" i="8"/>
  <c r="U55" i="8"/>
  <c r="S85" i="4"/>
  <c r="O85" i="4"/>
  <c r="R85" i="4"/>
  <c r="N85" i="4"/>
  <c r="Q85" i="4"/>
  <c r="M85" i="4"/>
  <c r="T85" i="4"/>
  <c r="P85" i="4"/>
  <c r="J66" i="4"/>
  <c r="L66" i="4" s="1"/>
  <c r="N61" i="8"/>
  <c r="P56" i="8"/>
  <c r="N57" i="8"/>
  <c r="P52" i="8"/>
  <c r="J154" i="5"/>
  <c r="L145" i="5"/>
  <c r="J186" i="5"/>
  <c r="L177" i="5"/>
  <c r="J170" i="5"/>
  <c r="L161" i="5"/>
  <c r="N65" i="8"/>
  <c r="P60" i="8"/>
  <c r="R106" i="4"/>
  <c r="N106" i="4"/>
  <c r="T106" i="4"/>
  <c r="P106" i="4"/>
  <c r="O106" i="4"/>
  <c r="M106" i="4"/>
  <c r="S106" i="4"/>
  <c r="Q106" i="4"/>
  <c r="Q128" i="5"/>
  <c r="M128" i="5"/>
  <c r="S128" i="5"/>
  <c r="O128" i="5"/>
  <c r="R128" i="5"/>
  <c r="N128" i="5"/>
  <c r="T128" i="5"/>
  <c r="P128" i="5"/>
  <c r="Q144" i="5"/>
  <c r="M144" i="5"/>
  <c r="S144" i="5"/>
  <c r="O144" i="5"/>
  <c r="R144" i="5"/>
  <c r="N144" i="5"/>
  <c r="T144" i="5"/>
  <c r="P144" i="5"/>
  <c r="J138" i="5"/>
  <c r="L129" i="5"/>
  <c r="N53" i="8"/>
  <c r="P48" i="8"/>
  <c r="J107" i="4"/>
  <c r="L107" i="4" s="1"/>
  <c r="J86" i="4"/>
  <c r="S120" i="5"/>
  <c r="O120" i="5"/>
  <c r="Q120" i="5"/>
  <c r="M120" i="5"/>
  <c r="R120" i="5"/>
  <c r="P120" i="5"/>
  <c r="N120" i="5"/>
  <c r="T120" i="5"/>
  <c r="V43" i="8"/>
  <c r="R43" i="8"/>
  <c r="T43" i="8"/>
  <c r="X43" i="8"/>
  <c r="S43" i="8"/>
  <c r="W43" i="8"/>
  <c r="Q43" i="8"/>
  <c r="U43" i="8"/>
  <c r="Q160" i="5"/>
  <c r="M160" i="5"/>
  <c r="S160" i="5"/>
  <c r="O160" i="5"/>
  <c r="R160" i="5"/>
  <c r="N160" i="5"/>
  <c r="T160" i="5"/>
  <c r="P160" i="5"/>
  <c r="Q176" i="5"/>
  <c r="M176" i="5"/>
  <c r="S176" i="5"/>
  <c r="O176" i="5"/>
  <c r="R176" i="5"/>
  <c r="N176" i="5"/>
  <c r="T176" i="5"/>
  <c r="P176" i="5"/>
  <c r="V47" i="8"/>
  <c r="R47" i="8"/>
  <c r="T47" i="8"/>
  <c r="X47" i="8"/>
  <c r="S47" i="8"/>
  <c r="W47" i="8"/>
  <c r="Q47" i="8"/>
  <c r="U47" i="8"/>
  <c r="L26" i="7"/>
  <c r="L25" i="7"/>
  <c r="L24" i="7"/>
  <c r="L23" i="7"/>
  <c r="L22" i="7"/>
  <c r="L21" i="7"/>
  <c r="L20" i="7"/>
  <c r="P20" i="7" s="1"/>
  <c r="L65" i="4"/>
  <c r="J146" i="5"/>
  <c r="J344" i="5" s="1"/>
  <c r="L137" i="5"/>
  <c r="J162" i="5"/>
  <c r="L153" i="5"/>
  <c r="N178" i="8" l="1"/>
  <c r="R161" i="5"/>
  <c r="N161" i="5"/>
  <c r="T161" i="5"/>
  <c r="P161" i="5"/>
  <c r="O161" i="5"/>
  <c r="S161" i="5"/>
  <c r="M161" i="5"/>
  <c r="Q161" i="5"/>
  <c r="R153" i="5"/>
  <c r="N153" i="5"/>
  <c r="T153" i="5"/>
  <c r="P153" i="5"/>
  <c r="O153" i="5"/>
  <c r="S153" i="5"/>
  <c r="Q153" i="5"/>
  <c r="M153" i="5"/>
  <c r="R129" i="5"/>
  <c r="N129" i="5"/>
  <c r="T129" i="5"/>
  <c r="P129" i="5"/>
  <c r="O129" i="5"/>
  <c r="S129" i="5"/>
  <c r="M129" i="5"/>
  <c r="Q129" i="5"/>
  <c r="R145" i="5"/>
  <c r="N145" i="5"/>
  <c r="T145" i="5"/>
  <c r="P145" i="5"/>
  <c r="O145" i="5"/>
  <c r="S145" i="5"/>
  <c r="M145" i="5"/>
  <c r="Q145" i="5"/>
  <c r="J171" i="5"/>
  <c r="L162" i="5"/>
  <c r="S107" i="4"/>
  <c r="O107" i="4"/>
  <c r="Q107" i="4"/>
  <c r="M107" i="4"/>
  <c r="T107" i="4"/>
  <c r="R107" i="4"/>
  <c r="P107" i="4"/>
  <c r="N107" i="4"/>
  <c r="J179" i="5"/>
  <c r="L170" i="5"/>
  <c r="J163" i="5"/>
  <c r="L154" i="5"/>
  <c r="N66" i="8"/>
  <c r="P61" i="8"/>
  <c r="N13" i="7"/>
  <c r="N28" i="7"/>
  <c r="P5" i="7"/>
  <c r="S65" i="4"/>
  <c r="O65" i="4"/>
  <c r="R65" i="4"/>
  <c r="N65" i="4"/>
  <c r="Q65" i="4"/>
  <c r="M65" i="4"/>
  <c r="T65" i="4"/>
  <c r="P65" i="4"/>
  <c r="T185" i="5"/>
  <c r="P185" i="5"/>
  <c r="O185" i="5"/>
  <c r="R185" i="5"/>
  <c r="M185" i="5"/>
  <c r="Q185" i="5"/>
  <c r="N185" i="5"/>
  <c r="S185" i="5"/>
  <c r="V48" i="8"/>
  <c r="R48" i="8"/>
  <c r="X48" i="8"/>
  <c r="S48" i="8"/>
  <c r="W48" i="8"/>
  <c r="Q48" i="8"/>
  <c r="U48" i="8"/>
  <c r="T48" i="8"/>
  <c r="V60" i="8"/>
  <c r="R60" i="8"/>
  <c r="U60" i="8"/>
  <c r="Q60" i="8"/>
  <c r="X60" i="8"/>
  <c r="W60" i="8"/>
  <c r="T60" i="8"/>
  <c r="S60" i="8"/>
  <c r="T177" i="5"/>
  <c r="R177" i="5"/>
  <c r="N177" i="5"/>
  <c r="P177" i="5"/>
  <c r="S177" i="5"/>
  <c r="O177" i="5"/>
  <c r="Q177" i="5"/>
  <c r="M177" i="5"/>
  <c r="V52" i="8"/>
  <c r="R52" i="8"/>
  <c r="X52" i="8"/>
  <c r="S52" i="8"/>
  <c r="W52" i="8"/>
  <c r="Q52" i="8"/>
  <c r="U52" i="8"/>
  <c r="T52" i="8"/>
  <c r="T66" i="4"/>
  <c r="P66" i="4"/>
  <c r="S66" i="4"/>
  <c r="O66" i="4"/>
  <c r="R66" i="4"/>
  <c r="N66" i="4"/>
  <c r="Q66" i="4"/>
  <c r="M66" i="4"/>
  <c r="R169" i="5"/>
  <c r="N169" i="5"/>
  <c r="T169" i="5"/>
  <c r="P169" i="5"/>
  <c r="O169" i="5"/>
  <c r="S169" i="5"/>
  <c r="Q169" i="5"/>
  <c r="M169" i="5"/>
  <c r="L32" i="7"/>
  <c r="L31" i="7"/>
  <c r="L30" i="7"/>
  <c r="L29" i="7"/>
  <c r="L28" i="7"/>
  <c r="L27" i="7"/>
  <c r="P27" i="7" s="1"/>
  <c r="L86" i="4"/>
  <c r="V56" i="8"/>
  <c r="R56" i="8"/>
  <c r="X56" i="8"/>
  <c r="S56" i="8"/>
  <c r="W56" i="8"/>
  <c r="Q56" i="8"/>
  <c r="U56" i="8"/>
  <c r="T56" i="8"/>
  <c r="X20" i="7"/>
  <c r="T20" i="7"/>
  <c r="V20" i="7"/>
  <c r="R20" i="7"/>
  <c r="S20" i="7"/>
  <c r="Q20" i="7"/>
  <c r="W20" i="7"/>
  <c r="U20" i="7"/>
  <c r="J147" i="5"/>
  <c r="L138" i="5"/>
  <c r="R137" i="5"/>
  <c r="N137" i="5"/>
  <c r="T137" i="5"/>
  <c r="P137" i="5"/>
  <c r="O137" i="5"/>
  <c r="S137" i="5"/>
  <c r="Q137" i="5"/>
  <c r="M137" i="5"/>
  <c r="J155" i="5"/>
  <c r="J353" i="5" s="1"/>
  <c r="L146" i="5"/>
  <c r="N58" i="8"/>
  <c r="P53" i="8"/>
  <c r="N70" i="8"/>
  <c r="P65" i="8"/>
  <c r="N6" i="7"/>
  <c r="L186" i="5"/>
  <c r="N62" i="8"/>
  <c r="P57" i="8"/>
  <c r="J108" i="4"/>
  <c r="L108" i="4" s="1"/>
  <c r="J87" i="4"/>
  <c r="L87" i="4" s="1"/>
  <c r="J187" i="5"/>
  <c r="L178" i="5"/>
  <c r="N183" i="8" l="1"/>
  <c r="N187" i="8"/>
  <c r="P28" i="7"/>
  <c r="W28" i="7" s="1"/>
  <c r="V57" i="8"/>
  <c r="R57" i="8"/>
  <c r="W57" i="8"/>
  <c r="Q57" i="8"/>
  <c r="U57" i="8"/>
  <c r="T57" i="8"/>
  <c r="S57" i="8"/>
  <c r="X57" i="8"/>
  <c r="V65" i="8"/>
  <c r="R65" i="8"/>
  <c r="U65" i="8"/>
  <c r="Q65" i="8"/>
  <c r="T65" i="8"/>
  <c r="S65" i="8"/>
  <c r="X65" i="8"/>
  <c r="W65" i="8"/>
  <c r="X27" i="7"/>
  <c r="T27" i="7"/>
  <c r="V27" i="7"/>
  <c r="R27" i="7"/>
  <c r="W27" i="7"/>
  <c r="U27" i="7"/>
  <c r="S27" i="7"/>
  <c r="Q27" i="7"/>
  <c r="V61" i="8"/>
  <c r="R61" i="8"/>
  <c r="U61" i="8"/>
  <c r="Q61" i="8"/>
  <c r="T61" i="8"/>
  <c r="S61" i="8"/>
  <c r="X61" i="8"/>
  <c r="W61" i="8"/>
  <c r="S170" i="5"/>
  <c r="O170" i="5"/>
  <c r="Q170" i="5"/>
  <c r="M170" i="5"/>
  <c r="T170" i="5"/>
  <c r="P170" i="5"/>
  <c r="R170" i="5"/>
  <c r="N170" i="5"/>
  <c r="Q178" i="5"/>
  <c r="M178" i="5"/>
  <c r="R178" i="5"/>
  <c r="T178" i="5"/>
  <c r="O178" i="5"/>
  <c r="S178" i="5"/>
  <c r="N178" i="5"/>
  <c r="P178" i="5"/>
  <c r="N7" i="7"/>
  <c r="L187" i="5"/>
  <c r="N67" i="8"/>
  <c r="P62" i="8"/>
  <c r="N75" i="8"/>
  <c r="P70" i="8"/>
  <c r="S138" i="5"/>
  <c r="O138" i="5"/>
  <c r="Q138" i="5"/>
  <c r="M138" i="5"/>
  <c r="T138" i="5"/>
  <c r="P138" i="5"/>
  <c r="R138" i="5"/>
  <c r="N138" i="5"/>
  <c r="V5" i="7"/>
  <c r="R5" i="7"/>
  <c r="U5" i="7"/>
  <c r="Q5" i="7"/>
  <c r="X5" i="7"/>
  <c r="T5" i="7"/>
  <c r="S5" i="7"/>
  <c r="W5" i="7"/>
  <c r="N71" i="8"/>
  <c r="P66" i="8"/>
  <c r="J188" i="5"/>
  <c r="L179" i="5"/>
  <c r="Q87" i="4"/>
  <c r="M87" i="4"/>
  <c r="T87" i="4"/>
  <c r="P87" i="4"/>
  <c r="S87" i="4"/>
  <c r="O87" i="4"/>
  <c r="R87" i="4"/>
  <c r="N87" i="4"/>
  <c r="V53" i="8"/>
  <c r="R53" i="8"/>
  <c r="W53" i="8"/>
  <c r="Q53" i="8"/>
  <c r="U53" i="8"/>
  <c r="T53" i="8"/>
  <c r="S53" i="8"/>
  <c r="X53" i="8"/>
  <c r="S146" i="5"/>
  <c r="O146" i="5"/>
  <c r="Q146" i="5"/>
  <c r="M146" i="5"/>
  <c r="T146" i="5"/>
  <c r="P146" i="5"/>
  <c r="R146" i="5"/>
  <c r="N146" i="5"/>
  <c r="J156" i="5"/>
  <c r="L147" i="5"/>
  <c r="S154" i="5"/>
  <c r="O154" i="5"/>
  <c r="Q154" i="5"/>
  <c r="M154" i="5"/>
  <c r="T154" i="5"/>
  <c r="P154" i="5"/>
  <c r="R154" i="5"/>
  <c r="N154" i="5"/>
  <c r="S162" i="5"/>
  <c r="O162" i="5"/>
  <c r="Q162" i="5"/>
  <c r="M162" i="5"/>
  <c r="T162" i="5"/>
  <c r="P162" i="5"/>
  <c r="R162" i="5"/>
  <c r="N162" i="5"/>
  <c r="Q186" i="5"/>
  <c r="M186" i="5"/>
  <c r="T186" i="5"/>
  <c r="O186" i="5"/>
  <c r="R186" i="5"/>
  <c r="P186" i="5"/>
  <c r="N186" i="5"/>
  <c r="S186" i="5"/>
  <c r="T108" i="4"/>
  <c r="P108" i="4"/>
  <c r="R108" i="4"/>
  <c r="N108" i="4"/>
  <c r="O108" i="4"/>
  <c r="M108" i="4"/>
  <c r="S108" i="4"/>
  <c r="Q108" i="4"/>
  <c r="N29" i="7"/>
  <c r="P29" i="7" s="1"/>
  <c r="N14" i="7"/>
  <c r="P6" i="7"/>
  <c r="N63" i="8"/>
  <c r="P58" i="8"/>
  <c r="J164" i="5"/>
  <c r="J362" i="5" s="1"/>
  <c r="L155" i="5"/>
  <c r="T86" i="4"/>
  <c r="P86" i="4"/>
  <c r="S86" i="4"/>
  <c r="O86" i="4"/>
  <c r="R86" i="4"/>
  <c r="N86" i="4"/>
  <c r="Q86" i="4"/>
  <c r="M86" i="4"/>
  <c r="N21" i="7"/>
  <c r="P21" i="7" s="1"/>
  <c r="P13" i="7"/>
  <c r="J172" i="5"/>
  <c r="L163" i="5"/>
  <c r="J180" i="5"/>
  <c r="L171" i="5"/>
  <c r="Q28" i="7" l="1"/>
  <c r="T28" i="7"/>
  <c r="X28" i="7"/>
  <c r="R28" i="7"/>
  <c r="V28" i="7"/>
  <c r="S28" i="7"/>
  <c r="U28" i="7"/>
  <c r="X13" i="7"/>
  <c r="T13" i="7"/>
  <c r="V13" i="7"/>
  <c r="R13" i="7"/>
  <c r="W13" i="7"/>
  <c r="U13" i="7"/>
  <c r="S13" i="7"/>
  <c r="Q13" i="7"/>
  <c r="J189" i="5"/>
  <c r="L180" i="5"/>
  <c r="X21" i="7"/>
  <c r="T21" i="7"/>
  <c r="V21" i="7"/>
  <c r="R21" i="7"/>
  <c r="W21" i="7"/>
  <c r="U21" i="7"/>
  <c r="S21" i="7"/>
  <c r="Q21" i="7"/>
  <c r="V58" i="8"/>
  <c r="R58" i="8"/>
  <c r="U58" i="8"/>
  <c r="T58" i="8"/>
  <c r="X58" i="8"/>
  <c r="S58" i="8"/>
  <c r="W58" i="8"/>
  <c r="Q58" i="8"/>
  <c r="R179" i="5"/>
  <c r="N179" i="5"/>
  <c r="Q179" i="5"/>
  <c r="T179" i="5"/>
  <c r="O179" i="5"/>
  <c r="S179" i="5"/>
  <c r="M179" i="5"/>
  <c r="P179" i="5"/>
  <c r="N72" i="8"/>
  <c r="P67" i="8"/>
  <c r="N68" i="8"/>
  <c r="P63" i="8"/>
  <c r="X29" i="7"/>
  <c r="T29" i="7"/>
  <c r="W29" i="7"/>
  <c r="S29" i="7"/>
  <c r="V29" i="7"/>
  <c r="R29" i="7"/>
  <c r="U29" i="7"/>
  <c r="Q29" i="7"/>
  <c r="N8" i="7"/>
  <c r="L188" i="5"/>
  <c r="V70" i="8"/>
  <c r="R70" i="8"/>
  <c r="U70" i="8"/>
  <c r="Q70" i="8"/>
  <c r="X70" i="8"/>
  <c r="W70" i="8"/>
  <c r="T70" i="8"/>
  <c r="S70" i="8"/>
  <c r="R187" i="5"/>
  <c r="N187" i="5"/>
  <c r="T187" i="5"/>
  <c r="O187" i="5"/>
  <c r="Q187" i="5"/>
  <c r="P187" i="5"/>
  <c r="M187" i="5"/>
  <c r="S187" i="5"/>
  <c r="T163" i="5"/>
  <c r="P163" i="5"/>
  <c r="R163" i="5"/>
  <c r="N163" i="5"/>
  <c r="Q163" i="5"/>
  <c r="M163" i="5"/>
  <c r="S163" i="5"/>
  <c r="O163" i="5"/>
  <c r="J181" i="5"/>
  <c r="L172" i="5"/>
  <c r="T155" i="5"/>
  <c r="P155" i="5"/>
  <c r="R155" i="5"/>
  <c r="N155" i="5"/>
  <c r="Q155" i="5"/>
  <c r="M155" i="5"/>
  <c r="O155" i="5"/>
  <c r="S155" i="5"/>
  <c r="V6" i="7"/>
  <c r="R6" i="7"/>
  <c r="U6" i="7"/>
  <c r="Q6" i="7"/>
  <c r="X6" i="7"/>
  <c r="T6" i="7"/>
  <c r="S6" i="7"/>
  <c r="W6" i="7"/>
  <c r="T147" i="5"/>
  <c r="P147" i="5"/>
  <c r="R147" i="5"/>
  <c r="N147" i="5"/>
  <c r="Q147" i="5"/>
  <c r="M147" i="5"/>
  <c r="S147" i="5"/>
  <c r="O147" i="5"/>
  <c r="V66" i="8"/>
  <c r="R66" i="8"/>
  <c r="U66" i="8"/>
  <c r="Q66" i="8"/>
  <c r="X66" i="8"/>
  <c r="W66" i="8"/>
  <c r="T66" i="8"/>
  <c r="S66" i="8"/>
  <c r="N80" i="8"/>
  <c r="P75" i="8"/>
  <c r="N30" i="7"/>
  <c r="P30" i="7" s="1"/>
  <c r="N15" i="7"/>
  <c r="P7" i="7"/>
  <c r="T171" i="5"/>
  <c r="P171" i="5"/>
  <c r="R171" i="5"/>
  <c r="N171" i="5"/>
  <c r="Q171" i="5"/>
  <c r="M171" i="5"/>
  <c r="O171" i="5"/>
  <c r="S171" i="5"/>
  <c r="J173" i="5"/>
  <c r="J371" i="5" s="1"/>
  <c r="L164" i="5"/>
  <c r="N22" i="7"/>
  <c r="P22" i="7" s="1"/>
  <c r="P14" i="7"/>
  <c r="J165" i="5"/>
  <c r="L156" i="5"/>
  <c r="N76" i="8"/>
  <c r="P71" i="8"/>
  <c r="V62" i="8"/>
  <c r="R62" i="8"/>
  <c r="U62" i="8"/>
  <c r="Q62" i="8"/>
  <c r="X62" i="8"/>
  <c r="W62" i="8"/>
  <c r="T62" i="8"/>
  <c r="S62" i="8"/>
  <c r="V75" i="8" l="1"/>
  <c r="R75" i="8"/>
  <c r="U75" i="8"/>
  <c r="Q75" i="8"/>
  <c r="T75" i="8"/>
  <c r="S75" i="8"/>
  <c r="X75" i="8"/>
  <c r="W75" i="8"/>
  <c r="S188" i="5"/>
  <c r="O188" i="5"/>
  <c r="T188" i="5"/>
  <c r="N188" i="5"/>
  <c r="Q188" i="5"/>
  <c r="P188" i="5"/>
  <c r="M188" i="5"/>
  <c r="R188" i="5"/>
  <c r="U67" i="8"/>
  <c r="W67" i="8"/>
  <c r="R67" i="8"/>
  <c r="V67" i="8"/>
  <c r="Q67" i="8"/>
  <c r="T67" i="8"/>
  <c r="S67" i="8"/>
  <c r="X67" i="8"/>
  <c r="V71" i="8"/>
  <c r="R71" i="8"/>
  <c r="U71" i="8"/>
  <c r="Q71" i="8"/>
  <c r="T71" i="8"/>
  <c r="S71" i="8"/>
  <c r="X71" i="8"/>
  <c r="W71" i="8"/>
  <c r="X14" i="7"/>
  <c r="T14" i="7"/>
  <c r="V14" i="7"/>
  <c r="R14" i="7"/>
  <c r="S14" i="7"/>
  <c r="Q14" i="7"/>
  <c r="W14" i="7"/>
  <c r="U14" i="7"/>
  <c r="V7" i="7"/>
  <c r="R7" i="7"/>
  <c r="U7" i="7"/>
  <c r="Q7" i="7"/>
  <c r="X7" i="7"/>
  <c r="T7" i="7"/>
  <c r="S7" i="7"/>
  <c r="W7" i="7"/>
  <c r="N85" i="8"/>
  <c r="P80" i="8"/>
  <c r="N31" i="7"/>
  <c r="P31" i="7" s="1"/>
  <c r="N16" i="7"/>
  <c r="P8" i="7"/>
  <c r="N77" i="8"/>
  <c r="P72" i="8"/>
  <c r="X22" i="7"/>
  <c r="T22" i="7"/>
  <c r="V22" i="7"/>
  <c r="R22" i="7"/>
  <c r="S22" i="7"/>
  <c r="Q22" i="7"/>
  <c r="W22" i="7"/>
  <c r="U22" i="7"/>
  <c r="N23" i="7"/>
  <c r="P23" i="7" s="1"/>
  <c r="P15" i="7"/>
  <c r="Q172" i="5"/>
  <c r="M172" i="5"/>
  <c r="S172" i="5"/>
  <c r="O172" i="5"/>
  <c r="N172" i="5"/>
  <c r="R172" i="5"/>
  <c r="T172" i="5"/>
  <c r="P172" i="5"/>
  <c r="V63" i="8"/>
  <c r="R63" i="8"/>
  <c r="U63" i="8"/>
  <c r="Q63" i="8"/>
  <c r="T63" i="8"/>
  <c r="S63" i="8"/>
  <c r="X63" i="8"/>
  <c r="W63" i="8"/>
  <c r="S180" i="5"/>
  <c r="O180" i="5"/>
  <c r="Q180" i="5"/>
  <c r="T180" i="5"/>
  <c r="N180" i="5"/>
  <c r="R180" i="5"/>
  <c r="M180" i="5"/>
  <c r="P180" i="5"/>
  <c r="J174" i="5"/>
  <c r="L165" i="5"/>
  <c r="J182" i="5"/>
  <c r="J380" i="5" s="1"/>
  <c r="L173" i="5"/>
  <c r="N81" i="8"/>
  <c r="P76" i="8"/>
  <c r="Q156" i="5"/>
  <c r="M156" i="5"/>
  <c r="S156" i="5"/>
  <c r="O156" i="5"/>
  <c r="N156" i="5"/>
  <c r="R156" i="5"/>
  <c r="T156" i="5"/>
  <c r="P156" i="5"/>
  <c r="Q164" i="5"/>
  <c r="M164" i="5"/>
  <c r="S164" i="5"/>
  <c r="O164" i="5"/>
  <c r="N164" i="5"/>
  <c r="R164" i="5"/>
  <c r="T164" i="5"/>
  <c r="P164" i="5"/>
  <c r="X30" i="7"/>
  <c r="T30" i="7"/>
  <c r="W30" i="7"/>
  <c r="S30" i="7"/>
  <c r="V30" i="7"/>
  <c r="R30" i="7"/>
  <c r="U30" i="7"/>
  <c r="Q30" i="7"/>
  <c r="J190" i="5"/>
  <c r="L181" i="5"/>
  <c r="N73" i="8"/>
  <c r="P68" i="8"/>
  <c r="N9" i="7"/>
  <c r="L189" i="5"/>
  <c r="N10" i="7" l="1"/>
  <c r="L190" i="5"/>
  <c r="N24" i="7"/>
  <c r="P24" i="7" s="1"/>
  <c r="P16" i="7"/>
  <c r="V76" i="8"/>
  <c r="R76" i="8"/>
  <c r="U76" i="8"/>
  <c r="Q76" i="8"/>
  <c r="X76" i="8"/>
  <c r="W76" i="8"/>
  <c r="T76" i="8"/>
  <c r="S76" i="8"/>
  <c r="R165" i="5"/>
  <c r="N165" i="5"/>
  <c r="T165" i="5"/>
  <c r="P165" i="5"/>
  <c r="S165" i="5"/>
  <c r="O165" i="5"/>
  <c r="Q165" i="5"/>
  <c r="M165" i="5"/>
  <c r="V72" i="8"/>
  <c r="R72" i="8"/>
  <c r="U72" i="8"/>
  <c r="Q72" i="8"/>
  <c r="X72" i="8"/>
  <c r="W72" i="8"/>
  <c r="T72" i="8"/>
  <c r="S72" i="8"/>
  <c r="X31" i="7"/>
  <c r="T31" i="7"/>
  <c r="W31" i="7"/>
  <c r="S31" i="7"/>
  <c r="V31" i="7"/>
  <c r="R31" i="7"/>
  <c r="Q31" i="7"/>
  <c r="U31" i="7"/>
  <c r="J191" i="5"/>
  <c r="N40" i="7" s="1"/>
  <c r="P40" i="7" s="1"/>
  <c r="L182" i="5"/>
  <c r="X23" i="7"/>
  <c r="T23" i="7"/>
  <c r="V23" i="7"/>
  <c r="R23" i="7"/>
  <c r="W23" i="7"/>
  <c r="U23" i="7"/>
  <c r="S23" i="7"/>
  <c r="Q23" i="7"/>
  <c r="U68" i="8"/>
  <c r="Q68" i="8"/>
  <c r="V68" i="8"/>
  <c r="T68" i="8"/>
  <c r="S68" i="8"/>
  <c r="R68" i="8"/>
  <c r="X68" i="8"/>
  <c r="W68" i="8"/>
  <c r="N78" i="8"/>
  <c r="P73" i="8"/>
  <c r="N86" i="8"/>
  <c r="P81" i="8"/>
  <c r="J183" i="5"/>
  <c r="L174" i="5"/>
  <c r="N82" i="8"/>
  <c r="P77" i="8"/>
  <c r="V80" i="8"/>
  <c r="R80" i="8"/>
  <c r="U80" i="8"/>
  <c r="Q80" i="8"/>
  <c r="X80" i="8"/>
  <c r="W80" i="8"/>
  <c r="T80" i="8"/>
  <c r="S80" i="8"/>
  <c r="N32" i="7"/>
  <c r="P32" i="7" s="1"/>
  <c r="N17" i="7"/>
  <c r="P9" i="7"/>
  <c r="T189" i="5"/>
  <c r="P189" i="5"/>
  <c r="S189" i="5"/>
  <c r="N189" i="5"/>
  <c r="Q189" i="5"/>
  <c r="O189" i="5"/>
  <c r="M189" i="5"/>
  <c r="R189" i="5"/>
  <c r="T181" i="5"/>
  <c r="P181" i="5"/>
  <c r="Q181" i="5"/>
  <c r="S181" i="5"/>
  <c r="N181" i="5"/>
  <c r="R181" i="5"/>
  <c r="M181" i="5"/>
  <c r="O181" i="5"/>
  <c r="R173" i="5"/>
  <c r="N173" i="5"/>
  <c r="T173" i="5"/>
  <c r="P173" i="5"/>
  <c r="S173" i="5"/>
  <c r="O173" i="5"/>
  <c r="Q173" i="5"/>
  <c r="M173" i="5"/>
  <c r="X15" i="7"/>
  <c r="T15" i="7"/>
  <c r="V15" i="7"/>
  <c r="R15" i="7"/>
  <c r="W15" i="7"/>
  <c r="U15" i="7"/>
  <c r="S15" i="7"/>
  <c r="Q15" i="7"/>
  <c r="V8" i="7"/>
  <c r="R8" i="7"/>
  <c r="U8" i="7"/>
  <c r="Q8" i="7"/>
  <c r="X8" i="7"/>
  <c r="T8" i="7"/>
  <c r="S8" i="7"/>
  <c r="W8" i="7"/>
  <c r="N94" i="8"/>
  <c r="P94" i="8" s="1"/>
  <c r="N90" i="8"/>
  <c r="P90" i="8" s="1"/>
  <c r="P85" i="8"/>
  <c r="V85" i="8" l="1"/>
  <c r="R85" i="8"/>
  <c r="W85" i="8"/>
  <c r="S85" i="8"/>
  <c r="T85" i="8"/>
  <c r="Q85" i="8"/>
  <c r="X85" i="8"/>
  <c r="U85" i="8"/>
  <c r="X16" i="7"/>
  <c r="T16" i="7"/>
  <c r="V16" i="7"/>
  <c r="R16" i="7"/>
  <c r="S16" i="7"/>
  <c r="Q16" i="7"/>
  <c r="W16" i="7"/>
  <c r="U16" i="7"/>
  <c r="N25" i="7"/>
  <c r="P25" i="7" s="1"/>
  <c r="P17" i="7"/>
  <c r="X24" i="7"/>
  <c r="T24" i="7"/>
  <c r="V24" i="7"/>
  <c r="R24" i="7"/>
  <c r="S24" i="7"/>
  <c r="Q24" i="7"/>
  <c r="W24" i="7"/>
  <c r="U24" i="7"/>
  <c r="V73" i="8"/>
  <c r="R73" i="8"/>
  <c r="U73" i="8"/>
  <c r="Q73" i="8"/>
  <c r="T73" i="8"/>
  <c r="S73" i="8"/>
  <c r="X73" i="8"/>
  <c r="W73" i="8"/>
  <c r="V90" i="8"/>
  <c r="R90" i="8"/>
  <c r="W90" i="8"/>
  <c r="S90" i="8"/>
  <c r="X90" i="8"/>
  <c r="U90" i="8"/>
  <c r="T90" i="8"/>
  <c r="Q90" i="8"/>
  <c r="V94" i="8"/>
  <c r="R94" i="8"/>
  <c r="W94" i="8"/>
  <c r="S94" i="8"/>
  <c r="X94" i="8"/>
  <c r="U94" i="8"/>
  <c r="T94" i="8"/>
  <c r="Q94" i="8"/>
  <c r="V77" i="8"/>
  <c r="R77" i="8"/>
  <c r="U77" i="8"/>
  <c r="Q77" i="8"/>
  <c r="T77" i="8"/>
  <c r="S77" i="8"/>
  <c r="X77" i="8"/>
  <c r="W77" i="8"/>
  <c r="V81" i="8"/>
  <c r="R81" i="8"/>
  <c r="U81" i="8"/>
  <c r="Q81" i="8"/>
  <c r="T81" i="8"/>
  <c r="S81" i="8"/>
  <c r="X81" i="8"/>
  <c r="W81" i="8"/>
  <c r="Q182" i="5"/>
  <c r="M182" i="5"/>
  <c r="P182" i="5"/>
  <c r="S182" i="5"/>
  <c r="N182" i="5"/>
  <c r="R182" i="5"/>
  <c r="O182" i="5"/>
  <c r="T182" i="5"/>
  <c r="Q190" i="5"/>
  <c r="M190" i="5"/>
  <c r="S190" i="5"/>
  <c r="N190" i="5"/>
  <c r="P190" i="5"/>
  <c r="T190" i="5"/>
  <c r="O190" i="5"/>
  <c r="R190" i="5"/>
  <c r="S174" i="5"/>
  <c r="O174" i="5"/>
  <c r="Q174" i="5"/>
  <c r="M174" i="5"/>
  <c r="T174" i="5"/>
  <c r="P174" i="5"/>
  <c r="R174" i="5"/>
  <c r="N174" i="5"/>
  <c r="X32" i="7"/>
  <c r="T32" i="7"/>
  <c r="W32" i="7"/>
  <c r="S32" i="7"/>
  <c r="V32" i="7"/>
  <c r="R32" i="7"/>
  <c r="U32" i="7"/>
  <c r="Q32" i="7"/>
  <c r="J192" i="5"/>
  <c r="L192" i="5" s="1"/>
  <c r="L183" i="5"/>
  <c r="N83" i="8"/>
  <c r="P78" i="8"/>
  <c r="X9" i="7"/>
  <c r="V9" i="7"/>
  <c r="R9" i="7"/>
  <c r="U9" i="7"/>
  <c r="Q9" i="7"/>
  <c r="T9" i="7"/>
  <c r="S9" i="7"/>
  <c r="W9" i="7"/>
  <c r="N87" i="8"/>
  <c r="P82" i="8"/>
  <c r="N95" i="8"/>
  <c r="P95" i="8" s="1"/>
  <c r="N91" i="8"/>
  <c r="P91" i="8" s="1"/>
  <c r="P86" i="8"/>
  <c r="N11" i="7"/>
  <c r="N48" i="7" s="1"/>
  <c r="P48" i="7" s="1"/>
  <c r="L191" i="5"/>
  <c r="N18" i="7"/>
  <c r="P10" i="7"/>
  <c r="V95" i="8" l="1"/>
  <c r="R95" i="8"/>
  <c r="W95" i="8"/>
  <c r="S95" i="8"/>
  <c r="T95" i="8"/>
  <c r="Q95" i="8"/>
  <c r="X95" i="8"/>
  <c r="U95" i="8"/>
  <c r="N19" i="7"/>
  <c r="P19" i="7" s="1"/>
  <c r="P11" i="7"/>
  <c r="V82" i="8"/>
  <c r="R82" i="8"/>
  <c r="X82" i="8"/>
  <c r="S82" i="8"/>
  <c r="W82" i="8"/>
  <c r="Q82" i="8"/>
  <c r="U82" i="8"/>
  <c r="T82" i="8"/>
  <c r="R183" i="5"/>
  <c r="N183" i="5"/>
  <c r="P183" i="5"/>
  <c r="S183" i="5"/>
  <c r="M183" i="5"/>
  <c r="Q183" i="5"/>
  <c r="O183" i="5"/>
  <c r="T183" i="5"/>
  <c r="V86" i="8"/>
  <c r="R86" i="8"/>
  <c r="W86" i="8"/>
  <c r="S86" i="8"/>
  <c r="X86" i="8"/>
  <c r="U86" i="8"/>
  <c r="T86" i="8"/>
  <c r="Q86" i="8"/>
  <c r="N92" i="8"/>
  <c r="P92" i="8" s="1"/>
  <c r="P87" i="8"/>
  <c r="S192" i="5"/>
  <c r="O192" i="5"/>
  <c r="R192" i="5"/>
  <c r="M192" i="5"/>
  <c r="P192" i="5"/>
  <c r="T192" i="5"/>
  <c r="N192" i="5"/>
  <c r="Q192" i="5"/>
  <c r="X10" i="7"/>
  <c r="T10" i="7"/>
  <c r="U10" i="7"/>
  <c r="S10" i="7"/>
  <c r="W10" i="7"/>
  <c r="R10" i="7"/>
  <c r="V10" i="7"/>
  <c r="Q10" i="7"/>
  <c r="V91" i="8"/>
  <c r="R91" i="8"/>
  <c r="W91" i="8"/>
  <c r="S91" i="8"/>
  <c r="T91" i="8"/>
  <c r="Q91" i="8"/>
  <c r="X91" i="8"/>
  <c r="U91" i="8"/>
  <c r="V78" i="8"/>
  <c r="R78" i="8"/>
  <c r="U78" i="8"/>
  <c r="Q78" i="8"/>
  <c r="X78" i="8"/>
  <c r="W78" i="8"/>
  <c r="T78" i="8"/>
  <c r="S78" i="8"/>
  <c r="X17" i="7"/>
  <c r="T17" i="7"/>
  <c r="V17" i="7"/>
  <c r="R17" i="7"/>
  <c r="W17" i="7"/>
  <c r="U17" i="7"/>
  <c r="S17" i="7"/>
  <c r="Q17" i="7"/>
  <c r="N26" i="7"/>
  <c r="P26" i="7" s="1"/>
  <c r="P18" i="7"/>
  <c r="R191" i="5"/>
  <c r="N191" i="5"/>
  <c r="S191" i="5"/>
  <c r="M191" i="5"/>
  <c r="P191" i="5"/>
  <c r="T191" i="5"/>
  <c r="O191" i="5"/>
  <c r="Q191" i="5"/>
  <c r="N88" i="8"/>
  <c r="P88" i="8" s="1"/>
  <c r="P83" i="8"/>
  <c r="X25" i="7"/>
  <c r="T25" i="7"/>
  <c r="V25" i="7"/>
  <c r="R25" i="7"/>
  <c r="W25" i="7"/>
  <c r="U25" i="7"/>
  <c r="S25" i="7"/>
  <c r="Q25" i="7"/>
  <c r="V83" i="8" l="1"/>
  <c r="R83" i="8"/>
  <c r="W83" i="8"/>
  <c r="S83" i="8"/>
  <c r="T83" i="8"/>
  <c r="Q83" i="8"/>
  <c r="X83" i="8"/>
  <c r="U83" i="8"/>
  <c r="V87" i="8"/>
  <c r="R87" i="8"/>
  <c r="W87" i="8"/>
  <c r="S87" i="8"/>
  <c r="T87" i="8"/>
  <c r="Q87" i="8"/>
  <c r="X87" i="8"/>
  <c r="U87" i="8"/>
  <c r="V88" i="8"/>
  <c r="R88" i="8"/>
  <c r="W88" i="8"/>
  <c r="S88" i="8"/>
  <c r="X88" i="8"/>
  <c r="U88" i="8"/>
  <c r="T88" i="8"/>
  <c r="Q88" i="8"/>
  <c r="V92" i="8"/>
  <c r="R92" i="8"/>
  <c r="W92" i="8"/>
  <c r="S92" i="8"/>
  <c r="X92" i="8"/>
  <c r="U92" i="8"/>
  <c r="T92" i="8"/>
  <c r="Q92" i="8"/>
  <c r="X18" i="7"/>
  <c r="T18" i="7"/>
  <c r="V18" i="7"/>
  <c r="R18" i="7"/>
  <c r="S18" i="7"/>
  <c r="Q18" i="7"/>
  <c r="W18" i="7"/>
  <c r="U18" i="7"/>
  <c r="X11" i="7"/>
  <c r="T11" i="7"/>
  <c r="V11" i="7"/>
  <c r="R11" i="7"/>
  <c r="W11" i="7"/>
  <c r="U11" i="7"/>
  <c r="S11" i="7"/>
  <c r="Q11" i="7"/>
  <c r="X26" i="7"/>
  <c r="T26" i="7"/>
  <c r="V26" i="7"/>
  <c r="R26" i="7"/>
  <c r="S26" i="7"/>
  <c r="Q26" i="7"/>
  <c r="W26" i="7"/>
  <c r="U26" i="7"/>
  <c r="X19" i="7"/>
  <c r="T19" i="7"/>
  <c r="V19" i="7"/>
  <c r="R19" i="7"/>
  <c r="W19" i="7"/>
  <c r="U19" i="7"/>
  <c r="S19" i="7"/>
  <c r="Q1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tc={DDD6D39B-5AF9-43E2-BCD2-76E0CBD06899}</author>
  </authors>
  <commentList>
    <comment ref="P1" authorId="0" shapeId="0" xr:uid="{DDD6D39B-5AF9-43E2-BCD2-76E0CBD0689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四捨五入</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tc={F38B272D-F2A3-448D-9330-2AB51743FA09}</author>
  </authors>
  <commentList>
    <comment ref="Q1" authorId="0" shapeId="0" xr:uid="{F38B272D-F2A3-448D-9330-2AB51743FA0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四捨五入</t>
      </text>
    </comment>
  </commentList>
</comments>
</file>

<file path=xl/sharedStrings.xml><?xml version="1.0" encoding="utf-8"?>
<sst xmlns="http://schemas.openxmlformats.org/spreadsheetml/2006/main" count="5115" uniqueCount="1225">
  <si>
    <t>契約時間数</t>
    <rPh sb="0" eb="2">
      <t>ケイヤク</t>
    </rPh>
    <rPh sb="2" eb="5">
      <t>ジカンスウ</t>
    </rPh>
    <phoneticPr fontId="7"/>
  </si>
  <si>
    <t>時間数チェック</t>
    <rPh sb="0" eb="3">
      <t>ジカンスウ</t>
    </rPh>
    <phoneticPr fontId="7"/>
  </si>
  <si>
    <t>1級地</t>
    <rPh sb="1" eb="2">
      <t>キュウ</t>
    </rPh>
    <rPh sb="2" eb="3">
      <t>チ</t>
    </rPh>
    <phoneticPr fontId="6"/>
  </si>
  <si>
    <t>2級地</t>
    <rPh sb="1" eb="2">
      <t>キュウ</t>
    </rPh>
    <rPh sb="2" eb="3">
      <t>チ</t>
    </rPh>
    <phoneticPr fontId="6"/>
  </si>
  <si>
    <t>3級地</t>
    <rPh sb="1" eb="2">
      <t>キュウ</t>
    </rPh>
    <rPh sb="2" eb="3">
      <t>チ</t>
    </rPh>
    <phoneticPr fontId="6"/>
  </si>
  <si>
    <t>5級地</t>
    <rPh sb="1" eb="2">
      <t>キュウ</t>
    </rPh>
    <rPh sb="2" eb="3">
      <t>チ</t>
    </rPh>
    <phoneticPr fontId="6"/>
  </si>
  <si>
    <t>6級地</t>
    <rPh sb="1" eb="2">
      <t>キュウ</t>
    </rPh>
    <rPh sb="2" eb="3">
      <t>チ</t>
    </rPh>
    <phoneticPr fontId="6"/>
  </si>
  <si>
    <t>7級地</t>
    <rPh sb="1" eb="2">
      <t>キュウ</t>
    </rPh>
    <rPh sb="2" eb="3">
      <t>チ</t>
    </rPh>
    <phoneticPr fontId="6"/>
  </si>
  <si>
    <t>その他</t>
    <rPh sb="2" eb="3">
      <t>タ</t>
    </rPh>
    <phoneticPr fontId="6"/>
  </si>
  <si>
    <t>別記第１１号様式（第１０条関係）</t>
    <rPh sb="0" eb="2">
      <t>ベッキ</t>
    </rPh>
    <rPh sb="2" eb="3">
      <t>ダイ</t>
    </rPh>
    <rPh sb="5" eb="6">
      <t>ゴウ</t>
    </rPh>
    <rPh sb="6" eb="8">
      <t>ヨウシキ</t>
    </rPh>
    <rPh sb="9" eb="10">
      <t>ダイ</t>
    </rPh>
    <rPh sb="12" eb="13">
      <t>ジョウ</t>
    </rPh>
    <rPh sb="13" eb="15">
      <t>カンケイ</t>
    </rPh>
    <phoneticPr fontId="7"/>
  </si>
  <si>
    <t>深夜</t>
    <rPh sb="0" eb="2">
      <t>シンヤ</t>
    </rPh>
    <phoneticPr fontId="6"/>
  </si>
  <si>
    <t>早朝</t>
    <rPh sb="0" eb="2">
      <t>ソウチョウ</t>
    </rPh>
    <phoneticPr fontId="6"/>
  </si>
  <si>
    <t>日中</t>
  </si>
  <si>
    <t>夜間</t>
    <rPh sb="0" eb="2">
      <t>ヤカン</t>
    </rPh>
    <phoneticPr fontId="6"/>
  </si>
  <si>
    <t>夜早</t>
  </si>
  <si>
    <t>4級地</t>
    <rPh sb="1" eb="2">
      <t>キュウ</t>
    </rPh>
    <rPh sb="2" eb="3">
      <t>チ</t>
    </rPh>
    <phoneticPr fontId="6"/>
  </si>
  <si>
    <t>障害者（児）移動支援費明細書</t>
    <rPh sb="0" eb="3">
      <t>ショウガイシャ</t>
    </rPh>
    <rPh sb="4" eb="5">
      <t>ジ</t>
    </rPh>
    <rPh sb="6" eb="8">
      <t>イドウ</t>
    </rPh>
    <rPh sb="8" eb="10">
      <t>シエン</t>
    </rPh>
    <rPh sb="10" eb="11">
      <t>ヒ</t>
    </rPh>
    <rPh sb="11" eb="14">
      <t>メイサイショ</t>
    </rPh>
    <phoneticPr fontId="7"/>
  </si>
  <si>
    <t>（身体介護を伴わない）</t>
    <phoneticPr fontId="7"/>
  </si>
  <si>
    <t>年</t>
    <rPh sb="0" eb="1">
      <t>ネン</t>
    </rPh>
    <phoneticPr fontId="7"/>
  </si>
  <si>
    <t>月分</t>
    <rPh sb="0" eb="2">
      <t>ガツブン</t>
    </rPh>
    <phoneticPr fontId="7"/>
  </si>
  <si>
    <t>認定番号</t>
    <rPh sb="0" eb="2">
      <t>ニンテイ</t>
    </rPh>
    <rPh sb="2" eb="4">
      <t>バンゴウ</t>
    </rPh>
    <phoneticPr fontId="7"/>
  </si>
  <si>
    <t>事業者名</t>
    <rPh sb="0" eb="2">
      <t>ジギョウ</t>
    </rPh>
    <rPh sb="2" eb="3">
      <t>シャ</t>
    </rPh>
    <rPh sb="3" eb="4">
      <t>メイ</t>
    </rPh>
    <phoneticPr fontId="7"/>
  </si>
  <si>
    <t>選択により変動</t>
    <rPh sb="0" eb="2">
      <t>センタク</t>
    </rPh>
    <rPh sb="5" eb="7">
      <t>ヘンドウ</t>
    </rPh>
    <phoneticPr fontId="7"/>
  </si>
  <si>
    <t>支給決定者名</t>
    <rPh sb="0" eb="2">
      <t>シキュウ</t>
    </rPh>
    <rPh sb="2" eb="4">
      <t>ケッテイ</t>
    </rPh>
    <rPh sb="4" eb="5">
      <t>シャ</t>
    </rPh>
    <rPh sb="5" eb="6">
      <t>メイ</t>
    </rPh>
    <phoneticPr fontId="7"/>
  </si>
  <si>
    <t>障害者（児）氏名</t>
    <rPh sb="0" eb="2">
      <t>ショウガイ</t>
    </rPh>
    <rPh sb="2" eb="3">
      <t>シャ</t>
    </rPh>
    <rPh sb="4" eb="5">
      <t>ジ</t>
    </rPh>
    <rPh sb="6" eb="8">
      <t>シメイ</t>
    </rPh>
    <phoneticPr fontId="7"/>
  </si>
  <si>
    <t>地域区分</t>
    <rPh sb="0" eb="2">
      <t>チイキ</t>
    </rPh>
    <rPh sb="2" eb="4">
      <t>クブン</t>
    </rPh>
    <phoneticPr fontId="7"/>
  </si>
  <si>
    <t>費用の額の計算欄</t>
    <rPh sb="0" eb="2">
      <t>ヒヨウ</t>
    </rPh>
    <rPh sb="3" eb="4">
      <t>ガク</t>
    </rPh>
    <rPh sb="5" eb="7">
      <t>ケイサン</t>
    </rPh>
    <rPh sb="7" eb="8">
      <t>ラン</t>
    </rPh>
    <phoneticPr fontId="7"/>
  </si>
  <si>
    <t>開始→終了時間帯</t>
    <rPh sb="0" eb="2">
      <t>カイシ</t>
    </rPh>
    <rPh sb="3" eb="5">
      <t>シュウリョウ</t>
    </rPh>
    <rPh sb="5" eb="8">
      <t>ジカンタイ</t>
    </rPh>
    <phoneticPr fontId="7"/>
  </si>
  <si>
    <t>サービス内容</t>
    <rPh sb="4" eb="6">
      <t>ナイヨウ</t>
    </rPh>
    <phoneticPr fontId="7"/>
  </si>
  <si>
    <t>単価</t>
    <rPh sb="0" eb="2">
      <t>タンカ</t>
    </rPh>
    <phoneticPr fontId="7"/>
  </si>
  <si>
    <t>回数</t>
    <rPh sb="0" eb="2">
      <t>カイスウ</t>
    </rPh>
    <phoneticPr fontId="7"/>
  </si>
  <si>
    <t>当月算定額</t>
    <rPh sb="0" eb="2">
      <t>トウゲツ</t>
    </rPh>
    <rPh sb="2" eb="4">
      <t>サンテイ</t>
    </rPh>
    <rPh sb="4" eb="5">
      <t>ガク</t>
    </rPh>
    <phoneticPr fontId="7"/>
  </si>
  <si>
    <t>摘要</t>
    <rPh sb="0" eb="2">
      <t>テキヨウ</t>
    </rPh>
    <phoneticPr fontId="7"/>
  </si>
  <si>
    <t>時間数</t>
    <rPh sb="0" eb="3">
      <t>ジカンスウ</t>
    </rPh>
    <phoneticPr fontId="7"/>
  </si>
  <si>
    <t>日　中</t>
    <rPh sb="0" eb="1">
      <t>ヒ</t>
    </rPh>
    <rPh sb="2" eb="3">
      <t>ナカ</t>
    </rPh>
    <phoneticPr fontId="7"/>
  </si>
  <si>
    <t>早朝　・　夜間</t>
    <rPh sb="0" eb="2">
      <t>ソウチョウ</t>
    </rPh>
    <rPh sb="5" eb="7">
      <t>ヤカン</t>
    </rPh>
    <phoneticPr fontId="7"/>
  </si>
  <si>
    <t>深夜</t>
    <rPh sb="0" eb="2">
      <t>シンヤ</t>
    </rPh>
    <phoneticPr fontId="7"/>
  </si>
  <si>
    <t>深夜→早朝</t>
    <rPh sb="0" eb="2">
      <t>シンヤ</t>
    </rPh>
    <rPh sb="3" eb="5">
      <t>ソウチョウ</t>
    </rPh>
    <phoneticPr fontId="7"/>
  </si>
  <si>
    <t>早朝→日中</t>
    <rPh sb="0" eb="2">
      <t>ソウチョウ</t>
    </rPh>
    <rPh sb="3" eb="5">
      <t>ニッチュウ</t>
    </rPh>
    <phoneticPr fontId="7"/>
  </si>
  <si>
    <t>日中→夜間</t>
    <rPh sb="0" eb="2">
      <t>ニッチュウ</t>
    </rPh>
    <rPh sb="3" eb="5">
      <t>ヤカン</t>
    </rPh>
    <phoneticPr fontId="7"/>
  </si>
  <si>
    <t>夜間→深夜</t>
    <rPh sb="0" eb="2">
      <t>ヤカン</t>
    </rPh>
    <rPh sb="3" eb="5">
      <t>シンヤ</t>
    </rPh>
    <phoneticPr fontId="7"/>
  </si>
  <si>
    <t>早朝→日中→夜間</t>
    <rPh sb="0" eb="2">
      <t>ソウチョウ</t>
    </rPh>
    <rPh sb="3" eb="5">
      <t>ニッチュウ</t>
    </rPh>
    <rPh sb="6" eb="8">
      <t>ヤカン</t>
    </rPh>
    <phoneticPr fontId="7"/>
  </si>
  <si>
    <t>日中→夜間→深夜</t>
    <rPh sb="0" eb="2">
      <t>ニッチュウ</t>
    </rPh>
    <rPh sb="3" eb="5">
      <t>ヤカン</t>
    </rPh>
    <rPh sb="6" eb="8">
      <t>シンヤ</t>
    </rPh>
    <phoneticPr fontId="7"/>
  </si>
  <si>
    <t>当月費用の額の合計</t>
    <rPh sb="0" eb="2">
      <t>トウゲツ</t>
    </rPh>
    <rPh sb="2" eb="4">
      <t>ヒヨウ</t>
    </rPh>
    <rPh sb="5" eb="6">
      <t>ガク</t>
    </rPh>
    <rPh sb="7" eb="9">
      <t>ゴウケイ</t>
    </rPh>
    <phoneticPr fontId="7"/>
  </si>
  <si>
    <t>サービス内容</t>
  </si>
  <si>
    <t>令和7年
基本単位
（通院）</t>
    <phoneticPr fontId="6"/>
  </si>
  <si>
    <t>加算率</t>
  </si>
  <si>
    <t>算定単位</t>
    <rPh sb="0" eb="2">
      <t>サンテイ</t>
    </rPh>
    <rPh sb="2" eb="4">
      <t>タンイ</t>
    </rPh>
    <phoneticPr fontId="6"/>
  </si>
  <si>
    <t>単価</t>
  </si>
  <si>
    <t>1級地</t>
  </si>
  <si>
    <t>2級地</t>
  </si>
  <si>
    <t>3級地</t>
  </si>
  <si>
    <t>4級地</t>
  </si>
  <si>
    <t>5級地</t>
  </si>
  <si>
    <t>6級地</t>
  </si>
  <si>
    <t>7級地</t>
  </si>
  <si>
    <t>その他</t>
  </si>
  <si>
    <t>移動</t>
  </si>
  <si>
    <t>深夜</t>
  </si>
  <si>
    <t>令和6年
基本単位
（通院）</t>
    <phoneticPr fontId="6"/>
  </si>
  <si>
    <t>平成20年
基本単位
（通院）</t>
  </si>
  <si>
    <t>3時間以上896単位に30分増すごとに</t>
  </si>
  <si>
    <t>単位</t>
  </si>
  <si>
    <t>身体移動</t>
  </si>
  <si>
    <t>B</t>
  </si>
  <si>
    <r>
      <t>3時間以上</t>
    </r>
    <r>
      <rPr>
        <sz val="10"/>
        <color indexed="10"/>
        <rFont val="ＭＳ Ｐ明朝"/>
        <family val="1"/>
        <charset val="128"/>
      </rPr>
      <t>581</t>
    </r>
    <r>
      <rPr>
        <sz val="10"/>
        <rFont val="ＭＳ Ｐ明朝"/>
        <family val="1"/>
        <charset val="128"/>
      </rPr>
      <t>単位に30分増すごとに</t>
    </r>
    <phoneticPr fontId="6"/>
  </si>
  <si>
    <t>➀</t>
    <phoneticPr fontId="3"/>
  </si>
  <si>
    <t>時間数</t>
    <rPh sb="0" eb="3">
      <t>ジカンスウ</t>
    </rPh>
    <phoneticPr fontId="6"/>
  </si>
  <si>
    <t>②③④⑤</t>
    <phoneticPr fontId="3"/>
  </si>
  <si>
    <t>⑥⑦</t>
    <phoneticPr fontId="3"/>
  </si>
  <si>
    <t>加算率</t>
    <rPh sb="0" eb="3">
      <t>カサンリツ</t>
    </rPh>
    <phoneticPr fontId="6"/>
  </si>
  <si>
    <t>計算用</t>
    <rPh sb="0" eb="3">
      <t>ケイサンヨウ</t>
    </rPh>
    <phoneticPr fontId="6"/>
  </si>
  <si>
    <t>グループ身体日中0.5</t>
    <phoneticPr fontId="6"/>
  </si>
  <si>
    <t>グループ身体日中1.0</t>
    <phoneticPr fontId="6"/>
  </si>
  <si>
    <t>グループ身体日中1.5</t>
    <phoneticPr fontId="6"/>
  </si>
  <si>
    <t>グループ身体日中2.0</t>
    <phoneticPr fontId="6"/>
  </si>
  <si>
    <t>グループ身体日中2.5</t>
    <phoneticPr fontId="6"/>
  </si>
  <si>
    <t>グループ身体日中3.0</t>
    <phoneticPr fontId="6"/>
  </si>
  <si>
    <t>グループ身体日中3.5</t>
    <phoneticPr fontId="6"/>
  </si>
  <si>
    <t>グループ身体日中4.0</t>
    <phoneticPr fontId="6"/>
  </si>
  <si>
    <t>グループ身体日中4.5</t>
    <phoneticPr fontId="6"/>
  </si>
  <si>
    <t>グループ身体日中5.0</t>
    <phoneticPr fontId="6"/>
  </si>
  <si>
    <t>グループ身体日中5.5</t>
    <phoneticPr fontId="6"/>
  </si>
  <si>
    <t>グループ身体日中6.0</t>
    <phoneticPr fontId="6"/>
  </si>
  <si>
    <t>グループ身体日中6.5</t>
    <phoneticPr fontId="6"/>
  </si>
  <si>
    <t>グループ身体日中7.0</t>
    <phoneticPr fontId="6"/>
  </si>
  <si>
    <t>グループ身体日中7.5</t>
    <phoneticPr fontId="6"/>
  </si>
  <si>
    <t>グループ身体日中8.0</t>
    <phoneticPr fontId="6"/>
  </si>
  <si>
    <t>グループ身体日中8.5</t>
    <phoneticPr fontId="6"/>
  </si>
  <si>
    <t>グループ身体日中9.0</t>
    <phoneticPr fontId="6"/>
  </si>
  <si>
    <t>グループ身体日中9.5</t>
    <phoneticPr fontId="6"/>
  </si>
  <si>
    <t>グループ身体日中10.0</t>
    <phoneticPr fontId="6"/>
  </si>
  <si>
    <t>グループ身体日中10.5</t>
    <phoneticPr fontId="6"/>
  </si>
  <si>
    <t>グループ身体夜早夜早0.5</t>
    <rPh sb="8" eb="9">
      <t>ヨル</t>
    </rPh>
    <rPh sb="9" eb="10">
      <t>ハヤ</t>
    </rPh>
    <phoneticPr fontId="6"/>
  </si>
  <si>
    <t>グループ身体夜早夜早1.0</t>
    <rPh sb="8" eb="9">
      <t>ヨル</t>
    </rPh>
    <rPh sb="9" eb="10">
      <t>ハヤ</t>
    </rPh>
    <phoneticPr fontId="6"/>
  </si>
  <si>
    <t>グループ身体夜早夜早1.5</t>
    <rPh sb="8" eb="9">
      <t>ヨル</t>
    </rPh>
    <rPh sb="9" eb="10">
      <t>ハヤ</t>
    </rPh>
    <phoneticPr fontId="6"/>
  </si>
  <si>
    <t>グループ身体夜早夜早2.0</t>
    <rPh sb="8" eb="9">
      <t>ヨル</t>
    </rPh>
    <rPh sb="9" eb="10">
      <t>ハヤ</t>
    </rPh>
    <phoneticPr fontId="6"/>
  </si>
  <si>
    <t>グループ身体夜早夜早2.5</t>
    <rPh sb="8" eb="9">
      <t>ヨル</t>
    </rPh>
    <rPh sb="9" eb="10">
      <t>ハヤ</t>
    </rPh>
    <phoneticPr fontId="6"/>
  </si>
  <si>
    <t>グループ身体夜早夜早3.0</t>
    <rPh sb="8" eb="9">
      <t>ヨル</t>
    </rPh>
    <rPh sb="9" eb="10">
      <t>ハヤ</t>
    </rPh>
    <phoneticPr fontId="6"/>
  </si>
  <si>
    <t>グループ身体夜早夜早3.5</t>
    <rPh sb="8" eb="9">
      <t>ヨル</t>
    </rPh>
    <rPh sb="9" eb="10">
      <t>ハヤ</t>
    </rPh>
    <phoneticPr fontId="6"/>
  </si>
  <si>
    <t>グループ身体夜早夜早4.0</t>
    <rPh sb="8" eb="9">
      <t>ヨル</t>
    </rPh>
    <rPh sb="9" eb="10">
      <t>ハヤ</t>
    </rPh>
    <phoneticPr fontId="6"/>
  </si>
  <si>
    <t>グループ身体夜早夜早4.5</t>
    <rPh sb="8" eb="9">
      <t>ヨル</t>
    </rPh>
    <rPh sb="9" eb="10">
      <t>ハヤ</t>
    </rPh>
    <phoneticPr fontId="6"/>
  </si>
  <si>
    <t>グループ身体移動深夜0.5</t>
    <rPh sb="8" eb="10">
      <t>シンヤ</t>
    </rPh>
    <phoneticPr fontId="6"/>
  </si>
  <si>
    <t>グループ身体移動深夜1.0</t>
    <rPh sb="8" eb="10">
      <t>シンヤ</t>
    </rPh>
    <phoneticPr fontId="6"/>
  </si>
  <si>
    <t>グループ身体移動深夜1.5</t>
    <rPh sb="8" eb="10">
      <t>シンヤ</t>
    </rPh>
    <phoneticPr fontId="6"/>
  </si>
  <si>
    <t>グループ身体移動深夜2.0</t>
    <rPh sb="8" eb="10">
      <t>シンヤ</t>
    </rPh>
    <phoneticPr fontId="6"/>
  </si>
  <si>
    <t>グループ身体移動深夜2.5</t>
    <rPh sb="8" eb="10">
      <t>シンヤ</t>
    </rPh>
    <phoneticPr fontId="6"/>
  </si>
  <si>
    <t>グループ身体移動深夜3.0</t>
    <rPh sb="8" eb="10">
      <t>シンヤ</t>
    </rPh>
    <phoneticPr fontId="6"/>
  </si>
  <si>
    <t>グループ身体移動深夜3.5</t>
    <rPh sb="8" eb="10">
      <t>シンヤ</t>
    </rPh>
    <phoneticPr fontId="6"/>
  </si>
  <si>
    <t>グループ身体移動深夜4.0</t>
    <rPh sb="8" eb="10">
      <t>シンヤ</t>
    </rPh>
    <phoneticPr fontId="6"/>
  </si>
  <si>
    <t>グループ身体移動深夜4.5</t>
    <rPh sb="8" eb="10">
      <t>シンヤ</t>
    </rPh>
    <phoneticPr fontId="6"/>
  </si>
  <si>
    <t>グループ身体移動深夜5.0</t>
    <rPh sb="8" eb="10">
      <t>シンヤ</t>
    </rPh>
    <phoneticPr fontId="6"/>
  </si>
  <si>
    <t>グループ身体移動深夜5.5</t>
    <rPh sb="8" eb="10">
      <t>シンヤ</t>
    </rPh>
    <phoneticPr fontId="6"/>
  </si>
  <si>
    <t>グループ身体移動深夜6.0</t>
    <rPh sb="8" eb="10">
      <t>シンヤ</t>
    </rPh>
    <phoneticPr fontId="6"/>
  </si>
  <si>
    <t>グループ身体移動深夜6.5</t>
    <rPh sb="8" eb="10">
      <t>シンヤ</t>
    </rPh>
    <phoneticPr fontId="6"/>
  </si>
  <si>
    <t>グループ身体移動</t>
  </si>
  <si>
    <t>令和8年
基本単位
（通院）</t>
    <phoneticPr fontId="6"/>
  </si>
  <si>
    <t>令和8年
移動支援
単位
40％増</t>
    <rPh sb="5" eb="9">
      <t>イドウシエン</t>
    </rPh>
    <rPh sb="10" eb="12">
      <t>タンイ</t>
    </rPh>
    <rPh sb="16" eb="17">
      <t>ゾウ</t>
    </rPh>
    <phoneticPr fontId="6"/>
  </si>
  <si>
    <t>令和6年
基本単位</t>
    <rPh sb="5" eb="9">
      <t>キホンタンイ</t>
    </rPh>
    <phoneticPr fontId="6"/>
  </si>
  <si>
    <t>計算用</t>
    <rPh sb="0" eb="2">
      <t>ケイサン</t>
    </rPh>
    <rPh sb="2" eb="3">
      <t>ヨウ</t>
    </rPh>
    <phoneticPr fontId="6"/>
  </si>
  <si>
    <t>令和8年
移動支援
単位（通院）
40％増</t>
    <rPh sb="5" eb="9">
      <t>イドウシエン</t>
    </rPh>
    <rPh sb="20" eb="21">
      <t>ゾウ</t>
    </rPh>
    <phoneticPr fontId="6"/>
  </si>
  <si>
    <t>基本単位1時間30分（2.5）以上345単位に30分増すごとに</t>
    <rPh sb="0" eb="4">
      <t>キホンタンイ</t>
    </rPh>
    <phoneticPr fontId="6"/>
  </si>
  <si>
    <t>基本単位1時間30分以上308単位に30分増すごとに</t>
    <rPh sb="0" eb="4">
      <t>キホンタンイ</t>
    </rPh>
    <phoneticPr fontId="6"/>
  </si>
  <si>
    <t>グループ移動深夜0.5夜早0.5</t>
    <rPh sb="4" eb="6">
      <t>イドウ</t>
    </rPh>
    <rPh sb="6" eb="8">
      <t>シンヤ</t>
    </rPh>
    <rPh sb="11" eb="12">
      <t>ヨル</t>
    </rPh>
    <rPh sb="12" eb="13">
      <t>ハヤ</t>
    </rPh>
    <phoneticPr fontId="6"/>
  </si>
  <si>
    <t>グループ移動深夜0.5夜早1.0</t>
    <rPh sb="11" eb="12">
      <t>ヨル</t>
    </rPh>
    <rPh sb="12" eb="13">
      <t>ハヤ</t>
    </rPh>
    <phoneticPr fontId="6"/>
  </si>
  <si>
    <t>グループ移動深夜0.5夜早1.5</t>
    <rPh sb="11" eb="12">
      <t>ヨル</t>
    </rPh>
    <rPh sb="12" eb="13">
      <t>ハヤ</t>
    </rPh>
    <phoneticPr fontId="6"/>
  </si>
  <si>
    <t>グループ移動深夜0.5夜早2.0</t>
    <rPh sb="11" eb="12">
      <t>ヨル</t>
    </rPh>
    <rPh sb="12" eb="13">
      <t>ハヤ</t>
    </rPh>
    <phoneticPr fontId="6"/>
  </si>
  <si>
    <t>グループ移動深夜0.5夜早2.5</t>
    <rPh sb="11" eb="12">
      <t>ヨル</t>
    </rPh>
    <rPh sb="12" eb="13">
      <t>ハヤ</t>
    </rPh>
    <phoneticPr fontId="6"/>
  </si>
  <si>
    <t>グループ移動深夜1.0夜早0.5</t>
    <rPh sb="11" eb="12">
      <t>ヨル</t>
    </rPh>
    <rPh sb="12" eb="13">
      <t>ハヤ</t>
    </rPh>
    <phoneticPr fontId="6"/>
  </si>
  <si>
    <t>グループ移動深夜1.0夜早1.0</t>
    <rPh sb="11" eb="12">
      <t>ヨル</t>
    </rPh>
    <rPh sb="12" eb="13">
      <t>ハヤ</t>
    </rPh>
    <phoneticPr fontId="6"/>
  </si>
  <si>
    <t>グループ移動深夜1.0夜早1.5</t>
    <rPh sb="11" eb="12">
      <t>ヨル</t>
    </rPh>
    <rPh sb="12" eb="13">
      <t>ハヤ</t>
    </rPh>
    <phoneticPr fontId="6"/>
  </si>
  <si>
    <t>グループ移動深夜1.0夜早2.0</t>
    <rPh sb="11" eb="12">
      <t>ヨル</t>
    </rPh>
    <rPh sb="12" eb="13">
      <t>ハヤ</t>
    </rPh>
    <phoneticPr fontId="6"/>
  </si>
  <si>
    <t>グループ移動深夜1.0夜早2.5</t>
    <rPh sb="11" eb="12">
      <t>ヨル</t>
    </rPh>
    <rPh sb="12" eb="13">
      <t>ハヤ</t>
    </rPh>
    <phoneticPr fontId="6"/>
  </si>
  <si>
    <t>グループ移動深夜1.5夜早0.5</t>
    <rPh sb="11" eb="12">
      <t>ヨル</t>
    </rPh>
    <rPh sb="12" eb="13">
      <t>ハヤ</t>
    </rPh>
    <phoneticPr fontId="6"/>
  </si>
  <si>
    <t>グループ移動深夜1.5夜早1.0</t>
    <rPh sb="11" eb="12">
      <t>ヨル</t>
    </rPh>
    <rPh sb="12" eb="13">
      <t>ハヤ</t>
    </rPh>
    <phoneticPr fontId="6"/>
  </si>
  <si>
    <t>グループ移動深夜1.5夜早1.5</t>
    <rPh sb="11" eb="12">
      <t>ヨル</t>
    </rPh>
    <rPh sb="12" eb="13">
      <t>ハヤ</t>
    </rPh>
    <phoneticPr fontId="6"/>
  </si>
  <si>
    <t>グループ移動深夜1.5夜早2.0</t>
    <rPh sb="11" eb="12">
      <t>ヨル</t>
    </rPh>
    <rPh sb="12" eb="13">
      <t>ハヤ</t>
    </rPh>
    <phoneticPr fontId="6"/>
  </si>
  <si>
    <t>グループ移動深夜1.5夜早2.5</t>
    <rPh sb="11" eb="12">
      <t>ヨル</t>
    </rPh>
    <rPh sb="12" eb="13">
      <t>ハヤ</t>
    </rPh>
    <phoneticPr fontId="6"/>
  </si>
  <si>
    <t>グループ移動深夜2.0夜早0.5</t>
    <rPh sb="11" eb="12">
      <t>ヨル</t>
    </rPh>
    <rPh sb="12" eb="13">
      <t>ハヤ</t>
    </rPh>
    <phoneticPr fontId="6"/>
  </si>
  <si>
    <t>グループ移動深夜2.0夜早1.0</t>
    <rPh sb="11" eb="12">
      <t>ヨル</t>
    </rPh>
    <rPh sb="12" eb="13">
      <t>ハヤ</t>
    </rPh>
    <phoneticPr fontId="6"/>
  </si>
  <si>
    <t>グループ移動深夜2.0夜早1.5</t>
    <rPh sb="11" eb="12">
      <t>ヨル</t>
    </rPh>
    <rPh sb="12" eb="13">
      <t>ハヤ</t>
    </rPh>
    <phoneticPr fontId="6"/>
  </si>
  <si>
    <t>グループ移動深夜2.0夜早2.0</t>
    <rPh sb="11" eb="12">
      <t>ヨル</t>
    </rPh>
    <rPh sb="12" eb="13">
      <t>ハヤ</t>
    </rPh>
    <phoneticPr fontId="6"/>
  </si>
  <si>
    <t>グループ移動深夜2.0夜早2.5</t>
    <rPh sb="11" eb="12">
      <t>ヨル</t>
    </rPh>
    <rPh sb="12" eb="13">
      <t>ハヤ</t>
    </rPh>
    <phoneticPr fontId="6"/>
  </si>
  <si>
    <t>グループ移動深夜2.5夜早0.5</t>
    <rPh sb="11" eb="12">
      <t>ヨル</t>
    </rPh>
    <rPh sb="12" eb="13">
      <t>ハヤ</t>
    </rPh>
    <phoneticPr fontId="6"/>
  </si>
  <si>
    <t>グループ移動深夜2.5夜早1.0</t>
    <rPh sb="11" eb="12">
      <t>ヨル</t>
    </rPh>
    <rPh sb="12" eb="13">
      <t>ハヤ</t>
    </rPh>
    <phoneticPr fontId="6"/>
  </si>
  <si>
    <t>グループ移動深夜2.5夜早1.5</t>
    <rPh sb="11" eb="12">
      <t>ヨル</t>
    </rPh>
    <rPh sb="12" eb="13">
      <t>ハヤ</t>
    </rPh>
    <phoneticPr fontId="6"/>
  </si>
  <si>
    <t>グループ移動深夜2.5夜早2.0</t>
    <rPh sb="11" eb="12">
      <t>ヨル</t>
    </rPh>
    <rPh sb="12" eb="13">
      <t>ハヤ</t>
    </rPh>
    <phoneticPr fontId="6"/>
  </si>
  <si>
    <t>グループ移動深夜2.5夜早2.5</t>
    <rPh sb="11" eb="12">
      <t>ヨル</t>
    </rPh>
    <rPh sb="12" eb="13">
      <t>ハヤ</t>
    </rPh>
    <phoneticPr fontId="6"/>
  </si>
  <si>
    <t>グループ移動深夜3.0夜早0.5</t>
    <rPh sb="11" eb="12">
      <t>ヨル</t>
    </rPh>
    <rPh sb="12" eb="13">
      <t>ハヤ</t>
    </rPh>
    <phoneticPr fontId="6"/>
  </si>
  <si>
    <t>グループ移動深夜3.0夜早1.0</t>
    <rPh sb="11" eb="12">
      <t>ヨル</t>
    </rPh>
    <rPh sb="12" eb="13">
      <t>ハヤ</t>
    </rPh>
    <phoneticPr fontId="6"/>
  </si>
  <si>
    <t>グループ移動深夜3.0夜早1.5</t>
    <rPh sb="11" eb="12">
      <t>ヨル</t>
    </rPh>
    <rPh sb="12" eb="13">
      <t>ハヤ</t>
    </rPh>
    <phoneticPr fontId="6"/>
  </si>
  <si>
    <t>グループ移動深夜3.0夜早2.0</t>
    <rPh sb="11" eb="12">
      <t>ヨル</t>
    </rPh>
    <rPh sb="12" eb="13">
      <t>ハヤ</t>
    </rPh>
    <phoneticPr fontId="6"/>
  </si>
  <si>
    <t>グループ移動深夜3.0夜早2.5</t>
    <rPh sb="11" eb="12">
      <t>ヨル</t>
    </rPh>
    <rPh sb="12" eb="13">
      <t>ハヤ</t>
    </rPh>
    <phoneticPr fontId="6"/>
  </si>
  <si>
    <t>グループ移動深夜3.5夜早0.5</t>
    <rPh sb="11" eb="12">
      <t>ヨル</t>
    </rPh>
    <rPh sb="12" eb="13">
      <t>ハヤ</t>
    </rPh>
    <phoneticPr fontId="6"/>
  </si>
  <si>
    <t>グループ移動深夜3.5夜早1.0</t>
    <rPh sb="11" eb="12">
      <t>ヨル</t>
    </rPh>
    <rPh sb="12" eb="13">
      <t>ハヤ</t>
    </rPh>
    <phoneticPr fontId="6"/>
  </si>
  <si>
    <t>グループ移動深夜3.5夜早1.5</t>
    <rPh sb="11" eb="12">
      <t>ヨル</t>
    </rPh>
    <rPh sb="12" eb="13">
      <t>ハヤ</t>
    </rPh>
    <phoneticPr fontId="6"/>
  </si>
  <si>
    <t>グループ移動深夜3.5夜早2.0</t>
    <rPh sb="11" eb="12">
      <t>ヨル</t>
    </rPh>
    <rPh sb="12" eb="13">
      <t>ハヤ</t>
    </rPh>
    <phoneticPr fontId="6"/>
  </si>
  <si>
    <t>グループ移動深夜3.5夜早2.5</t>
    <rPh sb="11" eb="12">
      <t>ヨル</t>
    </rPh>
    <rPh sb="12" eb="13">
      <t>ハヤ</t>
    </rPh>
    <phoneticPr fontId="6"/>
  </si>
  <si>
    <t>グループ移動深夜4.0夜早0.5</t>
    <rPh sb="11" eb="12">
      <t>ヨル</t>
    </rPh>
    <rPh sb="12" eb="13">
      <t>ハヤ</t>
    </rPh>
    <phoneticPr fontId="6"/>
  </si>
  <si>
    <t>グループ移動深夜4.0夜早1.0</t>
    <rPh sb="11" eb="12">
      <t>ヨル</t>
    </rPh>
    <rPh sb="12" eb="13">
      <t>ハヤ</t>
    </rPh>
    <phoneticPr fontId="6"/>
  </si>
  <si>
    <t>グループ移動深夜4.0夜早1.5</t>
    <rPh sb="11" eb="12">
      <t>ヨル</t>
    </rPh>
    <rPh sb="12" eb="13">
      <t>ハヤ</t>
    </rPh>
    <phoneticPr fontId="6"/>
  </si>
  <si>
    <t>グループ移動深夜4.0夜早2.0</t>
    <rPh sb="11" eb="12">
      <t>ヨル</t>
    </rPh>
    <rPh sb="12" eb="13">
      <t>ハヤ</t>
    </rPh>
    <phoneticPr fontId="6"/>
  </si>
  <si>
    <t>グループ移動深夜4.0夜早2.5</t>
    <rPh sb="11" eb="12">
      <t>ヨル</t>
    </rPh>
    <rPh sb="12" eb="13">
      <t>ハヤ</t>
    </rPh>
    <phoneticPr fontId="6"/>
  </si>
  <si>
    <t>グループ移動深夜4.5夜早0.5</t>
    <rPh sb="11" eb="12">
      <t>ヨル</t>
    </rPh>
    <rPh sb="12" eb="13">
      <t>ハヤ</t>
    </rPh>
    <phoneticPr fontId="6"/>
  </si>
  <si>
    <t>グループ移動深夜4.5夜早1.0</t>
    <rPh sb="11" eb="12">
      <t>ヨル</t>
    </rPh>
    <rPh sb="12" eb="13">
      <t>ハヤ</t>
    </rPh>
    <phoneticPr fontId="6"/>
  </si>
  <si>
    <t>グループ移動深夜4.5夜早1.5</t>
    <rPh sb="11" eb="12">
      <t>ヨル</t>
    </rPh>
    <rPh sb="12" eb="13">
      <t>ハヤ</t>
    </rPh>
    <phoneticPr fontId="6"/>
  </si>
  <si>
    <t>グループ移動深夜4.5夜早2.0</t>
    <rPh sb="11" eb="12">
      <t>ヨル</t>
    </rPh>
    <rPh sb="12" eb="13">
      <t>ハヤ</t>
    </rPh>
    <phoneticPr fontId="6"/>
  </si>
  <si>
    <t>グループ移動深夜4.5夜早2.5</t>
    <rPh sb="11" eb="12">
      <t>ヨル</t>
    </rPh>
    <rPh sb="12" eb="13">
      <t>ハヤ</t>
    </rPh>
    <phoneticPr fontId="6"/>
  </si>
  <si>
    <t>グループ移動深夜5.0夜早0.5</t>
    <rPh sb="11" eb="12">
      <t>ヨル</t>
    </rPh>
    <rPh sb="12" eb="13">
      <t>ハヤ</t>
    </rPh>
    <phoneticPr fontId="6"/>
  </si>
  <si>
    <t>グループ移動深夜5.0夜早1.0</t>
    <rPh sb="11" eb="12">
      <t>ヨル</t>
    </rPh>
    <rPh sb="12" eb="13">
      <t>ハヤ</t>
    </rPh>
    <phoneticPr fontId="6"/>
  </si>
  <si>
    <t>グループ移動深夜5.0夜早1.5</t>
    <rPh sb="11" eb="12">
      <t>ヨル</t>
    </rPh>
    <rPh sb="12" eb="13">
      <t>ハヤ</t>
    </rPh>
    <phoneticPr fontId="6"/>
  </si>
  <si>
    <t>グループ移動深夜5.0夜早2.0</t>
    <rPh sb="11" eb="12">
      <t>ヨル</t>
    </rPh>
    <rPh sb="12" eb="13">
      <t>ハヤ</t>
    </rPh>
    <phoneticPr fontId="6"/>
  </si>
  <si>
    <t>グループ移動深夜5.0夜早2.5</t>
    <rPh sb="11" eb="12">
      <t>ヨル</t>
    </rPh>
    <rPh sb="12" eb="13">
      <t>ハヤ</t>
    </rPh>
    <phoneticPr fontId="6"/>
  </si>
  <si>
    <t>グループ移動深夜5.5夜早0.5</t>
    <rPh sb="11" eb="12">
      <t>ヨル</t>
    </rPh>
    <rPh sb="12" eb="13">
      <t>ハヤ</t>
    </rPh>
    <phoneticPr fontId="6"/>
  </si>
  <si>
    <t>グループ移動深夜5.5夜早1.0</t>
    <rPh sb="11" eb="12">
      <t>ヨル</t>
    </rPh>
    <rPh sb="12" eb="13">
      <t>ハヤ</t>
    </rPh>
    <phoneticPr fontId="6"/>
  </si>
  <si>
    <t>グループ移動深夜5.5夜早1.5</t>
    <rPh sb="11" eb="12">
      <t>ヨル</t>
    </rPh>
    <rPh sb="12" eb="13">
      <t>ハヤ</t>
    </rPh>
    <phoneticPr fontId="6"/>
  </si>
  <si>
    <t>グループ移動深夜5.5夜早2.0</t>
    <rPh sb="11" eb="12">
      <t>ヨル</t>
    </rPh>
    <rPh sb="12" eb="13">
      <t>ハヤ</t>
    </rPh>
    <phoneticPr fontId="6"/>
  </si>
  <si>
    <t>グループ移動深夜5.5夜早2.5</t>
    <rPh sb="11" eb="12">
      <t>ヨル</t>
    </rPh>
    <rPh sb="12" eb="13">
      <t>ハヤ</t>
    </rPh>
    <phoneticPr fontId="6"/>
  </si>
  <si>
    <t>グループ移動深夜6.0夜早0.5</t>
    <rPh sb="11" eb="12">
      <t>ヨル</t>
    </rPh>
    <rPh sb="12" eb="13">
      <t>ハヤ</t>
    </rPh>
    <phoneticPr fontId="6"/>
  </si>
  <si>
    <t>グループ移動深夜6.0夜早1.0</t>
    <rPh sb="11" eb="12">
      <t>ヨル</t>
    </rPh>
    <rPh sb="12" eb="13">
      <t>ハヤ</t>
    </rPh>
    <phoneticPr fontId="6"/>
  </si>
  <si>
    <t>グループ移動深夜6.0夜早1.5</t>
    <rPh sb="11" eb="12">
      <t>ヨル</t>
    </rPh>
    <rPh sb="12" eb="13">
      <t>ハヤ</t>
    </rPh>
    <phoneticPr fontId="6"/>
  </si>
  <si>
    <t>グループ移動深夜6.0夜早2.0</t>
    <rPh sb="11" eb="12">
      <t>ヨル</t>
    </rPh>
    <rPh sb="12" eb="13">
      <t>ハヤ</t>
    </rPh>
    <phoneticPr fontId="6"/>
  </si>
  <si>
    <t>グループ移動深夜6.0夜早2.5</t>
    <rPh sb="11" eb="12">
      <t>ヨル</t>
    </rPh>
    <rPh sb="12" eb="13">
      <t>ハヤ</t>
    </rPh>
    <phoneticPr fontId="6"/>
  </si>
  <si>
    <t>グループ移動深夜6.5夜早0.5</t>
    <rPh sb="11" eb="12">
      <t>ヨル</t>
    </rPh>
    <rPh sb="12" eb="13">
      <t>ハヤ</t>
    </rPh>
    <phoneticPr fontId="6"/>
  </si>
  <si>
    <t>グループ移動深夜6.5夜早1.0</t>
    <rPh sb="11" eb="12">
      <t>ヨル</t>
    </rPh>
    <rPh sb="12" eb="13">
      <t>ハヤ</t>
    </rPh>
    <phoneticPr fontId="6"/>
  </si>
  <si>
    <t>グループ移動深夜6.5夜早1.5</t>
    <rPh sb="11" eb="12">
      <t>ヨル</t>
    </rPh>
    <rPh sb="12" eb="13">
      <t>ハヤ</t>
    </rPh>
    <phoneticPr fontId="6"/>
  </si>
  <si>
    <t>グループ移動深夜6.5夜早2.0</t>
    <rPh sb="11" eb="12">
      <t>ヨル</t>
    </rPh>
    <rPh sb="12" eb="13">
      <t>ハヤ</t>
    </rPh>
    <phoneticPr fontId="6"/>
  </si>
  <si>
    <t>グループ移動深夜6.5夜早2.5</t>
    <rPh sb="11" eb="12">
      <t>ヨル</t>
    </rPh>
    <rPh sb="12" eb="13">
      <t>ハヤ</t>
    </rPh>
    <phoneticPr fontId="6"/>
  </si>
  <si>
    <t>グループ移動</t>
  </si>
  <si>
    <t>グループ移動0.5日中0.5</t>
    <rPh sb="9" eb="11">
      <t>ニッチュウ</t>
    </rPh>
    <phoneticPr fontId="6"/>
  </si>
  <si>
    <t>グループ移動0.5日中1.0</t>
    <rPh sb="9" eb="11">
      <t>ニッチュウ</t>
    </rPh>
    <phoneticPr fontId="6"/>
  </si>
  <si>
    <t>グループ移動0.5日中1.5</t>
    <rPh sb="9" eb="11">
      <t>ニッチュウ</t>
    </rPh>
    <phoneticPr fontId="6"/>
  </si>
  <si>
    <t>グループ移動0.5日中2.0</t>
    <rPh sb="9" eb="11">
      <t>ニッチュウ</t>
    </rPh>
    <phoneticPr fontId="6"/>
  </si>
  <si>
    <t>グループ移動0.5日中2.5</t>
    <rPh sb="9" eb="11">
      <t>ニッチュウ</t>
    </rPh>
    <phoneticPr fontId="6"/>
  </si>
  <si>
    <t>グループ移動0.5日中3.0</t>
    <rPh sb="9" eb="11">
      <t>ニッチュウ</t>
    </rPh>
    <phoneticPr fontId="6"/>
  </si>
  <si>
    <t>グループ移動0.5日中3.5</t>
    <rPh sb="9" eb="11">
      <t>ニッチュウ</t>
    </rPh>
    <phoneticPr fontId="6"/>
  </si>
  <si>
    <t>グループ移動0.5日中4.0</t>
    <rPh sb="9" eb="11">
      <t>ニッチュウ</t>
    </rPh>
    <phoneticPr fontId="6"/>
  </si>
  <si>
    <t>グループ移動0.5日中4.5</t>
    <rPh sb="9" eb="11">
      <t>ニッチュウ</t>
    </rPh>
    <phoneticPr fontId="6"/>
  </si>
  <si>
    <t>グループ移動0.5日中5.0</t>
    <rPh sb="9" eb="11">
      <t>ニッチュウ</t>
    </rPh>
    <phoneticPr fontId="6"/>
  </si>
  <si>
    <t>グループ移動0.5日中5.5</t>
    <rPh sb="9" eb="11">
      <t>ニッチュウ</t>
    </rPh>
    <phoneticPr fontId="6"/>
  </si>
  <si>
    <t>グループ移動0.5日中6.0</t>
    <rPh sb="9" eb="11">
      <t>ニッチュウ</t>
    </rPh>
    <phoneticPr fontId="6"/>
  </si>
  <si>
    <t>グループ移動0.5日中6.5</t>
    <rPh sb="9" eb="11">
      <t>ニッチュウ</t>
    </rPh>
    <phoneticPr fontId="6"/>
  </si>
  <si>
    <t>グループ移動0.5日中7.0</t>
    <rPh sb="9" eb="11">
      <t>ニッチュウ</t>
    </rPh>
    <phoneticPr fontId="6"/>
  </si>
  <si>
    <t>グループ移動0.5日中7.5</t>
    <rPh sb="9" eb="11">
      <t>ニッチュウ</t>
    </rPh>
    <phoneticPr fontId="6"/>
  </si>
  <si>
    <t>グループ移動0.5日中8.0</t>
    <rPh sb="9" eb="11">
      <t>ニッチュウ</t>
    </rPh>
    <phoneticPr fontId="6"/>
  </si>
  <si>
    <t>グループ移動0.5日中8.5</t>
    <rPh sb="9" eb="11">
      <t>ニッチュウ</t>
    </rPh>
    <phoneticPr fontId="6"/>
  </si>
  <si>
    <t>グループ移動0.5日中9.0</t>
    <rPh sb="9" eb="11">
      <t>ニッチュウ</t>
    </rPh>
    <phoneticPr fontId="6"/>
  </si>
  <si>
    <t>グループ移動0.5日中9.5</t>
    <rPh sb="9" eb="11">
      <t>ニッチュウ</t>
    </rPh>
    <phoneticPr fontId="6"/>
  </si>
  <si>
    <t>グループ移動0.5日中10.0</t>
    <rPh sb="9" eb="11">
      <t>ニッチュウ</t>
    </rPh>
    <phoneticPr fontId="6"/>
  </si>
  <si>
    <t>グループ移動0.5日中10.5</t>
    <rPh sb="9" eb="11">
      <t>ニッチュウ</t>
    </rPh>
    <phoneticPr fontId="6"/>
  </si>
  <si>
    <t>グループ移動1.0日中0.5</t>
  </si>
  <si>
    <t>グループ移動1.0日中1.0</t>
  </si>
  <si>
    <t>グループ移動1.0日中1.5</t>
  </si>
  <si>
    <t>グループ移動1.0日中2.0</t>
  </si>
  <si>
    <t>グループ移動1.0日中2.5</t>
  </si>
  <si>
    <t>グループ移動1.0日中3.0</t>
  </si>
  <si>
    <t>グループ移動1.0日中3.5</t>
  </si>
  <si>
    <t>グループ移動1.0日中4.0</t>
  </si>
  <si>
    <t>グループ移動1.0日中4.5</t>
  </si>
  <si>
    <t>グループ移動1.0日中5.0</t>
  </si>
  <si>
    <t>グループ移動1.0日中5.5</t>
  </si>
  <si>
    <t>グループ移動1.0日中6.0</t>
  </si>
  <si>
    <t>グループ移動1.0日中6.5</t>
  </si>
  <si>
    <t>グループ移動1.0日中7.0</t>
  </si>
  <si>
    <t>グループ移動1.0日中7.5</t>
  </si>
  <si>
    <t>グループ移動1.0日中8.0</t>
  </si>
  <si>
    <t>グループ移動1.0日中8.5</t>
  </si>
  <si>
    <t>グループ移動1.0日中9.0</t>
  </si>
  <si>
    <t>グループ移動1.0日中9.5</t>
  </si>
  <si>
    <t>グループ移動1.0日中10.0</t>
  </si>
  <si>
    <t>グループ移動1.0日中10.5</t>
  </si>
  <si>
    <t>グループ移動1.5日中0.5</t>
    <rPh sb="9" eb="11">
      <t>ニッチュウ</t>
    </rPh>
    <phoneticPr fontId="6"/>
  </si>
  <si>
    <t>グループ移動1.5日中1.0</t>
    <rPh sb="9" eb="11">
      <t>ニッチュウ</t>
    </rPh>
    <phoneticPr fontId="6"/>
  </si>
  <si>
    <t>グループ移動1.5日中1.5</t>
    <rPh sb="9" eb="11">
      <t>ニッチュウ</t>
    </rPh>
    <phoneticPr fontId="6"/>
  </si>
  <si>
    <t>グループ移動1.5日中2.0</t>
    <rPh sb="9" eb="11">
      <t>ニッチュウ</t>
    </rPh>
    <phoneticPr fontId="6"/>
  </si>
  <si>
    <t>グループ移動1.5日中2.5</t>
    <rPh sb="9" eb="11">
      <t>ニッチュウ</t>
    </rPh>
    <phoneticPr fontId="6"/>
  </si>
  <si>
    <t>グループ移動1.5日中3.0</t>
    <rPh sb="9" eb="11">
      <t>ニッチュウ</t>
    </rPh>
    <phoneticPr fontId="6"/>
  </si>
  <si>
    <t>グループ移動1.5日中3.5</t>
    <rPh sb="9" eb="11">
      <t>ニッチュウ</t>
    </rPh>
    <phoneticPr fontId="6"/>
  </si>
  <si>
    <t>グループ移動1.5日中4.0</t>
    <rPh sb="9" eb="11">
      <t>ニッチュウ</t>
    </rPh>
    <phoneticPr fontId="6"/>
  </si>
  <si>
    <t>グループ移動1.5日中4.5</t>
    <rPh sb="9" eb="11">
      <t>ニッチュウ</t>
    </rPh>
    <phoneticPr fontId="6"/>
  </si>
  <si>
    <t>グループ移動1.5日中5.0</t>
    <rPh sb="9" eb="11">
      <t>ニッチュウ</t>
    </rPh>
    <phoneticPr fontId="6"/>
  </si>
  <si>
    <t>グループ移動1.5日中5.5</t>
    <rPh sb="9" eb="11">
      <t>ニッチュウ</t>
    </rPh>
    <phoneticPr fontId="6"/>
  </si>
  <si>
    <t>グループ移動1.5日中6.0</t>
    <rPh sb="9" eb="11">
      <t>ニッチュウ</t>
    </rPh>
    <phoneticPr fontId="6"/>
  </si>
  <si>
    <t>グループ移動1.5日中6.5</t>
    <rPh sb="9" eb="11">
      <t>ニッチュウ</t>
    </rPh>
    <phoneticPr fontId="6"/>
  </si>
  <si>
    <t>グループ移動1.5日中7.0</t>
    <rPh sb="9" eb="11">
      <t>ニッチュウ</t>
    </rPh>
    <phoneticPr fontId="6"/>
  </si>
  <si>
    <t>グループ移動1.5日中7.5</t>
    <rPh sb="9" eb="11">
      <t>ニッチュウ</t>
    </rPh>
    <phoneticPr fontId="6"/>
  </si>
  <si>
    <t>グループ移動1.5日中8.0</t>
    <rPh sb="9" eb="11">
      <t>ニッチュウ</t>
    </rPh>
    <phoneticPr fontId="6"/>
  </si>
  <si>
    <t>グループ移動1.5日中8.5</t>
    <rPh sb="9" eb="11">
      <t>ニッチュウ</t>
    </rPh>
    <phoneticPr fontId="6"/>
  </si>
  <si>
    <t>グループ移動1.5日中9.0</t>
    <rPh sb="9" eb="11">
      <t>ニッチュウ</t>
    </rPh>
    <phoneticPr fontId="6"/>
  </si>
  <si>
    <t>グループ移動1.5日中9.5</t>
    <rPh sb="9" eb="11">
      <t>ニッチュウ</t>
    </rPh>
    <phoneticPr fontId="6"/>
  </si>
  <si>
    <t>グループ移動1.5日中10.0</t>
    <rPh sb="9" eb="11">
      <t>ニッチュウ</t>
    </rPh>
    <phoneticPr fontId="6"/>
  </si>
  <si>
    <t>グループ移動1.5日中10.5</t>
    <rPh sb="9" eb="11">
      <t>ニッチュウ</t>
    </rPh>
    <phoneticPr fontId="6"/>
  </si>
  <si>
    <t>グループ移動2.0日中0.5</t>
  </si>
  <si>
    <t>グループ移動2.0日中1.0</t>
  </si>
  <si>
    <t>グループ移動2.0日中1.5</t>
  </si>
  <si>
    <t>グループ移動2.0日中2.0</t>
  </si>
  <si>
    <t>グループ移動2.0日中2.5</t>
  </si>
  <si>
    <t>グループ移動2.0日中3.0</t>
  </si>
  <si>
    <t>グループ移動2.0日中3.5</t>
  </si>
  <si>
    <t>グループ移動2.0日中4.0</t>
  </si>
  <si>
    <t>グループ移動2.0日中4.5</t>
  </si>
  <si>
    <t>グループ移動2.0日中5.0</t>
  </si>
  <si>
    <t>グループ移動2.0日中5.5</t>
  </si>
  <si>
    <t>グループ移動2.0日中6.0</t>
  </si>
  <si>
    <t>グループ移動2.0日中6.5</t>
  </si>
  <si>
    <t>グループ移動2.0日中7.0</t>
  </si>
  <si>
    <t>グループ移動2.0日中7.5</t>
  </si>
  <si>
    <t>グループ移動2.0日中8.0</t>
  </si>
  <si>
    <t>グループ移動2.0日中8.5</t>
  </si>
  <si>
    <t>グループ移動2.0日中9.0</t>
  </si>
  <si>
    <t>グループ移動2.0日中9.5</t>
  </si>
  <si>
    <t>グループ移動2.0日中10.0</t>
  </si>
  <si>
    <t>グループ移動2.0日中10.5</t>
  </si>
  <si>
    <t>グループ移動2.5日中0.5</t>
    <rPh sb="9" eb="11">
      <t>ニッチュウ</t>
    </rPh>
    <phoneticPr fontId="6"/>
  </si>
  <si>
    <t>グループ移動2.5日中1.0</t>
    <rPh sb="9" eb="11">
      <t>ニッチュウ</t>
    </rPh>
    <phoneticPr fontId="6"/>
  </si>
  <si>
    <t>グループ移動2.5日中1.5</t>
    <rPh sb="9" eb="11">
      <t>ニッチュウ</t>
    </rPh>
    <phoneticPr fontId="6"/>
  </si>
  <si>
    <t>グループ移動2.5日中2.0</t>
    <rPh sb="9" eb="11">
      <t>ニッチュウ</t>
    </rPh>
    <phoneticPr fontId="6"/>
  </si>
  <si>
    <t>グループ移動2.5日中2.5</t>
    <rPh sb="9" eb="11">
      <t>ニッチュウ</t>
    </rPh>
    <phoneticPr fontId="6"/>
  </si>
  <si>
    <t>グループ移動2.5日中3.0</t>
    <rPh sb="9" eb="11">
      <t>ニッチュウ</t>
    </rPh>
    <phoneticPr fontId="6"/>
  </si>
  <si>
    <t>グループ移動2.5日中3.5</t>
    <rPh sb="9" eb="11">
      <t>ニッチュウ</t>
    </rPh>
    <phoneticPr fontId="6"/>
  </si>
  <si>
    <t>グループ移動2.5日中4.0</t>
    <rPh sb="9" eb="11">
      <t>ニッチュウ</t>
    </rPh>
    <phoneticPr fontId="6"/>
  </si>
  <si>
    <t>グループ移動2.5日中4.5</t>
    <rPh sb="9" eb="11">
      <t>ニッチュウ</t>
    </rPh>
    <phoneticPr fontId="6"/>
  </si>
  <si>
    <t>グループ移動2.5日中5.0</t>
    <rPh sb="9" eb="11">
      <t>ニッチュウ</t>
    </rPh>
    <phoneticPr fontId="6"/>
  </si>
  <si>
    <t>グループ移動2.5日中5.5</t>
    <rPh sb="9" eb="11">
      <t>ニッチュウ</t>
    </rPh>
    <phoneticPr fontId="6"/>
  </si>
  <si>
    <t>グループ移動2.5日中6.0</t>
    <rPh sb="9" eb="11">
      <t>ニッチュウ</t>
    </rPh>
    <phoneticPr fontId="6"/>
  </si>
  <si>
    <t>グループ移動2.5日中6.5</t>
    <rPh sb="9" eb="11">
      <t>ニッチュウ</t>
    </rPh>
    <phoneticPr fontId="6"/>
  </si>
  <si>
    <t>グループ移動2.5日中7.0</t>
    <rPh sb="9" eb="11">
      <t>ニッチュウ</t>
    </rPh>
    <phoneticPr fontId="6"/>
  </si>
  <si>
    <t>グループ移動2.5日中7.5</t>
    <rPh sb="9" eb="11">
      <t>ニッチュウ</t>
    </rPh>
    <phoneticPr fontId="6"/>
  </si>
  <si>
    <t>グループ移動2.5日中8.0</t>
    <rPh sb="9" eb="11">
      <t>ニッチュウ</t>
    </rPh>
    <phoneticPr fontId="6"/>
  </si>
  <si>
    <t>グループ移動2.5日中8.5</t>
    <rPh sb="9" eb="11">
      <t>ニッチュウ</t>
    </rPh>
    <phoneticPr fontId="6"/>
  </si>
  <si>
    <t>グループ移動2.5日中9.0</t>
    <rPh sb="9" eb="11">
      <t>ニッチュウ</t>
    </rPh>
    <phoneticPr fontId="6"/>
  </si>
  <si>
    <t>グループ移動2.5日中9.5</t>
    <rPh sb="9" eb="11">
      <t>ニッチュウ</t>
    </rPh>
    <phoneticPr fontId="6"/>
  </si>
  <si>
    <t>グループ移動2.5日中10.0</t>
    <rPh sb="9" eb="11">
      <t>ニッチュウ</t>
    </rPh>
    <phoneticPr fontId="6"/>
  </si>
  <si>
    <t>グループ移動2.5日中10.5</t>
    <rPh sb="9" eb="11">
      <t>ニッチュウ</t>
    </rPh>
    <phoneticPr fontId="6"/>
  </si>
  <si>
    <t>グループ移動日中0.5夜早0.5</t>
    <rPh sb="6" eb="8">
      <t>ニッチュウ</t>
    </rPh>
    <rPh sb="11" eb="12">
      <t>ヨル</t>
    </rPh>
    <rPh sb="12" eb="13">
      <t>ハヤ</t>
    </rPh>
    <phoneticPr fontId="6"/>
  </si>
  <si>
    <t>グループ移動日中0.5夜早1.0</t>
    <rPh sb="6" eb="8">
      <t>ニッチュウ</t>
    </rPh>
    <rPh sb="11" eb="12">
      <t>ヨル</t>
    </rPh>
    <rPh sb="12" eb="13">
      <t>ハヤ</t>
    </rPh>
    <phoneticPr fontId="6"/>
  </si>
  <si>
    <t>グループ移動日中0.5夜早1.5</t>
    <rPh sb="6" eb="8">
      <t>ニッチュウ</t>
    </rPh>
    <rPh sb="11" eb="12">
      <t>ヨル</t>
    </rPh>
    <rPh sb="12" eb="13">
      <t>ハヤ</t>
    </rPh>
    <phoneticPr fontId="6"/>
  </si>
  <si>
    <t>グループ移動日中0.5夜早2.0</t>
    <rPh sb="6" eb="8">
      <t>ニッチュウ</t>
    </rPh>
    <rPh sb="11" eb="12">
      <t>ヨル</t>
    </rPh>
    <rPh sb="12" eb="13">
      <t>ハヤ</t>
    </rPh>
    <phoneticPr fontId="6"/>
  </si>
  <si>
    <t>グループ移動日中0.5夜早2.5</t>
    <rPh sb="6" eb="8">
      <t>ニッチュウ</t>
    </rPh>
    <rPh sb="11" eb="12">
      <t>ヨル</t>
    </rPh>
    <rPh sb="12" eb="13">
      <t>ハヤ</t>
    </rPh>
    <phoneticPr fontId="6"/>
  </si>
  <si>
    <t>グループ移動日中0.5夜早3.0</t>
    <rPh sb="6" eb="8">
      <t>ニッチュウ</t>
    </rPh>
    <rPh sb="11" eb="12">
      <t>ヨル</t>
    </rPh>
    <rPh sb="12" eb="13">
      <t>ハヤ</t>
    </rPh>
    <phoneticPr fontId="6"/>
  </si>
  <si>
    <t>グループ移動日中0.5夜早3.5</t>
    <rPh sb="6" eb="8">
      <t>ニッチュウ</t>
    </rPh>
    <rPh sb="11" eb="12">
      <t>ヨル</t>
    </rPh>
    <rPh sb="12" eb="13">
      <t>ハヤ</t>
    </rPh>
    <phoneticPr fontId="6"/>
  </si>
  <si>
    <t>グループ移動日中0.5夜早4.0</t>
    <rPh sb="6" eb="8">
      <t>ニッチュウ</t>
    </rPh>
    <rPh sb="11" eb="12">
      <t>ヨル</t>
    </rPh>
    <rPh sb="12" eb="13">
      <t>ハヤ</t>
    </rPh>
    <phoneticPr fontId="6"/>
  </si>
  <si>
    <t>グループ移動日中0.5夜早4.5</t>
    <rPh sb="6" eb="8">
      <t>ニッチュウ</t>
    </rPh>
    <rPh sb="11" eb="12">
      <t>ヨル</t>
    </rPh>
    <rPh sb="12" eb="13">
      <t>ハヤ</t>
    </rPh>
    <phoneticPr fontId="6"/>
  </si>
  <si>
    <t>グループ移動日中1.0夜早0.5</t>
  </si>
  <si>
    <t>グループ移動日中1.0夜早1.0</t>
  </si>
  <si>
    <t>グループ移動日中1.0夜早1.5</t>
  </si>
  <si>
    <t>グループ移動日中1.0夜早2.0</t>
  </si>
  <si>
    <t>グループ移動日中1.0夜早2.5</t>
  </si>
  <si>
    <t>グループ移動日中1.0夜早3.0</t>
  </si>
  <si>
    <t>グループ移動日中1.0夜早3.5</t>
  </si>
  <si>
    <t>グループ移動日中1.0夜早4.0</t>
  </si>
  <si>
    <t>グループ移動日中1.0夜早4.5</t>
  </si>
  <si>
    <t>グループ移動日中1.5夜早0.5</t>
    <rPh sb="6" eb="8">
      <t>ニッチュウ</t>
    </rPh>
    <rPh sb="11" eb="12">
      <t>ヨル</t>
    </rPh>
    <rPh sb="12" eb="13">
      <t>ハヤ</t>
    </rPh>
    <phoneticPr fontId="6"/>
  </si>
  <si>
    <t>グループ移動日中1.5夜早1.0</t>
    <rPh sb="6" eb="8">
      <t>ニッチュウ</t>
    </rPh>
    <rPh sb="11" eb="12">
      <t>ヨル</t>
    </rPh>
    <rPh sb="12" eb="13">
      <t>ハヤ</t>
    </rPh>
    <phoneticPr fontId="6"/>
  </si>
  <si>
    <t>グループ移動日中1.5夜早1.5</t>
    <rPh sb="6" eb="8">
      <t>ニッチュウ</t>
    </rPh>
    <rPh sb="11" eb="12">
      <t>ヨル</t>
    </rPh>
    <rPh sb="12" eb="13">
      <t>ハヤ</t>
    </rPh>
    <phoneticPr fontId="6"/>
  </si>
  <si>
    <t>グループ移動日中1.5夜早2.0</t>
    <rPh sb="6" eb="8">
      <t>ニッチュウ</t>
    </rPh>
    <rPh sb="11" eb="12">
      <t>ヨル</t>
    </rPh>
    <rPh sb="12" eb="13">
      <t>ハヤ</t>
    </rPh>
    <phoneticPr fontId="6"/>
  </si>
  <si>
    <t>グループ移動日中1.5夜早2.5</t>
    <rPh sb="6" eb="8">
      <t>ニッチュウ</t>
    </rPh>
    <rPh sb="11" eb="12">
      <t>ヨル</t>
    </rPh>
    <rPh sb="12" eb="13">
      <t>ハヤ</t>
    </rPh>
    <phoneticPr fontId="6"/>
  </si>
  <si>
    <t>グループ移動日中1.5夜早3.0</t>
    <rPh sb="6" eb="8">
      <t>ニッチュウ</t>
    </rPh>
    <rPh sb="11" eb="12">
      <t>ヨル</t>
    </rPh>
    <rPh sb="12" eb="13">
      <t>ハヤ</t>
    </rPh>
    <phoneticPr fontId="6"/>
  </si>
  <si>
    <t>グループ移動日中1.5夜早3.5</t>
    <rPh sb="6" eb="8">
      <t>ニッチュウ</t>
    </rPh>
    <rPh sb="11" eb="12">
      <t>ヨル</t>
    </rPh>
    <rPh sb="12" eb="13">
      <t>ハヤ</t>
    </rPh>
    <phoneticPr fontId="6"/>
  </si>
  <si>
    <t>グループ移動日中1.5夜早4.0</t>
    <rPh sb="6" eb="8">
      <t>ニッチュウ</t>
    </rPh>
    <rPh sb="11" eb="12">
      <t>ヨル</t>
    </rPh>
    <rPh sb="12" eb="13">
      <t>ハヤ</t>
    </rPh>
    <phoneticPr fontId="6"/>
  </si>
  <si>
    <t>グループ移動日中1.5夜早4.5</t>
    <rPh sb="6" eb="8">
      <t>ニッチュウ</t>
    </rPh>
    <rPh sb="11" eb="12">
      <t>ヨル</t>
    </rPh>
    <rPh sb="12" eb="13">
      <t>ハヤ</t>
    </rPh>
    <phoneticPr fontId="6"/>
  </si>
  <si>
    <t>グループ移動日中2.0夜早0.5</t>
  </si>
  <si>
    <t>グループ移動日中2.0夜早1.0</t>
  </si>
  <si>
    <t>グループ移動日中2.0夜早1.5</t>
  </si>
  <si>
    <t>グループ移動日中2.0夜早2.0</t>
  </si>
  <si>
    <t>グループ移動日中2.0夜早2.5</t>
  </si>
  <si>
    <t>グループ移動日中2.0夜早3.0</t>
  </si>
  <si>
    <t>グループ移動日中2.0夜早3.5</t>
  </si>
  <si>
    <t>グループ移動日中2.0夜早4.0</t>
  </si>
  <si>
    <t>グループ移動日中2.0夜早4.5</t>
  </si>
  <si>
    <t>グループ移動日中2.5夜早0.5</t>
    <rPh sb="6" eb="8">
      <t>ニッチュウ</t>
    </rPh>
    <rPh sb="11" eb="12">
      <t>ヨル</t>
    </rPh>
    <rPh sb="12" eb="13">
      <t>ハヤ</t>
    </rPh>
    <phoneticPr fontId="6"/>
  </si>
  <si>
    <t>グループ移動日中2.5夜早1.0</t>
    <rPh sb="6" eb="8">
      <t>ニッチュウ</t>
    </rPh>
    <rPh sb="11" eb="12">
      <t>ヨル</t>
    </rPh>
    <rPh sb="12" eb="13">
      <t>ハヤ</t>
    </rPh>
    <phoneticPr fontId="6"/>
  </si>
  <si>
    <t>グループ移動日中2.5夜早1.5</t>
    <rPh sb="6" eb="8">
      <t>ニッチュウ</t>
    </rPh>
    <rPh sb="11" eb="12">
      <t>ヨル</t>
    </rPh>
    <rPh sb="12" eb="13">
      <t>ハヤ</t>
    </rPh>
    <phoneticPr fontId="6"/>
  </si>
  <si>
    <t>グループ移動日中2.5夜早2.0</t>
    <rPh sb="6" eb="8">
      <t>ニッチュウ</t>
    </rPh>
    <rPh sb="11" eb="12">
      <t>ヨル</t>
    </rPh>
    <rPh sb="12" eb="13">
      <t>ハヤ</t>
    </rPh>
    <phoneticPr fontId="6"/>
  </si>
  <si>
    <t>グループ移動日中2.5夜早2.5</t>
    <rPh sb="6" eb="8">
      <t>ニッチュウ</t>
    </rPh>
    <rPh sb="11" eb="12">
      <t>ヨル</t>
    </rPh>
    <rPh sb="12" eb="13">
      <t>ハヤ</t>
    </rPh>
    <phoneticPr fontId="6"/>
  </si>
  <si>
    <t>グループ移動日中2.5夜早3.0</t>
    <rPh sb="6" eb="8">
      <t>ニッチュウ</t>
    </rPh>
    <rPh sb="11" eb="12">
      <t>ヨル</t>
    </rPh>
    <rPh sb="12" eb="13">
      <t>ハヤ</t>
    </rPh>
    <phoneticPr fontId="6"/>
  </si>
  <si>
    <t>グループ移動日中2.5夜早3.5</t>
    <rPh sb="6" eb="8">
      <t>ニッチュウ</t>
    </rPh>
    <rPh sb="11" eb="12">
      <t>ヨル</t>
    </rPh>
    <rPh sb="12" eb="13">
      <t>ハヤ</t>
    </rPh>
    <phoneticPr fontId="6"/>
  </si>
  <si>
    <t>グループ移動日中2.5夜早4.0</t>
    <rPh sb="6" eb="8">
      <t>ニッチュウ</t>
    </rPh>
    <rPh sb="11" eb="12">
      <t>ヨル</t>
    </rPh>
    <rPh sb="12" eb="13">
      <t>ハヤ</t>
    </rPh>
    <phoneticPr fontId="6"/>
  </si>
  <si>
    <t>グループ移動日中2.5夜早4.5</t>
    <rPh sb="6" eb="8">
      <t>ニッチュウ</t>
    </rPh>
    <rPh sb="11" eb="12">
      <t>ヨル</t>
    </rPh>
    <rPh sb="12" eb="13">
      <t>ハヤ</t>
    </rPh>
    <phoneticPr fontId="6"/>
  </si>
  <si>
    <t>グループ移動日中3.0夜早0.5</t>
  </si>
  <si>
    <t>グループ移動日中3.0夜早1.0</t>
  </si>
  <si>
    <t>グループ移動日中3.0夜早1.5</t>
  </si>
  <si>
    <t>グループ移動日中3.0夜早2.0</t>
  </si>
  <si>
    <t>グループ移動日中3.0夜早2.5</t>
  </si>
  <si>
    <t>グループ移動日中3.0夜早3.0</t>
  </si>
  <si>
    <t>グループ移動日中3.0夜早3.5</t>
  </si>
  <si>
    <t>グループ移動日中3.0夜早4.0</t>
  </si>
  <si>
    <t>グループ移動日中3.0夜早4.5</t>
  </si>
  <si>
    <t>グループ移動日中3.5夜早0.5</t>
    <rPh sb="6" eb="8">
      <t>ニッチュウ</t>
    </rPh>
    <rPh sb="11" eb="12">
      <t>ヨル</t>
    </rPh>
    <rPh sb="12" eb="13">
      <t>ハヤ</t>
    </rPh>
    <phoneticPr fontId="6"/>
  </si>
  <si>
    <t>グループ移動日中3.5夜早1.0</t>
    <rPh sb="6" eb="8">
      <t>ニッチュウ</t>
    </rPh>
    <rPh sb="11" eb="12">
      <t>ヨル</t>
    </rPh>
    <rPh sb="12" eb="13">
      <t>ハヤ</t>
    </rPh>
    <phoneticPr fontId="6"/>
  </si>
  <si>
    <t>グループ移動日中3.5夜早1.5</t>
    <rPh sb="6" eb="8">
      <t>ニッチュウ</t>
    </rPh>
    <rPh sb="11" eb="12">
      <t>ヨル</t>
    </rPh>
    <rPh sb="12" eb="13">
      <t>ハヤ</t>
    </rPh>
    <phoneticPr fontId="6"/>
  </si>
  <si>
    <t>グループ移動日中3.5夜早2.0</t>
    <rPh sb="6" eb="8">
      <t>ニッチュウ</t>
    </rPh>
    <rPh sb="11" eb="12">
      <t>ヨル</t>
    </rPh>
    <rPh sb="12" eb="13">
      <t>ハヤ</t>
    </rPh>
    <phoneticPr fontId="6"/>
  </si>
  <si>
    <t>グループ移動日中3.5夜早2.5</t>
    <rPh sb="6" eb="8">
      <t>ニッチュウ</t>
    </rPh>
    <rPh sb="11" eb="12">
      <t>ヨル</t>
    </rPh>
    <rPh sb="12" eb="13">
      <t>ハヤ</t>
    </rPh>
    <phoneticPr fontId="6"/>
  </si>
  <si>
    <t>グループ移動日中3.5夜早3.0</t>
    <rPh sb="6" eb="8">
      <t>ニッチュウ</t>
    </rPh>
    <rPh sb="11" eb="12">
      <t>ヨル</t>
    </rPh>
    <rPh sb="12" eb="13">
      <t>ハヤ</t>
    </rPh>
    <phoneticPr fontId="6"/>
  </si>
  <si>
    <t>グループ移動日中3.5夜早3.5</t>
    <rPh sb="6" eb="8">
      <t>ニッチュウ</t>
    </rPh>
    <rPh sb="11" eb="12">
      <t>ヨル</t>
    </rPh>
    <rPh sb="12" eb="13">
      <t>ハヤ</t>
    </rPh>
    <phoneticPr fontId="6"/>
  </si>
  <si>
    <t>グループ移動日中3.5夜早4.0</t>
    <rPh sb="6" eb="8">
      <t>ニッチュウ</t>
    </rPh>
    <rPh sb="11" eb="12">
      <t>ヨル</t>
    </rPh>
    <rPh sb="12" eb="13">
      <t>ハヤ</t>
    </rPh>
    <phoneticPr fontId="6"/>
  </si>
  <si>
    <t>グループ移動日中3.5夜早4.5</t>
    <rPh sb="6" eb="8">
      <t>ニッチュウ</t>
    </rPh>
    <rPh sb="11" eb="12">
      <t>ヨル</t>
    </rPh>
    <rPh sb="12" eb="13">
      <t>ハヤ</t>
    </rPh>
    <phoneticPr fontId="6"/>
  </si>
  <si>
    <t>グループ移動日中4.0夜早0.5</t>
  </si>
  <si>
    <t>グループ移動日中4.0夜早1.0</t>
  </si>
  <si>
    <t>グループ移動日中4.0夜早1.5</t>
  </si>
  <si>
    <t>グループ移動日中4.0夜早2.0</t>
  </si>
  <si>
    <t>グループ移動日中4.0夜早2.5</t>
  </si>
  <si>
    <t>グループ移動日中4.0夜早3.0</t>
  </si>
  <si>
    <t>グループ移動日中4.0夜早3.5</t>
  </si>
  <si>
    <t>グループ移動日中4.0夜早4.0</t>
  </si>
  <si>
    <t>グループ移動日中4.0夜早4.5</t>
  </si>
  <si>
    <t>グループ移動日中4.5夜早0.5</t>
    <rPh sb="6" eb="8">
      <t>ニッチュウ</t>
    </rPh>
    <rPh sb="11" eb="12">
      <t>ヨル</t>
    </rPh>
    <rPh sb="12" eb="13">
      <t>ハヤ</t>
    </rPh>
    <phoneticPr fontId="6"/>
  </si>
  <si>
    <t>グループ移動日中4.5夜早1.0</t>
    <rPh sb="6" eb="8">
      <t>ニッチュウ</t>
    </rPh>
    <rPh sb="11" eb="12">
      <t>ヨル</t>
    </rPh>
    <rPh sb="12" eb="13">
      <t>ハヤ</t>
    </rPh>
    <phoneticPr fontId="6"/>
  </si>
  <si>
    <t>グループ移動日中4.5夜早1.5</t>
    <rPh sb="6" eb="8">
      <t>ニッチュウ</t>
    </rPh>
    <rPh sb="11" eb="12">
      <t>ヨル</t>
    </rPh>
    <rPh sb="12" eb="13">
      <t>ハヤ</t>
    </rPh>
    <phoneticPr fontId="6"/>
  </si>
  <si>
    <t>グループ移動日中4.5夜早2.0</t>
    <rPh sb="6" eb="8">
      <t>ニッチュウ</t>
    </rPh>
    <rPh sb="11" eb="12">
      <t>ヨル</t>
    </rPh>
    <rPh sb="12" eb="13">
      <t>ハヤ</t>
    </rPh>
    <phoneticPr fontId="6"/>
  </si>
  <si>
    <t>グループ移動日中4.5夜早2.5</t>
    <rPh sb="6" eb="8">
      <t>ニッチュウ</t>
    </rPh>
    <rPh sb="11" eb="12">
      <t>ヨル</t>
    </rPh>
    <rPh sb="12" eb="13">
      <t>ハヤ</t>
    </rPh>
    <phoneticPr fontId="6"/>
  </si>
  <si>
    <t>グループ移動日中4.5夜早3.0</t>
    <rPh sb="6" eb="8">
      <t>ニッチュウ</t>
    </rPh>
    <rPh sb="11" eb="12">
      <t>ヨル</t>
    </rPh>
    <rPh sb="12" eb="13">
      <t>ハヤ</t>
    </rPh>
    <phoneticPr fontId="6"/>
  </si>
  <si>
    <t>グループ移動日中4.5夜早3.5</t>
    <rPh sb="6" eb="8">
      <t>ニッチュウ</t>
    </rPh>
    <rPh sb="11" eb="12">
      <t>ヨル</t>
    </rPh>
    <rPh sb="12" eb="13">
      <t>ハヤ</t>
    </rPh>
    <phoneticPr fontId="6"/>
  </si>
  <si>
    <t>グループ移動日中4.5夜早4.0</t>
    <rPh sb="6" eb="8">
      <t>ニッチュウ</t>
    </rPh>
    <rPh sb="11" eb="12">
      <t>ヨル</t>
    </rPh>
    <rPh sb="12" eb="13">
      <t>ハヤ</t>
    </rPh>
    <phoneticPr fontId="6"/>
  </si>
  <si>
    <t>グループ移動日中4.5夜早4.5</t>
    <rPh sb="6" eb="8">
      <t>ニッチュウ</t>
    </rPh>
    <rPh sb="11" eb="12">
      <t>ヨル</t>
    </rPh>
    <rPh sb="12" eb="13">
      <t>ハヤ</t>
    </rPh>
    <phoneticPr fontId="6"/>
  </si>
  <si>
    <t>グループ移動日中5.0夜早0.5</t>
  </si>
  <si>
    <t>グループ移動日中5.0夜早1.0</t>
  </si>
  <si>
    <t>グループ移動日中5.0夜早1.5</t>
  </si>
  <si>
    <t>グループ移動日中5.0夜早2.0</t>
  </si>
  <si>
    <t>グループ移動日中5.0夜早2.5</t>
  </si>
  <si>
    <t>グループ移動日中5.0夜早3.0</t>
  </si>
  <si>
    <t>グループ移動日中5.0夜早3.5</t>
  </si>
  <si>
    <t>グループ移動日中5.0夜早4.0</t>
  </si>
  <si>
    <t>グループ移動日中5.0夜早4.5</t>
  </si>
  <si>
    <t>グループ移動日中5.5夜早0.5</t>
    <rPh sb="6" eb="8">
      <t>ニッチュウ</t>
    </rPh>
    <rPh sb="11" eb="12">
      <t>ヨル</t>
    </rPh>
    <rPh sb="12" eb="13">
      <t>ハヤ</t>
    </rPh>
    <phoneticPr fontId="6"/>
  </si>
  <si>
    <t>グループ移動日中5.5夜早1.0</t>
    <rPh sb="6" eb="8">
      <t>ニッチュウ</t>
    </rPh>
    <rPh sb="11" eb="12">
      <t>ヨル</t>
    </rPh>
    <rPh sb="12" eb="13">
      <t>ハヤ</t>
    </rPh>
    <phoneticPr fontId="6"/>
  </si>
  <si>
    <t>グループ移動日中5.5夜早1.5</t>
    <rPh sb="6" eb="8">
      <t>ニッチュウ</t>
    </rPh>
    <rPh sb="11" eb="12">
      <t>ヨル</t>
    </rPh>
    <rPh sb="12" eb="13">
      <t>ハヤ</t>
    </rPh>
    <phoneticPr fontId="6"/>
  </si>
  <si>
    <t>グループ移動日中5.5夜早2.0</t>
    <rPh sb="6" eb="8">
      <t>ニッチュウ</t>
    </rPh>
    <rPh sb="11" eb="12">
      <t>ヨル</t>
    </rPh>
    <rPh sb="12" eb="13">
      <t>ハヤ</t>
    </rPh>
    <phoneticPr fontId="6"/>
  </si>
  <si>
    <t>グループ移動日中5.5夜早2.5</t>
    <rPh sb="6" eb="8">
      <t>ニッチュウ</t>
    </rPh>
    <rPh sb="11" eb="12">
      <t>ヨル</t>
    </rPh>
    <rPh sb="12" eb="13">
      <t>ハヤ</t>
    </rPh>
    <phoneticPr fontId="6"/>
  </si>
  <si>
    <t>グループ移動日中5.5夜早3.0</t>
    <rPh sb="6" eb="8">
      <t>ニッチュウ</t>
    </rPh>
    <rPh sb="11" eb="12">
      <t>ヨル</t>
    </rPh>
    <rPh sb="12" eb="13">
      <t>ハヤ</t>
    </rPh>
    <phoneticPr fontId="6"/>
  </si>
  <si>
    <t>グループ移動日中5.5夜早3.5</t>
    <rPh sb="6" eb="8">
      <t>ニッチュウ</t>
    </rPh>
    <rPh sb="11" eb="12">
      <t>ヨル</t>
    </rPh>
    <rPh sb="12" eb="13">
      <t>ハヤ</t>
    </rPh>
    <phoneticPr fontId="6"/>
  </si>
  <si>
    <t>グループ移動日中5.5夜早4.0</t>
    <rPh sb="6" eb="8">
      <t>ニッチュウ</t>
    </rPh>
    <rPh sb="11" eb="12">
      <t>ヨル</t>
    </rPh>
    <rPh sb="12" eb="13">
      <t>ハヤ</t>
    </rPh>
    <phoneticPr fontId="6"/>
  </si>
  <si>
    <t>グループ移動日中5.5夜早4.5</t>
    <rPh sb="6" eb="8">
      <t>ニッチュウ</t>
    </rPh>
    <rPh sb="11" eb="12">
      <t>ヨル</t>
    </rPh>
    <rPh sb="12" eb="13">
      <t>ハヤ</t>
    </rPh>
    <phoneticPr fontId="6"/>
  </si>
  <si>
    <t>グループ移動日中6.0夜早0.5</t>
  </si>
  <si>
    <t>グループ移動日中6.0夜早1.0</t>
  </si>
  <si>
    <t>グループ移動日中6.0夜早1.5</t>
  </si>
  <si>
    <t>グループ移動日中6.0夜早2.0</t>
  </si>
  <si>
    <t>グループ移動日中6.0夜早2.5</t>
  </si>
  <si>
    <t>グループ移動日中6.0夜早3.0</t>
  </si>
  <si>
    <t>グループ移動日中6.0夜早3.5</t>
  </si>
  <si>
    <t>グループ移動日中6.0夜早4.0</t>
  </si>
  <si>
    <t>グループ移動日中6.0夜早4.5</t>
  </si>
  <si>
    <t>グループ移動日中6.5夜早0.5</t>
    <rPh sb="6" eb="8">
      <t>ニッチュウ</t>
    </rPh>
    <rPh sb="11" eb="12">
      <t>ヨル</t>
    </rPh>
    <rPh sb="12" eb="13">
      <t>ハヤ</t>
    </rPh>
    <phoneticPr fontId="6"/>
  </si>
  <si>
    <t>グループ移動日中6.5夜早1.0</t>
    <rPh sb="6" eb="8">
      <t>ニッチュウ</t>
    </rPh>
    <rPh sb="11" eb="12">
      <t>ヨル</t>
    </rPh>
    <rPh sb="12" eb="13">
      <t>ハヤ</t>
    </rPh>
    <phoneticPr fontId="6"/>
  </si>
  <si>
    <t>グループ移動日中6.5夜早1.5</t>
    <rPh sb="6" eb="8">
      <t>ニッチュウ</t>
    </rPh>
    <rPh sb="11" eb="12">
      <t>ヨル</t>
    </rPh>
    <rPh sb="12" eb="13">
      <t>ハヤ</t>
    </rPh>
    <phoneticPr fontId="6"/>
  </si>
  <si>
    <t>グループ移動日中6.5夜早2.0</t>
    <rPh sb="6" eb="8">
      <t>ニッチュウ</t>
    </rPh>
    <rPh sb="11" eb="12">
      <t>ヨル</t>
    </rPh>
    <rPh sb="12" eb="13">
      <t>ハヤ</t>
    </rPh>
    <phoneticPr fontId="6"/>
  </si>
  <si>
    <t>グループ移動日中6.5夜早2.5</t>
    <rPh sb="6" eb="8">
      <t>ニッチュウ</t>
    </rPh>
    <rPh sb="11" eb="12">
      <t>ヨル</t>
    </rPh>
    <rPh sb="12" eb="13">
      <t>ハヤ</t>
    </rPh>
    <phoneticPr fontId="6"/>
  </si>
  <si>
    <t>グループ移動日中6.5夜早3.0</t>
    <rPh sb="6" eb="8">
      <t>ニッチュウ</t>
    </rPh>
    <rPh sb="11" eb="12">
      <t>ヨル</t>
    </rPh>
    <rPh sb="12" eb="13">
      <t>ハヤ</t>
    </rPh>
    <phoneticPr fontId="6"/>
  </si>
  <si>
    <t>グループ移動日中6.5夜早3.5</t>
    <rPh sb="6" eb="8">
      <t>ニッチュウ</t>
    </rPh>
    <rPh sb="11" eb="12">
      <t>ヨル</t>
    </rPh>
    <rPh sb="12" eb="13">
      <t>ハヤ</t>
    </rPh>
    <phoneticPr fontId="6"/>
  </si>
  <si>
    <t>グループ移動日中6.5夜早4.0</t>
    <rPh sb="6" eb="8">
      <t>ニッチュウ</t>
    </rPh>
    <rPh sb="11" eb="12">
      <t>ヨル</t>
    </rPh>
    <rPh sb="12" eb="13">
      <t>ハヤ</t>
    </rPh>
    <phoneticPr fontId="6"/>
  </si>
  <si>
    <t>グループ移動日中6.5夜早4.5</t>
    <rPh sb="6" eb="8">
      <t>ニッチュウ</t>
    </rPh>
    <rPh sb="11" eb="12">
      <t>ヨル</t>
    </rPh>
    <rPh sb="12" eb="13">
      <t>ハヤ</t>
    </rPh>
    <phoneticPr fontId="6"/>
  </si>
  <si>
    <t>グループ移動日中7.0夜早0.5</t>
  </si>
  <si>
    <t>グループ移動日中7.0夜早1.0</t>
  </si>
  <si>
    <t>グループ移動日中7.0夜早1.5</t>
  </si>
  <si>
    <t>グループ移動日中7.0夜早2.0</t>
  </si>
  <si>
    <t>グループ移動日中7.0夜早2.5</t>
  </si>
  <si>
    <t>グループ移動日中7.0夜早3.0</t>
  </si>
  <si>
    <t>グループ移動日中7.0夜早3.5</t>
  </si>
  <si>
    <t>グループ移動日中7.0夜早4.0</t>
  </si>
  <si>
    <t>グループ移動日中7.0夜早4.5</t>
  </si>
  <si>
    <t>グループ移動日中7.5夜早0.5</t>
    <rPh sb="6" eb="8">
      <t>ニッチュウ</t>
    </rPh>
    <rPh sb="11" eb="12">
      <t>ヨル</t>
    </rPh>
    <rPh sb="12" eb="13">
      <t>ハヤ</t>
    </rPh>
    <phoneticPr fontId="6"/>
  </si>
  <si>
    <t>グループ移動日中7.5夜早1.0</t>
    <rPh sb="6" eb="8">
      <t>ニッチュウ</t>
    </rPh>
    <rPh sb="11" eb="12">
      <t>ヨル</t>
    </rPh>
    <rPh sb="12" eb="13">
      <t>ハヤ</t>
    </rPh>
    <phoneticPr fontId="6"/>
  </si>
  <si>
    <t>グループ移動日中7.5夜早1.5</t>
    <rPh sb="6" eb="8">
      <t>ニッチュウ</t>
    </rPh>
    <rPh sb="11" eb="12">
      <t>ヨル</t>
    </rPh>
    <rPh sb="12" eb="13">
      <t>ハヤ</t>
    </rPh>
    <phoneticPr fontId="6"/>
  </si>
  <si>
    <t>グループ移動日中7.5夜早2.0</t>
    <rPh sb="6" eb="8">
      <t>ニッチュウ</t>
    </rPh>
    <rPh sb="11" eb="12">
      <t>ヨル</t>
    </rPh>
    <rPh sb="12" eb="13">
      <t>ハヤ</t>
    </rPh>
    <phoneticPr fontId="6"/>
  </si>
  <si>
    <t>グループ移動日中7.5夜早2.5</t>
    <rPh sb="6" eb="8">
      <t>ニッチュウ</t>
    </rPh>
    <rPh sb="11" eb="12">
      <t>ヨル</t>
    </rPh>
    <rPh sb="12" eb="13">
      <t>ハヤ</t>
    </rPh>
    <phoneticPr fontId="6"/>
  </si>
  <si>
    <t>グループ移動日中7.5夜早3.0</t>
    <rPh sb="6" eb="8">
      <t>ニッチュウ</t>
    </rPh>
    <rPh sb="11" eb="12">
      <t>ヨル</t>
    </rPh>
    <rPh sb="12" eb="13">
      <t>ハヤ</t>
    </rPh>
    <phoneticPr fontId="6"/>
  </si>
  <si>
    <t>グループ移動日中7.5夜早3.5</t>
    <rPh sb="6" eb="8">
      <t>ニッチュウ</t>
    </rPh>
    <rPh sb="11" eb="12">
      <t>ヨル</t>
    </rPh>
    <rPh sb="12" eb="13">
      <t>ハヤ</t>
    </rPh>
    <phoneticPr fontId="6"/>
  </si>
  <si>
    <t>グループ移動日中7.5夜早4.0</t>
    <rPh sb="6" eb="8">
      <t>ニッチュウ</t>
    </rPh>
    <rPh sb="11" eb="12">
      <t>ヨル</t>
    </rPh>
    <rPh sb="12" eb="13">
      <t>ハヤ</t>
    </rPh>
    <phoneticPr fontId="6"/>
  </si>
  <si>
    <t>グループ移動日中7.5夜早4.5</t>
    <rPh sb="6" eb="8">
      <t>ニッチュウ</t>
    </rPh>
    <rPh sb="11" eb="12">
      <t>ヨル</t>
    </rPh>
    <rPh sb="12" eb="13">
      <t>ハヤ</t>
    </rPh>
    <phoneticPr fontId="6"/>
  </si>
  <si>
    <t>グループ移動日中8.0夜早0.5</t>
  </si>
  <si>
    <t>グループ移動日中8.0夜早1.0</t>
  </si>
  <si>
    <t>グループ移動日中8.0夜早1.5</t>
  </si>
  <si>
    <t>グループ移動日中8.0夜早2.0</t>
  </si>
  <si>
    <t>グループ移動日中8.0夜早2.5</t>
  </si>
  <si>
    <t>グループ移動日中8.0夜早3.0</t>
  </si>
  <si>
    <t>グループ移動日中8.0夜早3.5</t>
  </si>
  <si>
    <t>グループ移動日中8.0夜早4.0</t>
  </si>
  <si>
    <t>グループ移動日中8.0夜早4.5</t>
  </si>
  <si>
    <t>グループ移動日中8.5夜早0.5</t>
    <rPh sb="6" eb="8">
      <t>ニッチュウ</t>
    </rPh>
    <rPh sb="11" eb="12">
      <t>ヨル</t>
    </rPh>
    <rPh sb="12" eb="13">
      <t>ハヤ</t>
    </rPh>
    <phoneticPr fontId="6"/>
  </si>
  <si>
    <t>グループ移動日中8.5夜早1.0</t>
    <rPh sb="6" eb="8">
      <t>ニッチュウ</t>
    </rPh>
    <rPh sb="11" eb="12">
      <t>ヨル</t>
    </rPh>
    <rPh sb="12" eb="13">
      <t>ハヤ</t>
    </rPh>
    <phoneticPr fontId="6"/>
  </si>
  <si>
    <t>グループ移動日中8.5夜早1.5</t>
    <rPh sb="6" eb="8">
      <t>ニッチュウ</t>
    </rPh>
    <rPh sb="11" eb="12">
      <t>ヨル</t>
    </rPh>
    <rPh sb="12" eb="13">
      <t>ハヤ</t>
    </rPh>
    <phoneticPr fontId="6"/>
  </si>
  <si>
    <t>グループ移動日中8.5夜早2.0</t>
    <rPh sb="6" eb="8">
      <t>ニッチュウ</t>
    </rPh>
    <rPh sb="11" eb="12">
      <t>ヨル</t>
    </rPh>
    <rPh sb="12" eb="13">
      <t>ハヤ</t>
    </rPh>
    <phoneticPr fontId="6"/>
  </si>
  <si>
    <t>グループ移動日中8.5夜早2.5</t>
    <rPh sb="6" eb="8">
      <t>ニッチュウ</t>
    </rPh>
    <rPh sb="11" eb="12">
      <t>ヨル</t>
    </rPh>
    <rPh sb="12" eb="13">
      <t>ハヤ</t>
    </rPh>
    <phoneticPr fontId="6"/>
  </si>
  <si>
    <t>グループ移動日中8.5夜早3.0</t>
    <rPh sb="6" eb="8">
      <t>ニッチュウ</t>
    </rPh>
    <rPh sb="11" eb="12">
      <t>ヨル</t>
    </rPh>
    <rPh sb="12" eb="13">
      <t>ハヤ</t>
    </rPh>
    <phoneticPr fontId="6"/>
  </si>
  <si>
    <t>グループ移動日中8.5夜早3.5</t>
    <rPh sb="6" eb="8">
      <t>ニッチュウ</t>
    </rPh>
    <rPh sb="11" eb="12">
      <t>ヨル</t>
    </rPh>
    <rPh sb="12" eb="13">
      <t>ハヤ</t>
    </rPh>
    <phoneticPr fontId="6"/>
  </si>
  <si>
    <t>グループ移動日中8.5夜早4.0</t>
    <rPh sb="6" eb="8">
      <t>ニッチュウ</t>
    </rPh>
    <rPh sb="11" eb="12">
      <t>ヨル</t>
    </rPh>
    <rPh sb="12" eb="13">
      <t>ハヤ</t>
    </rPh>
    <phoneticPr fontId="6"/>
  </si>
  <si>
    <t>グループ移動日中8.5夜早4.5</t>
    <rPh sb="6" eb="8">
      <t>ニッチュウ</t>
    </rPh>
    <rPh sb="11" eb="12">
      <t>ヨル</t>
    </rPh>
    <rPh sb="12" eb="13">
      <t>ハヤ</t>
    </rPh>
    <phoneticPr fontId="6"/>
  </si>
  <si>
    <t>グループ移動日中9.0夜早0.5</t>
  </si>
  <si>
    <t>グループ移動日中9.0夜早1.0</t>
  </si>
  <si>
    <t>グループ移動日中9.0夜早1.5</t>
  </si>
  <si>
    <t>グループ移動日中9.0夜早2.0</t>
  </si>
  <si>
    <t>グループ移動日中9.0夜早2.5</t>
  </si>
  <si>
    <t>グループ移動日中9.0夜早3.0</t>
  </si>
  <si>
    <t>グループ移動日中9.0夜早3.5</t>
  </si>
  <si>
    <t>グループ移動日中9.0夜早4.0</t>
  </si>
  <si>
    <t>グループ移動日中9.0夜早4.5</t>
  </si>
  <si>
    <t>グループ移動日中9.5夜早0.5</t>
    <rPh sb="6" eb="8">
      <t>ニッチュウ</t>
    </rPh>
    <rPh sb="11" eb="12">
      <t>ヨル</t>
    </rPh>
    <rPh sb="12" eb="13">
      <t>ハヤ</t>
    </rPh>
    <phoneticPr fontId="6"/>
  </si>
  <si>
    <t>グループ移動日中9.5夜早1.0</t>
    <rPh sb="6" eb="8">
      <t>ニッチュウ</t>
    </rPh>
    <rPh sb="11" eb="12">
      <t>ヨル</t>
    </rPh>
    <rPh sb="12" eb="13">
      <t>ハヤ</t>
    </rPh>
    <phoneticPr fontId="6"/>
  </si>
  <si>
    <t>グループ移動日中9.5夜早1.5</t>
    <rPh sb="6" eb="8">
      <t>ニッチュウ</t>
    </rPh>
    <rPh sb="11" eb="12">
      <t>ヨル</t>
    </rPh>
    <rPh sb="12" eb="13">
      <t>ハヤ</t>
    </rPh>
    <phoneticPr fontId="6"/>
  </si>
  <si>
    <t>グループ移動日中9.5夜早2.0</t>
    <rPh sb="6" eb="8">
      <t>ニッチュウ</t>
    </rPh>
    <rPh sb="11" eb="12">
      <t>ヨル</t>
    </rPh>
    <rPh sb="12" eb="13">
      <t>ハヤ</t>
    </rPh>
    <phoneticPr fontId="6"/>
  </si>
  <si>
    <t>グループ移動日中9.5夜早2.5</t>
    <rPh sb="6" eb="8">
      <t>ニッチュウ</t>
    </rPh>
    <rPh sb="11" eb="12">
      <t>ヨル</t>
    </rPh>
    <rPh sb="12" eb="13">
      <t>ハヤ</t>
    </rPh>
    <phoneticPr fontId="6"/>
  </si>
  <si>
    <t>グループ移動日中9.5夜早3.0</t>
    <rPh sb="6" eb="8">
      <t>ニッチュウ</t>
    </rPh>
    <rPh sb="11" eb="12">
      <t>ヨル</t>
    </rPh>
    <rPh sb="12" eb="13">
      <t>ハヤ</t>
    </rPh>
    <phoneticPr fontId="6"/>
  </si>
  <si>
    <t>グループ移動日中9.5夜早3.5</t>
    <rPh sb="6" eb="8">
      <t>ニッチュウ</t>
    </rPh>
    <rPh sb="11" eb="12">
      <t>ヨル</t>
    </rPh>
    <rPh sb="12" eb="13">
      <t>ハヤ</t>
    </rPh>
    <phoneticPr fontId="6"/>
  </si>
  <si>
    <t>グループ移動日中9.5夜早4.0</t>
    <rPh sb="6" eb="8">
      <t>ニッチュウ</t>
    </rPh>
    <rPh sb="11" eb="12">
      <t>ヨル</t>
    </rPh>
    <rPh sb="12" eb="13">
      <t>ハヤ</t>
    </rPh>
    <phoneticPr fontId="6"/>
  </si>
  <si>
    <t>グループ移動日中9.5夜早4.5</t>
    <rPh sb="6" eb="8">
      <t>ニッチュウ</t>
    </rPh>
    <rPh sb="11" eb="12">
      <t>ヨル</t>
    </rPh>
    <rPh sb="12" eb="13">
      <t>ハヤ</t>
    </rPh>
    <phoneticPr fontId="6"/>
  </si>
  <si>
    <t>グループ移動日中10.0夜早0.5</t>
  </si>
  <si>
    <t>グループ移動日中10.0夜早1.0</t>
  </si>
  <si>
    <t>グループ移動日中10.0夜早1.5</t>
  </si>
  <si>
    <t>グループ移動日中10.0夜早2.0</t>
  </si>
  <si>
    <t>グループ移動日中10.0夜早2.5</t>
  </si>
  <si>
    <t>グループ移動日中10.0夜早3.0</t>
  </si>
  <si>
    <t>グループ移動日中10.0夜早3.5</t>
  </si>
  <si>
    <t>グループ移動日中10.0夜早4.0</t>
  </si>
  <si>
    <t>グループ移動日中10.0夜早4.5</t>
  </si>
  <si>
    <t>グループ移動日中10.5夜早0.5</t>
    <rPh sb="6" eb="8">
      <t>ニッチュウ</t>
    </rPh>
    <rPh sb="12" eb="13">
      <t>ヨル</t>
    </rPh>
    <rPh sb="13" eb="14">
      <t>ハヤ</t>
    </rPh>
    <phoneticPr fontId="6"/>
  </si>
  <si>
    <t>グループ移動日中10.5夜早1.0</t>
    <rPh sb="6" eb="8">
      <t>ニッチュウ</t>
    </rPh>
    <rPh sb="12" eb="13">
      <t>ヨル</t>
    </rPh>
    <rPh sb="13" eb="14">
      <t>ハヤ</t>
    </rPh>
    <phoneticPr fontId="6"/>
  </si>
  <si>
    <t>グループ移動日中10.5夜早1.5</t>
    <rPh sb="6" eb="8">
      <t>ニッチュウ</t>
    </rPh>
    <rPh sb="12" eb="13">
      <t>ヨル</t>
    </rPh>
    <rPh sb="13" eb="14">
      <t>ハヤ</t>
    </rPh>
    <phoneticPr fontId="6"/>
  </si>
  <si>
    <t>グループ移動日中10.5夜早2.0</t>
    <rPh sb="6" eb="8">
      <t>ニッチュウ</t>
    </rPh>
    <rPh sb="12" eb="13">
      <t>ヨル</t>
    </rPh>
    <rPh sb="13" eb="14">
      <t>ハヤ</t>
    </rPh>
    <phoneticPr fontId="6"/>
  </si>
  <si>
    <t>グループ移動日中10.5夜早2.5</t>
    <rPh sb="6" eb="8">
      <t>ニッチュウ</t>
    </rPh>
    <rPh sb="12" eb="13">
      <t>ヨル</t>
    </rPh>
    <rPh sb="13" eb="14">
      <t>ハヤ</t>
    </rPh>
    <phoneticPr fontId="6"/>
  </si>
  <si>
    <t>グループ移動日中10.5夜早3.0</t>
    <rPh sb="6" eb="8">
      <t>ニッチュウ</t>
    </rPh>
    <rPh sb="12" eb="13">
      <t>ヨル</t>
    </rPh>
    <rPh sb="13" eb="14">
      <t>ハヤ</t>
    </rPh>
    <phoneticPr fontId="6"/>
  </si>
  <si>
    <t>グループ移動日中10.5夜早3.5</t>
    <rPh sb="6" eb="8">
      <t>ニッチュウ</t>
    </rPh>
    <rPh sb="12" eb="13">
      <t>ヨル</t>
    </rPh>
    <rPh sb="13" eb="14">
      <t>ハヤ</t>
    </rPh>
    <phoneticPr fontId="6"/>
  </si>
  <si>
    <t>グループ移動日中10.5夜早4.0</t>
    <rPh sb="6" eb="8">
      <t>ニッチュウ</t>
    </rPh>
    <rPh sb="12" eb="13">
      <t>ヨル</t>
    </rPh>
    <rPh sb="13" eb="14">
      <t>ハヤ</t>
    </rPh>
    <phoneticPr fontId="6"/>
  </si>
  <si>
    <t>グループ移動日中10.5夜早4.5</t>
    <rPh sb="6" eb="8">
      <t>ニッチュウ</t>
    </rPh>
    <rPh sb="12" eb="13">
      <t>ヨル</t>
    </rPh>
    <rPh sb="13" eb="14">
      <t>ハヤ</t>
    </rPh>
    <phoneticPr fontId="6"/>
  </si>
  <si>
    <t>グループ移動夜早0.5深夜0.5</t>
    <rPh sb="6" eb="7">
      <t>ヨル</t>
    </rPh>
    <rPh sb="7" eb="8">
      <t>ハヤ</t>
    </rPh>
    <rPh sb="11" eb="13">
      <t>シンヤ</t>
    </rPh>
    <phoneticPr fontId="6"/>
  </si>
  <si>
    <t>グループ移動夜早0.5深夜1.0</t>
    <rPh sb="6" eb="7">
      <t>ヨル</t>
    </rPh>
    <rPh sb="7" eb="8">
      <t>ハヤ</t>
    </rPh>
    <rPh sb="11" eb="13">
      <t>シンヤ</t>
    </rPh>
    <phoneticPr fontId="6"/>
  </si>
  <si>
    <t>グループ移動夜早0.5深夜1.5</t>
    <rPh sb="6" eb="7">
      <t>ヨル</t>
    </rPh>
    <rPh sb="7" eb="8">
      <t>ハヤ</t>
    </rPh>
    <rPh sb="11" eb="13">
      <t>シンヤ</t>
    </rPh>
    <phoneticPr fontId="6"/>
  </si>
  <si>
    <t>グループ移動夜早0.5深夜2.0</t>
    <rPh sb="6" eb="7">
      <t>ヨル</t>
    </rPh>
    <rPh sb="7" eb="8">
      <t>ハヤ</t>
    </rPh>
    <rPh sb="11" eb="13">
      <t>シンヤ</t>
    </rPh>
    <phoneticPr fontId="6"/>
  </si>
  <si>
    <t>グループ移動夜早0.5深夜2.5</t>
    <rPh sb="6" eb="7">
      <t>ヨル</t>
    </rPh>
    <rPh sb="7" eb="8">
      <t>ハヤ</t>
    </rPh>
    <rPh sb="11" eb="13">
      <t>シンヤ</t>
    </rPh>
    <phoneticPr fontId="6"/>
  </si>
  <si>
    <t>グループ移動夜早1.0深夜0.5</t>
    <rPh sb="6" eb="7">
      <t>ヨル</t>
    </rPh>
    <rPh sb="7" eb="8">
      <t>ハヤ</t>
    </rPh>
    <rPh sb="11" eb="13">
      <t>シンヤ</t>
    </rPh>
    <phoneticPr fontId="6"/>
  </si>
  <si>
    <t>グループ移動夜早1.0深夜1.0</t>
    <rPh sb="6" eb="7">
      <t>ヨル</t>
    </rPh>
    <rPh sb="7" eb="8">
      <t>ハヤ</t>
    </rPh>
    <rPh sb="11" eb="13">
      <t>シンヤ</t>
    </rPh>
    <phoneticPr fontId="6"/>
  </si>
  <si>
    <t>グループ移動夜早1.0深夜1.5</t>
    <rPh sb="6" eb="7">
      <t>ヨル</t>
    </rPh>
    <rPh sb="7" eb="8">
      <t>ハヤ</t>
    </rPh>
    <rPh sb="11" eb="13">
      <t>シンヤ</t>
    </rPh>
    <phoneticPr fontId="6"/>
  </si>
  <si>
    <t>グループ移動夜早1.0深夜2.0</t>
    <rPh sb="6" eb="7">
      <t>ヨル</t>
    </rPh>
    <rPh sb="7" eb="8">
      <t>ハヤ</t>
    </rPh>
    <rPh sb="11" eb="13">
      <t>シンヤ</t>
    </rPh>
    <phoneticPr fontId="6"/>
  </si>
  <si>
    <t>グループ移動夜早1.0深夜2.5</t>
    <rPh sb="6" eb="7">
      <t>ヨル</t>
    </rPh>
    <rPh sb="7" eb="8">
      <t>ハヤ</t>
    </rPh>
    <rPh sb="11" eb="13">
      <t>シンヤ</t>
    </rPh>
    <phoneticPr fontId="6"/>
  </si>
  <si>
    <t>グループ移動夜早1.5深夜0.5</t>
    <rPh sb="6" eb="7">
      <t>ヨル</t>
    </rPh>
    <rPh sb="7" eb="8">
      <t>ハヤ</t>
    </rPh>
    <rPh sb="11" eb="13">
      <t>シンヤ</t>
    </rPh>
    <phoneticPr fontId="6"/>
  </si>
  <si>
    <t>グループ移動夜早1.5深夜1.0</t>
    <rPh sb="6" eb="7">
      <t>ヨル</t>
    </rPh>
    <rPh sb="7" eb="8">
      <t>ハヤ</t>
    </rPh>
    <rPh sb="11" eb="13">
      <t>シンヤ</t>
    </rPh>
    <phoneticPr fontId="6"/>
  </si>
  <si>
    <t>グループ移動夜早1.5深夜1.5</t>
    <rPh sb="6" eb="7">
      <t>ヨル</t>
    </rPh>
    <rPh sb="7" eb="8">
      <t>ハヤ</t>
    </rPh>
    <rPh sb="11" eb="13">
      <t>シンヤ</t>
    </rPh>
    <phoneticPr fontId="6"/>
  </si>
  <si>
    <t>グループ移動夜早1.5深夜2.0</t>
    <rPh sb="6" eb="7">
      <t>ヨル</t>
    </rPh>
    <rPh sb="7" eb="8">
      <t>ハヤ</t>
    </rPh>
    <rPh sb="11" eb="13">
      <t>シンヤ</t>
    </rPh>
    <phoneticPr fontId="6"/>
  </si>
  <si>
    <t>グループ移動夜早1.5深夜2.5</t>
    <rPh sb="6" eb="7">
      <t>ヨル</t>
    </rPh>
    <rPh sb="7" eb="8">
      <t>ハヤ</t>
    </rPh>
    <rPh sb="11" eb="13">
      <t>シンヤ</t>
    </rPh>
    <phoneticPr fontId="6"/>
  </si>
  <si>
    <t>グループ移動夜早2.0深夜0.5</t>
    <rPh sb="6" eb="7">
      <t>ヨル</t>
    </rPh>
    <rPh sb="7" eb="8">
      <t>ハヤ</t>
    </rPh>
    <rPh sb="11" eb="13">
      <t>シンヤ</t>
    </rPh>
    <phoneticPr fontId="6"/>
  </si>
  <si>
    <t>グループ移動夜早2.0深夜1.0</t>
    <rPh sb="6" eb="7">
      <t>ヨル</t>
    </rPh>
    <rPh sb="7" eb="8">
      <t>ハヤ</t>
    </rPh>
    <rPh sb="11" eb="13">
      <t>シンヤ</t>
    </rPh>
    <phoneticPr fontId="6"/>
  </si>
  <si>
    <t>グループ移動夜早2.0深夜1.5</t>
    <rPh sb="6" eb="7">
      <t>ヨル</t>
    </rPh>
    <rPh sb="7" eb="8">
      <t>ハヤ</t>
    </rPh>
    <rPh sb="11" eb="13">
      <t>シンヤ</t>
    </rPh>
    <phoneticPr fontId="6"/>
  </si>
  <si>
    <t>グループ移動夜早2.0深夜2.0</t>
    <rPh sb="6" eb="7">
      <t>ヨル</t>
    </rPh>
    <rPh sb="7" eb="8">
      <t>ハヤ</t>
    </rPh>
    <rPh sb="11" eb="13">
      <t>シンヤ</t>
    </rPh>
    <phoneticPr fontId="6"/>
  </si>
  <si>
    <t>グループ移動夜早2.0深夜2.5</t>
    <rPh sb="6" eb="7">
      <t>ヨル</t>
    </rPh>
    <rPh sb="7" eb="8">
      <t>ハヤ</t>
    </rPh>
    <rPh sb="11" eb="13">
      <t>シンヤ</t>
    </rPh>
    <phoneticPr fontId="6"/>
  </si>
  <si>
    <t>グループ移動夜早2.5深夜0.5</t>
    <rPh sb="6" eb="7">
      <t>ヨル</t>
    </rPh>
    <rPh sb="7" eb="8">
      <t>ハヤ</t>
    </rPh>
    <rPh sb="11" eb="13">
      <t>シンヤ</t>
    </rPh>
    <phoneticPr fontId="6"/>
  </si>
  <si>
    <t>グループ移動夜早2.5深夜1.0</t>
    <rPh sb="6" eb="7">
      <t>ヨル</t>
    </rPh>
    <rPh sb="7" eb="8">
      <t>ハヤ</t>
    </rPh>
    <rPh sb="11" eb="13">
      <t>シンヤ</t>
    </rPh>
    <phoneticPr fontId="6"/>
  </si>
  <si>
    <t>グループ移動夜早2.5深夜1.5</t>
    <rPh sb="6" eb="7">
      <t>ヨル</t>
    </rPh>
    <rPh sb="7" eb="8">
      <t>ハヤ</t>
    </rPh>
    <rPh sb="11" eb="13">
      <t>シンヤ</t>
    </rPh>
    <phoneticPr fontId="6"/>
  </si>
  <si>
    <t>グループ移動夜早2.5深夜2.0</t>
    <rPh sb="6" eb="7">
      <t>ヨル</t>
    </rPh>
    <rPh sb="7" eb="8">
      <t>ハヤ</t>
    </rPh>
    <rPh sb="11" eb="13">
      <t>シンヤ</t>
    </rPh>
    <phoneticPr fontId="6"/>
  </si>
  <si>
    <t>グループ移動夜早2.5深夜2.5</t>
    <rPh sb="6" eb="7">
      <t>ヨル</t>
    </rPh>
    <rPh sb="7" eb="8">
      <t>ハヤ</t>
    </rPh>
    <rPh sb="11" eb="13">
      <t>シンヤ</t>
    </rPh>
    <phoneticPr fontId="6"/>
  </si>
  <si>
    <t>グループ移動夜早3.0深夜0.5</t>
    <rPh sb="6" eb="7">
      <t>ヨル</t>
    </rPh>
    <rPh sb="7" eb="8">
      <t>ハヤ</t>
    </rPh>
    <rPh sb="11" eb="13">
      <t>シンヤ</t>
    </rPh>
    <phoneticPr fontId="6"/>
  </si>
  <si>
    <t>グループ移動夜早3.0深夜1.0</t>
    <rPh sb="6" eb="7">
      <t>ヨル</t>
    </rPh>
    <rPh sb="7" eb="8">
      <t>ハヤ</t>
    </rPh>
    <rPh sb="11" eb="13">
      <t>シンヤ</t>
    </rPh>
    <phoneticPr fontId="6"/>
  </si>
  <si>
    <t>グループ移動夜早3.0深夜1.5</t>
    <rPh sb="6" eb="7">
      <t>ヨル</t>
    </rPh>
    <rPh sb="7" eb="8">
      <t>ハヤ</t>
    </rPh>
    <rPh sb="11" eb="13">
      <t>シンヤ</t>
    </rPh>
    <phoneticPr fontId="6"/>
  </si>
  <si>
    <t>グループ移動夜早3.0深夜2.0</t>
    <rPh sb="6" eb="7">
      <t>ヨル</t>
    </rPh>
    <rPh sb="7" eb="8">
      <t>ハヤ</t>
    </rPh>
    <rPh sb="11" eb="13">
      <t>シンヤ</t>
    </rPh>
    <phoneticPr fontId="6"/>
  </si>
  <si>
    <t>グループ移動夜早3.0深夜2.5</t>
    <rPh sb="6" eb="7">
      <t>ヨル</t>
    </rPh>
    <rPh sb="7" eb="8">
      <t>ハヤ</t>
    </rPh>
    <rPh sb="11" eb="13">
      <t>シンヤ</t>
    </rPh>
    <phoneticPr fontId="6"/>
  </si>
  <si>
    <t>グループ移動夜早3.5深夜0.5</t>
    <rPh sb="6" eb="7">
      <t>ヨル</t>
    </rPh>
    <rPh sb="7" eb="8">
      <t>ハヤ</t>
    </rPh>
    <rPh sb="11" eb="13">
      <t>シンヤ</t>
    </rPh>
    <phoneticPr fontId="6"/>
  </si>
  <si>
    <t>グループ移動夜早3.5深夜1.0</t>
    <rPh sb="6" eb="7">
      <t>ヨル</t>
    </rPh>
    <rPh sb="7" eb="8">
      <t>ハヤ</t>
    </rPh>
    <rPh sb="11" eb="13">
      <t>シンヤ</t>
    </rPh>
    <phoneticPr fontId="6"/>
  </si>
  <si>
    <t>グループ移動夜早3.5深夜1.5</t>
    <rPh sb="6" eb="7">
      <t>ヨル</t>
    </rPh>
    <rPh sb="7" eb="8">
      <t>ハヤ</t>
    </rPh>
    <rPh sb="11" eb="13">
      <t>シンヤ</t>
    </rPh>
    <phoneticPr fontId="6"/>
  </si>
  <si>
    <t>グループ移動夜早3.5深夜2.0</t>
    <rPh sb="6" eb="7">
      <t>ヨル</t>
    </rPh>
    <rPh sb="7" eb="8">
      <t>ハヤ</t>
    </rPh>
    <rPh sb="11" eb="13">
      <t>シンヤ</t>
    </rPh>
    <phoneticPr fontId="6"/>
  </si>
  <si>
    <t>グループ移動夜早3.5深夜2.5</t>
    <rPh sb="6" eb="7">
      <t>ヨル</t>
    </rPh>
    <rPh sb="7" eb="8">
      <t>ハヤ</t>
    </rPh>
    <rPh sb="11" eb="13">
      <t>シンヤ</t>
    </rPh>
    <phoneticPr fontId="6"/>
  </si>
  <si>
    <t>グループ移動夜早4.0深夜0.5</t>
    <rPh sb="6" eb="7">
      <t>ヨル</t>
    </rPh>
    <rPh sb="7" eb="8">
      <t>ハヤ</t>
    </rPh>
    <rPh sb="11" eb="13">
      <t>シンヤ</t>
    </rPh>
    <phoneticPr fontId="6"/>
  </si>
  <si>
    <t>グループ移動夜早4.0深夜1.0</t>
    <rPh sb="6" eb="7">
      <t>ヨル</t>
    </rPh>
    <rPh sb="7" eb="8">
      <t>ハヤ</t>
    </rPh>
    <rPh sb="11" eb="13">
      <t>シンヤ</t>
    </rPh>
    <phoneticPr fontId="6"/>
  </si>
  <si>
    <t>グループ移動夜早4.0深夜1.5</t>
    <rPh sb="6" eb="7">
      <t>ヨル</t>
    </rPh>
    <rPh sb="7" eb="8">
      <t>ハヤ</t>
    </rPh>
    <rPh sb="11" eb="13">
      <t>シンヤ</t>
    </rPh>
    <phoneticPr fontId="6"/>
  </si>
  <si>
    <t>グループ移動夜早4.0深夜2.0</t>
    <rPh sb="6" eb="7">
      <t>ヨル</t>
    </rPh>
    <rPh sb="7" eb="8">
      <t>ハヤ</t>
    </rPh>
    <rPh sb="11" eb="13">
      <t>シンヤ</t>
    </rPh>
    <phoneticPr fontId="6"/>
  </si>
  <si>
    <t>グループ移動夜早4.0深夜2.5</t>
    <rPh sb="6" eb="7">
      <t>ヨル</t>
    </rPh>
    <rPh sb="7" eb="8">
      <t>ハヤ</t>
    </rPh>
    <rPh sb="11" eb="13">
      <t>シンヤ</t>
    </rPh>
    <phoneticPr fontId="6"/>
  </si>
  <si>
    <t>グループ移動夜早4.5深夜0.5</t>
    <rPh sb="6" eb="7">
      <t>ヨル</t>
    </rPh>
    <rPh sb="7" eb="8">
      <t>ハヤ</t>
    </rPh>
    <rPh sb="11" eb="13">
      <t>シンヤ</t>
    </rPh>
    <phoneticPr fontId="6"/>
  </si>
  <si>
    <t>グループ移動夜早4.5深夜1.0</t>
    <rPh sb="6" eb="7">
      <t>ヨル</t>
    </rPh>
    <rPh sb="7" eb="8">
      <t>ハヤ</t>
    </rPh>
    <rPh sb="11" eb="13">
      <t>シンヤ</t>
    </rPh>
    <phoneticPr fontId="6"/>
  </si>
  <si>
    <t>グループ移動夜早4.5深夜1.5</t>
    <rPh sb="6" eb="7">
      <t>ヨル</t>
    </rPh>
    <rPh sb="7" eb="8">
      <t>ハヤ</t>
    </rPh>
    <rPh sb="11" eb="13">
      <t>シンヤ</t>
    </rPh>
    <phoneticPr fontId="6"/>
  </si>
  <si>
    <t>グループ移動夜早4.5深夜2.0</t>
    <rPh sb="6" eb="7">
      <t>ヨル</t>
    </rPh>
    <rPh sb="7" eb="8">
      <t>ハヤ</t>
    </rPh>
    <rPh sb="11" eb="13">
      <t>シンヤ</t>
    </rPh>
    <phoneticPr fontId="6"/>
  </si>
  <si>
    <t>グループ移動夜早4.5深夜2.5</t>
    <rPh sb="6" eb="7">
      <t>ヨル</t>
    </rPh>
    <rPh sb="7" eb="8">
      <t>ハヤ</t>
    </rPh>
    <rPh sb="11" eb="13">
      <t>シンヤ</t>
    </rPh>
    <phoneticPr fontId="6"/>
  </si>
  <si>
    <t>グループ移動早朝0.5日中10.0夜間0.5</t>
    <rPh sb="6" eb="8">
      <t>ソウチョウ</t>
    </rPh>
    <rPh sb="11" eb="13">
      <t>ニッチュウ</t>
    </rPh>
    <rPh sb="17" eb="19">
      <t>ヤカン</t>
    </rPh>
    <phoneticPr fontId="6"/>
  </si>
  <si>
    <t>グループ移動早朝0.5日中10.0夜間1.0</t>
    <rPh sb="6" eb="8">
      <t>ソウチョウ</t>
    </rPh>
    <rPh sb="11" eb="13">
      <t>ニッチュウ</t>
    </rPh>
    <rPh sb="17" eb="19">
      <t>ヤカン</t>
    </rPh>
    <phoneticPr fontId="6"/>
  </si>
  <si>
    <t>グループ移動早朝0.5日中10.0夜間1.5</t>
    <rPh sb="6" eb="8">
      <t>ソウチョウ</t>
    </rPh>
    <rPh sb="11" eb="13">
      <t>ニッチュウ</t>
    </rPh>
    <rPh sb="17" eb="19">
      <t>ヤカン</t>
    </rPh>
    <phoneticPr fontId="6"/>
  </si>
  <si>
    <t>グループ移動早朝0.5日中10.0夜間2.0</t>
    <rPh sb="6" eb="8">
      <t>ソウチョウ</t>
    </rPh>
    <rPh sb="11" eb="13">
      <t>ニッチュウ</t>
    </rPh>
    <rPh sb="17" eb="19">
      <t>ヤカン</t>
    </rPh>
    <phoneticPr fontId="6"/>
  </si>
  <si>
    <t>グループ移動早朝0.5日中10.0夜間2.5</t>
    <rPh sb="6" eb="8">
      <t>ソウチョウ</t>
    </rPh>
    <rPh sb="11" eb="13">
      <t>ニッチュウ</t>
    </rPh>
    <rPh sb="17" eb="19">
      <t>ヤカン</t>
    </rPh>
    <phoneticPr fontId="6"/>
  </si>
  <si>
    <t>グループ移動早朝0.5日中10.0夜間3.0</t>
    <rPh sb="6" eb="8">
      <t>ソウチョウ</t>
    </rPh>
    <rPh sb="11" eb="13">
      <t>ニッチュウ</t>
    </rPh>
    <rPh sb="17" eb="19">
      <t>ヤカン</t>
    </rPh>
    <phoneticPr fontId="6"/>
  </si>
  <si>
    <t>グループ移動早朝0.5日中10.0夜間3.5</t>
    <rPh sb="6" eb="8">
      <t>ソウチョウ</t>
    </rPh>
    <rPh sb="11" eb="13">
      <t>ニッチュウ</t>
    </rPh>
    <rPh sb="17" eb="19">
      <t>ヤカン</t>
    </rPh>
    <phoneticPr fontId="6"/>
  </si>
  <si>
    <t>グループ移動早朝0.5日中10.0夜間4.0</t>
    <rPh sb="6" eb="8">
      <t>ソウチョウ</t>
    </rPh>
    <rPh sb="11" eb="13">
      <t>ニッチュウ</t>
    </rPh>
    <rPh sb="17" eb="19">
      <t>ヤカン</t>
    </rPh>
    <phoneticPr fontId="6"/>
  </si>
  <si>
    <t>グループ移動早朝1.0日中10.0夜間0.5</t>
    <rPh sb="6" eb="8">
      <t>ソウチョウ</t>
    </rPh>
    <rPh sb="11" eb="13">
      <t>ニッチュウ</t>
    </rPh>
    <rPh sb="17" eb="19">
      <t>ヤカン</t>
    </rPh>
    <phoneticPr fontId="6"/>
  </si>
  <si>
    <t>グループ移動早朝1.0日中10.0夜間1.0</t>
    <rPh sb="6" eb="8">
      <t>ソウチョウ</t>
    </rPh>
    <rPh sb="11" eb="13">
      <t>ニッチュウ</t>
    </rPh>
    <rPh sb="17" eb="19">
      <t>ヤカン</t>
    </rPh>
    <phoneticPr fontId="6"/>
  </si>
  <si>
    <t>グループ移動早朝1.0日中10.0夜間1.5</t>
    <rPh sb="6" eb="8">
      <t>ソウチョウ</t>
    </rPh>
    <rPh sb="11" eb="13">
      <t>ニッチュウ</t>
    </rPh>
    <rPh sb="17" eb="19">
      <t>ヤカン</t>
    </rPh>
    <phoneticPr fontId="6"/>
  </si>
  <si>
    <t>グループ移動早朝1.0日中10.0夜間2.0</t>
    <rPh sb="6" eb="8">
      <t>ソウチョウ</t>
    </rPh>
    <rPh sb="11" eb="13">
      <t>ニッチュウ</t>
    </rPh>
    <rPh sb="17" eb="19">
      <t>ヤカン</t>
    </rPh>
    <phoneticPr fontId="6"/>
  </si>
  <si>
    <t>グループ移動早朝1.0日中10.0夜間2.5</t>
    <rPh sb="6" eb="8">
      <t>ソウチョウ</t>
    </rPh>
    <rPh sb="11" eb="13">
      <t>ニッチュウ</t>
    </rPh>
    <rPh sb="17" eb="19">
      <t>ヤカン</t>
    </rPh>
    <phoneticPr fontId="6"/>
  </si>
  <si>
    <t>グループ移動早朝1.0日中10.0夜間3.0</t>
    <rPh sb="6" eb="8">
      <t>ソウチョウ</t>
    </rPh>
    <rPh sb="11" eb="13">
      <t>ニッチュウ</t>
    </rPh>
    <rPh sb="17" eb="19">
      <t>ヤカン</t>
    </rPh>
    <phoneticPr fontId="6"/>
  </si>
  <si>
    <t>グループ移動早朝1.0日中10.0夜間3.5</t>
    <rPh sb="6" eb="8">
      <t>ソウチョウ</t>
    </rPh>
    <rPh sb="11" eb="13">
      <t>ニッチュウ</t>
    </rPh>
    <rPh sb="17" eb="19">
      <t>ヤカン</t>
    </rPh>
    <phoneticPr fontId="6"/>
  </si>
  <si>
    <t>グループ移動早朝1.0日中10.0夜間4.0</t>
    <rPh sb="6" eb="8">
      <t>ソウチョウ</t>
    </rPh>
    <rPh sb="11" eb="13">
      <t>ニッチュウ</t>
    </rPh>
    <rPh sb="17" eb="19">
      <t>ヤカン</t>
    </rPh>
    <phoneticPr fontId="6"/>
  </si>
  <si>
    <t>グループ移動早朝1.５日中10.0夜間0.5</t>
    <rPh sb="6" eb="8">
      <t>ソウチョウ</t>
    </rPh>
    <rPh sb="11" eb="13">
      <t>ニッチュウ</t>
    </rPh>
    <rPh sb="17" eb="19">
      <t>ヤカン</t>
    </rPh>
    <phoneticPr fontId="6"/>
  </si>
  <si>
    <t>グループ移動早朝1.５日中10.0夜間1.0</t>
    <rPh sb="6" eb="8">
      <t>ソウチョウ</t>
    </rPh>
    <rPh sb="11" eb="13">
      <t>ニッチュウ</t>
    </rPh>
    <rPh sb="17" eb="19">
      <t>ヤカン</t>
    </rPh>
    <phoneticPr fontId="6"/>
  </si>
  <si>
    <t>グループ移動早朝1.５日中10.0夜間1.5</t>
    <rPh sb="6" eb="8">
      <t>ソウチョウ</t>
    </rPh>
    <rPh sb="11" eb="13">
      <t>ニッチュウ</t>
    </rPh>
    <rPh sb="17" eb="19">
      <t>ヤカン</t>
    </rPh>
    <phoneticPr fontId="6"/>
  </si>
  <si>
    <t>グループ移動早朝1.５日中10.0夜間2.0</t>
    <rPh sb="6" eb="8">
      <t>ソウチョウ</t>
    </rPh>
    <rPh sb="11" eb="13">
      <t>ニッチュウ</t>
    </rPh>
    <rPh sb="17" eb="19">
      <t>ヤカン</t>
    </rPh>
    <phoneticPr fontId="6"/>
  </si>
  <si>
    <t>グループ移動早朝1.５日中10.0夜間2.5</t>
    <rPh sb="6" eb="8">
      <t>ソウチョウ</t>
    </rPh>
    <rPh sb="11" eb="13">
      <t>ニッチュウ</t>
    </rPh>
    <rPh sb="17" eb="19">
      <t>ヤカン</t>
    </rPh>
    <phoneticPr fontId="6"/>
  </si>
  <si>
    <t>グループ移動早朝1.５日中10.0夜間3.0</t>
    <rPh sb="6" eb="8">
      <t>ソウチョウ</t>
    </rPh>
    <rPh sb="11" eb="13">
      <t>ニッチュウ</t>
    </rPh>
    <rPh sb="17" eb="19">
      <t>ヤカン</t>
    </rPh>
    <phoneticPr fontId="6"/>
  </si>
  <si>
    <t>グループ移動早朝1.５日中10.0夜間3.5</t>
    <rPh sb="6" eb="8">
      <t>ソウチョウ</t>
    </rPh>
    <rPh sb="11" eb="13">
      <t>ニッチュウ</t>
    </rPh>
    <rPh sb="17" eb="19">
      <t>ヤカン</t>
    </rPh>
    <phoneticPr fontId="6"/>
  </si>
  <si>
    <t>グループ移動早朝2.0日中10.0夜間0.5</t>
    <rPh sb="6" eb="8">
      <t>ソウチョウ</t>
    </rPh>
    <rPh sb="11" eb="13">
      <t>ニッチュウ</t>
    </rPh>
    <rPh sb="17" eb="19">
      <t>ヤカン</t>
    </rPh>
    <phoneticPr fontId="6"/>
  </si>
  <si>
    <t>グループ移動早朝2.0日中10.0夜間1.0</t>
    <rPh sb="6" eb="8">
      <t>ソウチョウ</t>
    </rPh>
    <rPh sb="11" eb="13">
      <t>ニッチュウ</t>
    </rPh>
    <rPh sb="17" eb="19">
      <t>ヤカン</t>
    </rPh>
    <phoneticPr fontId="6"/>
  </si>
  <si>
    <t>グループ移動早朝2.0日中10.0夜間1.5</t>
    <rPh sb="6" eb="8">
      <t>ソウチョウ</t>
    </rPh>
    <rPh sb="11" eb="13">
      <t>ニッチュウ</t>
    </rPh>
    <rPh sb="17" eb="19">
      <t>ヤカン</t>
    </rPh>
    <phoneticPr fontId="6"/>
  </si>
  <si>
    <t>グループ移動早朝2.0日中10.0夜間2.0</t>
    <rPh sb="6" eb="8">
      <t>ソウチョウ</t>
    </rPh>
    <rPh sb="11" eb="13">
      <t>ニッチュウ</t>
    </rPh>
    <rPh sb="17" eb="19">
      <t>ヤカン</t>
    </rPh>
    <phoneticPr fontId="6"/>
  </si>
  <si>
    <t>グループ移動早朝2.0日中10.0夜間2.5</t>
    <rPh sb="6" eb="8">
      <t>ソウチョウ</t>
    </rPh>
    <rPh sb="11" eb="13">
      <t>ニッチュウ</t>
    </rPh>
    <rPh sb="17" eb="19">
      <t>ヤカン</t>
    </rPh>
    <phoneticPr fontId="6"/>
  </si>
  <si>
    <t>グループ移動早朝2.0日中10.0夜間3.0</t>
    <rPh sb="6" eb="8">
      <t>ソウチョウ</t>
    </rPh>
    <rPh sb="11" eb="13">
      <t>ニッチュウ</t>
    </rPh>
    <rPh sb="17" eb="19">
      <t>ヤカン</t>
    </rPh>
    <phoneticPr fontId="6"/>
  </si>
  <si>
    <t>グループ移動日中0.5夜間4.0深夜0.5</t>
    <rPh sb="6" eb="8">
      <t>ニッチュウ</t>
    </rPh>
    <rPh sb="11" eb="13">
      <t>ヤカン</t>
    </rPh>
    <rPh sb="16" eb="18">
      <t>シンヤ</t>
    </rPh>
    <phoneticPr fontId="6"/>
  </si>
  <si>
    <t>グループ移動</t>
    <phoneticPr fontId="6"/>
  </si>
  <si>
    <t>グループ移動日中0.5夜間4.0深夜1.0</t>
    <rPh sb="6" eb="8">
      <t>ニッチュウ</t>
    </rPh>
    <rPh sb="11" eb="13">
      <t>ヤカン</t>
    </rPh>
    <rPh sb="16" eb="18">
      <t>シンヤ</t>
    </rPh>
    <phoneticPr fontId="6"/>
  </si>
  <si>
    <t>グループ移動日中0.5夜間4.0深夜1.5</t>
    <rPh sb="6" eb="8">
      <t>ニッチュウ</t>
    </rPh>
    <rPh sb="11" eb="13">
      <t>ヤカン</t>
    </rPh>
    <rPh sb="16" eb="18">
      <t>シンヤ</t>
    </rPh>
    <phoneticPr fontId="6"/>
  </si>
  <si>
    <t>グループ移動日中0.5夜間4.0深夜2.0</t>
    <rPh sb="6" eb="8">
      <t>ニッチュウ</t>
    </rPh>
    <rPh sb="11" eb="13">
      <t>ヤカン</t>
    </rPh>
    <rPh sb="16" eb="18">
      <t>シンヤ</t>
    </rPh>
    <phoneticPr fontId="6"/>
  </si>
  <si>
    <t>グループ移動日中0.5夜間4.0深夜2.5</t>
    <rPh sb="6" eb="8">
      <t>ニッチュウ</t>
    </rPh>
    <rPh sb="11" eb="13">
      <t>ヤカン</t>
    </rPh>
    <rPh sb="16" eb="18">
      <t>シンヤ</t>
    </rPh>
    <phoneticPr fontId="6"/>
  </si>
  <si>
    <t>グループ移動日中1.0夜間4.0深夜0.5</t>
    <rPh sb="6" eb="8">
      <t>ニッチュウ</t>
    </rPh>
    <rPh sb="11" eb="13">
      <t>ヤカン</t>
    </rPh>
    <rPh sb="16" eb="18">
      <t>シンヤ</t>
    </rPh>
    <phoneticPr fontId="6"/>
  </si>
  <si>
    <t>グループ移動日中1.0夜間4.0深夜1.0</t>
    <rPh sb="6" eb="8">
      <t>ニッチュウ</t>
    </rPh>
    <rPh sb="11" eb="13">
      <t>ヤカン</t>
    </rPh>
    <rPh sb="16" eb="18">
      <t>シンヤ</t>
    </rPh>
    <phoneticPr fontId="6"/>
  </si>
  <si>
    <t>グループ移動日中1.0夜間4.0深夜1.5</t>
    <rPh sb="6" eb="8">
      <t>ニッチュウ</t>
    </rPh>
    <rPh sb="11" eb="13">
      <t>ヤカン</t>
    </rPh>
    <rPh sb="16" eb="18">
      <t>シンヤ</t>
    </rPh>
    <phoneticPr fontId="6"/>
  </si>
  <si>
    <t>グループ移動日中1.0夜間4.0深夜2.0</t>
    <rPh sb="6" eb="8">
      <t>ニッチュウ</t>
    </rPh>
    <rPh sb="11" eb="13">
      <t>ヤカン</t>
    </rPh>
    <rPh sb="16" eb="18">
      <t>シンヤ</t>
    </rPh>
    <phoneticPr fontId="6"/>
  </si>
  <si>
    <t>グループ移動日中1.0夜間4.0深夜2.5</t>
    <rPh sb="6" eb="8">
      <t>ニッチュウ</t>
    </rPh>
    <rPh sb="11" eb="13">
      <t>ヤカン</t>
    </rPh>
    <rPh sb="16" eb="18">
      <t>シンヤ</t>
    </rPh>
    <phoneticPr fontId="6"/>
  </si>
  <si>
    <t>グループ移動日中1.５夜間4.0深夜0.5</t>
    <rPh sb="6" eb="8">
      <t>ニッチュウ</t>
    </rPh>
    <rPh sb="11" eb="13">
      <t>ヤカン</t>
    </rPh>
    <rPh sb="16" eb="18">
      <t>シンヤ</t>
    </rPh>
    <phoneticPr fontId="6"/>
  </si>
  <si>
    <t>グループ移動日中1.５夜間4.0深夜1.0</t>
    <rPh sb="6" eb="8">
      <t>ニッチュウ</t>
    </rPh>
    <rPh sb="11" eb="13">
      <t>ヤカン</t>
    </rPh>
    <rPh sb="16" eb="18">
      <t>シンヤ</t>
    </rPh>
    <phoneticPr fontId="6"/>
  </si>
  <si>
    <t>グループ移動日中1.５夜間4.0深夜1.5</t>
    <rPh sb="6" eb="8">
      <t>ニッチュウ</t>
    </rPh>
    <rPh sb="11" eb="13">
      <t>ヤカン</t>
    </rPh>
    <rPh sb="16" eb="18">
      <t>シンヤ</t>
    </rPh>
    <phoneticPr fontId="6"/>
  </si>
  <si>
    <t>グループ移動日中1.５夜間4.0深夜2.0</t>
    <rPh sb="6" eb="8">
      <t>ニッチュウ</t>
    </rPh>
    <rPh sb="11" eb="13">
      <t>ヤカン</t>
    </rPh>
    <rPh sb="16" eb="18">
      <t>シンヤ</t>
    </rPh>
    <phoneticPr fontId="6"/>
  </si>
  <si>
    <t>グループ移動日中1.５夜間4.0深夜2.5</t>
    <rPh sb="6" eb="8">
      <t>ニッチュウ</t>
    </rPh>
    <rPh sb="11" eb="13">
      <t>ヤカン</t>
    </rPh>
    <rPh sb="16" eb="18">
      <t>シンヤ</t>
    </rPh>
    <phoneticPr fontId="6"/>
  </si>
  <si>
    <t>グループ移動日中2.0夜間4.0深夜0.5</t>
    <rPh sb="6" eb="8">
      <t>ニッチュウ</t>
    </rPh>
    <rPh sb="11" eb="13">
      <t>ヤカン</t>
    </rPh>
    <rPh sb="16" eb="18">
      <t>シンヤ</t>
    </rPh>
    <phoneticPr fontId="6"/>
  </si>
  <si>
    <t>グループ移動日中2.0夜間4.0深夜1.0</t>
    <rPh sb="6" eb="8">
      <t>ニッチュウ</t>
    </rPh>
    <rPh sb="11" eb="13">
      <t>ヤカン</t>
    </rPh>
    <rPh sb="16" eb="18">
      <t>シンヤ</t>
    </rPh>
    <phoneticPr fontId="6"/>
  </si>
  <si>
    <t>グループ移動日中2.0夜間4.0深夜1.5</t>
    <rPh sb="6" eb="8">
      <t>ニッチュウ</t>
    </rPh>
    <rPh sb="11" eb="13">
      <t>ヤカン</t>
    </rPh>
    <rPh sb="16" eb="18">
      <t>シンヤ</t>
    </rPh>
    <phoneticPr fontId="6"/>
  </si>
  <si>
    <t>グループ移動日中2.0夜間4.0深夜2.0</t>
    <rPh sb="6" eb="8">
      <t>ニッチュウ</t>
    </rPh>
    <rPh sb="11" eb="13">
      <t>ヤカン</t>
    </rPh>
    <rPh sb="16" eb="18">
      <t>シンヤ</t>
    </rPh>
    <phoneticPr fontId="6"/>
  </si>
  <si>
    <t>グループ移動日中2.0夜間4.0深夜2.5</t>
    <rPh sb="6" eb="8">
      <t>ニッチュウ</t>
    </rPh>
    <rPh sb="11" eb="13">
      <t>ヤカン</t>
    </rPh>
    <rPh sb="16" eb="18">
      <t>シンヤ</t>
    </rPh>
    <phoneticPr fontId="6"/>
  </si>
  <si>
    <t>グループ移動日中2.5夜早4.0深夜0.5</t>
    <rPh sb="6" eb="8">
      <t>ニッチュウ</t>
    </rPh>
    <rPh sb="11" eb="13">
      <t>ヨルハヤ</t>
    </rPh>
    <rPh sb="16" eb="18">
      <t>シンヤ</t>
    </rPh>
    <phoneticPr fontId="6"/>
  </si>
  <si>
    <t>グループ移動日中2.5夜早4.0深夜1.0</t>
    <rPh sb="6" eb="8">
      <t>ニッチュウ</t>
    </rPh>
    <rPh sb="11" eb="13">
      <t>ヨルハヤ</t>
    </rPh>
    <rPh sb="16" eb="18">
      <t>シンヤ</t>
    </rPh>
    <phoneticPr fontId="6"/>
  </si>
  <si>
    <t>グループ移動日中2.5夜早4.0深夜1.5</t>
    <rPh sb="6" eb="8">
      <t>ニッチュウ</t>
    </rPh>
    <rPh sb="11" eb="13">
      <t>ヨルハヤ</t>
    </rPh>
    <rPh sb="16" eb="18">
      <t>シンヤ</t>
    </rPh>
    <phoneticPr fontId="6"/>
  </si>
  <si>
    <t>グループ移動日中2.5夜早4.0深夜2.0</t>
    <rPh sb="6" eb="8">
      <t>ニッチュウ</t>
    </rPh>
    <rPh sb="11" eb="13">
      <t>ヨルハヤ</t>
    </rPh>
    <rPh sb="16" eb="18">
      <t>シンヤ</t>
    </rPh>
    <phoneticPr fontId="6"/>
  </si>
  <si>
    <t>グループ移動日中2.5夜早4.0深夜2.5</t>
    <rPh sb="6" eb="8">
      <t>ニッチュウ</t>
    </rPh>
    <rPh sb="11" eb="13">
      <t>ヨルハヤ</t>
    </rPh>
    <rPh sb="16" eb="18">
      <t>シンヤ</t>
    </rPh>
    <phoneticPr fontId="6"/>
  </si>
  <si>
    <t>グループ移動日中3.0夜早4.0深夜0.5</t>
    <rPh sb="6" eb="8">
      <t>ニッチュウ</t>
    </rPh>
    <rPh sb="16" eb="18">
      <t>シンヤ</t>
    </rPh>
    <phoneticPr fontId="6"/>
  </si>
  <si>
    <t>グループ移動日中3.0夜早4.0深夜1.0</t>
    <rPh sb="6" eb="8">
      <t>ニッチュウ</t>
    </rPh>
    <rPh sb="16" eb="18">
      <t>シンヤ</t>
    </rPh>
    <phoneticPr fontId="6"/>
  </si>
  <si>
    <t>グループ移動日中3.0夜早4.0深夜1.5</t>
    <rPh sb="6" eb="8">
      <t>ニッチュウ</t>
    </rPh>
    <rPh sb="16" eb="18">
      <t>シンヤ</t>
    </rPh>
    <phoneticPr fontId="6"/>
  </si>
  <si>
    <t>グループ移動日中3.0夜早4.0深夜2.0</t>
    <rPh sb="6" eb="8">
      <t>ニッチュウ</t>
    </rPh>
    <rPh sb="16" eb="18">
      <t>シンヤ</t>
    </rPh>
    <phoneticPr fontId="6"/>
  </si>
  <si>
    <t>グループ移動日中3.0夜早4.0深夜2.5</t>
    <rPh sb="6" eb="8">
      <t>ニッチュウ</t>
    </rPh>
    <rPh sb="16" eb="18">
      <t>シンヤ</t>
    </rPh>
    <phoneticPr fontId="6"/>
  </si>
  <si>
    <t>グループ移動日中3.5夜早4.0深夜0.5</t>
    <rPh sb="6" eb="8">
      <t>ニッチュウ</t>
    </rPh>
    <phoneticPr fontId="6"/>
  </si>
  <si>
    <t>グループ移動日中3.5夜早4.0深夜1.0</t>
    <rPh sb="6" eb="8">
      <t>ニッチュウ</t>
    </rPh>
    <phoneticPr fontId="6"/>
  </si>
  <si>
    <t>グループ移動日中3.5夜早4.0深夜1.5</t>
    <rPh sb="6" eb="8">
      <t>ニッチュウ</t>
    </rPh>
    <phoneticPr fontId="6"/>
  </si>
  <si>
    <t>グループ移動日中3.5夜早4.0深夜2.0</t>
    <rPh sb="6" eb="8">
      <t>ニッチュウ</t>
    </rPh>
    <phoneticPr fontId="6"/>
  </si>
  <si>
    <t>グループ移動日中3.5夜早4.0深夜2.5</t>
    <rPh sb="6" eb="8">
      <t>ニッチュウ</t>
    </rPh>
    <phoneticPr fontId="6"/>
  </si>
  <si>
    <t>グループ移動日中4.0夜早4.0深夜0.5</t>
    <rPh sb="6" eb="8">
      <t>ニッチュウ</t>
    </rPh>
    <phoneticPr fontId="6"/>
  </si>
  <si>
    <t>グループ移動日中4.0夜早4.0深夜1.0</t>
    <rPh sb="6" eb="8">
      <t>ニッチュウ</t>
    </rPh>
    <phoneticPr fontId="6"/>
  </si>
  <si>
    <t>グループ移動日中4.0夜早4.0深夜1.5</t>
    <rPh sb="6" eb="8">
      <t>ニッチュウ</t>
    </rPh>
    <phoneticPr fontId="6"/>
  </si>
  <si>
    <t>グループ移動日中4.0夜早4.0深夜2.0</t>
    <rPh sb="6" eb="8">
      <t>ニッチュウ</t>
    </rPh>
    <phoneticPr fontId="6"/>
  </si>
  <si>
    <t>グループ移動日中4.0夜早4.0深夜2.5</t>
    <rPh sb="6" eb="8">
      <t>ニッチュウ</t>
    </rPh>
    <phoneticPr fontId="6"/>
  </si>
  <si>
    <t>グループ移動日中4.5夜早4.0深夜0.5</t>
    <rPh sb="6" eb="8">
      <t>ニッチュウ</t>
    </rPh>
    <phoneticPr fontId="6"/>
  </si>
  <si>
    <t>グループ移動日中4.5夜早4.0深夜1.0</t>
    <rPh sb="6" eb="8">
      <t>ニッチュウ</t>
    </rPh>
    <phoneticPr fontId="6"/>
  </si>
  <si>
    <t>グループ移動日中4.5夜早4.0深夜1.5</t>
    <rPh sb="6" eb="8">
      <t>ニッチュウ</t>
    </rPh>
    <phoneticPr fontId="6"/>
  </si>
  <si>
    <t>グループ移動日中4.5夜早4.0深夜2.0</t>
    <rPh sb="6" eb="8">
      <t>ニッチュウ</t>
    </rPh>
    <phoneticPr fontId="6"/>
  </si>
  <si>
    <t>グループ移動日中4.5夜早4.0深夜2.5</t>
    <rPh sb="6" eb="8">
      <t>ニッチュウ</t>
    </rPh>
    <phoneticPr fontId="6"/>
  </si>
  <si>
    <t>グループ移動日中5.0夜早4.0深夜0.5</t>
    <rPh sb="6" eb="8">
      <t>ニッチュウ</t>
    </rPh>
    <phoneticPr fontId="6"/>
  </si>
  <si>
    <t>グループ移動日中5.0夜早4.0深夜1.0</t>
    <rPh sb="6" eb="8">
      <t>ニッチュウ</t>
    </rPh>
    <phoneticPr fontId="6"/>
  </si>
  <si>
    <t>グループ移動日中5.0夜早4.0深夜1.5</t>
    <rPh sb="6" eb="8">
      <t>ニッチュウ</t>
    </rPh>
    <phoneticPr fontId="6"/>
  </si>
  <si>
    <t>グループ移動日中5.0夜早4.0深夜2.0</t>
    <rPh sb="6" eb="8">
      <t>ニッチュウ</t>
    </rPh>
    <rPh sb="16" eb="18">
      <t>シンヤ</t>
    </rPh>
    <phoneticPr fontId="6"/>
  </si>
  <si>
    <t>グループ移動日中5.5夜早4.0深夜0.5</t>
    <rPh sb="6" eb="8">
      <t>ニッチュウ</t>
    </rPh>
    <phoneticPr fontId="6"/>
  </si>
  <si>
    <t>グループ移動日中5.5夜早4.0深夜1.0</t>
    <rPh sb="6" eb="8">
      <t>ニッチュウ</t>
    </rPh>
    <phoneticPr fontId="6"/>
  </si>
  <si>
    <t>グループ移動日中5.5夜早4.0深夜1.5</t>
    <rPh sb="6" eb="8">
      <t>ニッチュウ</t>
    </rPh>
    <phoneticPr fontId="6"/>
  </si>
  <si>
    <t>グループ移動日中5.5夜早4.0深夜2.0</t>
    <rPh sb="6" eb="8">
      <t>ニッチュウ</t>
    </rPh>
    <phoneticPr fontId="6"/>
  </si>
  <si>
    <t>グループ移動日中5.5夜早4.0深夜2.5</t>
    <rPh sb="6" eb="8">
      <t>ニッチュウ</t>
    </rPh>
    <phoneticPr fontId="6"/>
  </si>
  <si>
    <t>グループ移動日中6.0夜早4.0深夜0.5</t>
    <rPh sb="6" eb="8">
      <t>ニッチュウ</t>
    </rPh>
    <phoneticPr fontId="6"/>
  </si>
  <si>
    <t>グループ移動日中6.0夜早4.0深夜1.0</t>
    <rPh sb="6" eb="8">
      <t>ニッチュウ</t>
    </rPh>
    <phoneticPr fontId="6"/>
  </si>
  <si>
    <t>グループ移動日中6.0夜早4.0深夜1.5</t>
    <rPh sb="6" eb="8">
      <t>ニッチュウ</t>
    </rPh>
    <phoneticPr fontId="6"/>
  </si>
  <si>
    <t>グループ移動日中6.0夜早4.0深夜2.0</t>
    <rPh sb="6" eb="8">
      <t>ニッチュウ</t>
    </rPh>
    <phoneticPr fontId="6"/>
  </si>
  <si>
    <t>グループ移動日中6.0夜早4.0深夜2.5</t>
    <rPh sb="6" eb="8">
      <t>ニッチュウ</t>
    </rPh>
    <phoneticPr fontId="6"/>
  </si>
  <si>
    <t>グループ移動日中6.5夜早4.0深夜0.5</t>
    <rPh sb="6" eb="8">
      <t>ニッチュウ</t>
    </rPh>
    <phoneticPr fontId="6"/>
  </si>
  <si>
    <t>グループ移動日中6.5夜早4.0深夜1.0</t>
    <rPh sb="6" eb="8">
      <t>ニッチュウ</t>
    </rPh>
    <phoneticPr fontId="6"/>
  </si>
  <si>
    <t>グループ移動日中6.5夜早4.0深夜1.5</t>
    <rPh sb="6" eb="8">
      <t>ニッチュウ</t>
    </rPh>
    <phoneticPr fontId="6"/>
  </si>
  <si>
    <t>グループ移動日中6.5夜早4.0深夜2.0</t>
    <rPh sb="6" eb="8">
      <t>ニッチュウ</t>
    </rPh>
    <phoneticPr fontId="6"/>
  </si>
  <si>
    <t>グループ移動日中6.5夜早4.0深夜2.5</t>
    <rPh sb="6" eb="8">
      <t>ニッチュウ</t>
    </rPh>
    <phoneticPr fontId="6"/>
  </si>
  <si>
    <t>グループ移動日中7.0夜早4.0深夜0.5</t>
    <rPh sb="6" eb="8">
      <t>ニッチュウ</t>
    </rPh>
    <phoneticPr fontId="6"/>
  </si>
  <si>
    <t>グループ移動日中7.0夜早4.0深夜1.0</t>
    <rPh sb="6" eb="8">
      <t>ニッチュウ</t>
    </rPh>
    <phoneticPr fontId="6"/>
  </si>
  <si>
    <t>グループ移動日中7.0夜早4.0深夜1.5</t>
    <rPh sb="6" eb="8">
      <t>ニッチュウ</t>
    </rPh>
    <phoneticPr fontId="6"/>
  </si>
  <si>
    <t>グループ移動日中7.0夜早4.0深夜2.0</t>
    <rPh sb="6" eb="8">
      <t>ニッチュウ</t>
    </rPh>
    <phoneticPr fontId="6"/>
  </si>
  <si>
    <t>グループ移動日中7.0夜早4.0深夜2.5</t>
    <rPh sb="6" eb="8">
      <t>ニッチュウ</t>
    </rPh>
    <phoneticPr fontId="6"/>
  </si>
  <si>
    <t>グループ移動日中7.5夜早4.0深夜0.5</t>
    <rPh sb="6" eb="8">
      <t>ニッチュウ</t>
    </rPh>
    <phoneticPr fontId="6"/>
  </si>
  <si>
    <t>グループ移動日中7.5夜早4.0深夜1.0</t>
    <rPh sb="6" eb="8">
      <t>ニッチュウ</t>
    </rPh>
    <phoneticPr fontId="6"/>
  </si>
  <si>
    <t>グループ移動日中7.5夜早4.0深夜1.5</t>
    <rPh sb="6" eb="8">
      <t>ニッチュウ</t>
    </rPh>
    <phoneticPr fontId="6"/>
  </si>
  <si>
    <t>グループ移動日中7.5夜早4.0深夜2.0</t>
    <rPh sb="6" eb="8">
      <t>ニッチュウ</t>
    </rPh>
    <phoneticPr fontId="6"/>
  </si>
  <si>
    <t>グループ移動日中7.5夜早4.0深夜2.5</t>
    <rPh sb="6" eb="8">
      <t>ニッチュウ</t>
    </rPh>
    <phoneticPr fontId="6"/>
  </si>
  <si>
    <t>グループ移動日中8.0夜早4.0深夜0.5</t>
    <rPh sb="6" eb="8">
      <t>ニッチュウ</t>
    </rPh>
    <phoneticPr fontId="6"/>
  </si>
  <si>
    <t>グループ移動日中8.0夜早4.0深夜1.0</t>
    <rPh sb="6" eb="8">
      <t>ニッチュウ</t>
    </rPh>
    <phoneticPr fontId="6"/>
  </si>
  <si>
    <t>グループ移動日中8.0夜早4.0深夜1.5</t>
    <rPh sb="6" eb="8">
      <t>ニッチュウ</t>
    </rPh>
    <phoneticPr fontId="6"/>
  </si>
  <si>
    <t>グループ移動日中8.0夜早4.0深夜2.0</t>
    <rPh sb="6" eb="8">
      <t>ニッチュウ</t>
    </rPh>
    <phoneticPr fontId="6"/>
  </si>
  <si>
    <t>グループ移動日中8.0夜早4.0深夜2.5</t>
    <rPh sb="6" eb="8">
      <t>ニッチュウ</t>
    </rPh>
    <phoneticPr fontId="6"/>
  </si>
  <si>
    <t>グループ移動日中8.5夜早4.0深夜0.5</t>
    <rPh sb="6" eb="8">
      <t>ニッチュウ</t>
    </rPh>
    <phoneticPr fontId="6"/>
  </si>
  <si>
    <t>グループ移動日中8.5夜早4.0深夜1.0</t>
    <rPh sb="6" eb="8">
      <t>ニッチュウ</t>
    </rPh>
    <phoneticPr fontId="6"/>
  </si>
  <si>
    <t>グループ移動日中8.5夜早4.0深夜1.5</t>
    <rPh sb="6" eb="8">
      <t>ニッチュウ</t>
    </rPh>
    <phoneticPr fontId="6"/>
  </si>
  <si>
    <t>グループ移動日中8.5夜早4.0深夜2.0</t>
    <rPh sb="6" eb="8">
      <t>ニッチュウ</t>
    </rPh>
    <phoneticPr fontId="6"/>
  </si>
  <si>
    <t>グループ移動日中8.5夜早4.0深夜2.5</t>
    <rPh sb="6" eb="8">
      <t>ニッチュウ</t>
    </rPh>
    <phoneticPr fontId="6"/>
  </si>
  <si>
    <t>グループ移動日中9.0夜早4.0深夜0.5</t>
    <rPh sb="6" eb="8">
      <t>ニッチュウ</t>
    </rPh>
    <phoneticPr fontId="6"/>
  </si>
  <si>
    <t>グループ移動日中9.0夜早4.0深夜1.0</t>
    <rPh sb="6" eb="8">
      <t>ニッチュウ</t>
    </rPh>
    <phoneticPr fontId="6"/>
  </si>
  <si>
    <t>グループ移動日中9.0夜早4.0深夜1.5</t>
    <rPh sb="6" eb="8">
      <t>ニッチュウ</t>
    </rPh>
    <phoneticPr fontId="6"/>
  </si>
  <si>
    <t>グループ移動日中9.0夜早4.0深夜2.0</t>
    <rPh sb="6" eb="8">
      <t>ニッチュウ</t>
    </rPh>
    <phoneticPr fontId="6"/>
  </si>
  <si>
    <t>グループ移動日中9.5夜早4.0深夜0.5</t>
    <rPh sb="6" eb="8">
      <t>ニッチュウ</t>
    </rPh>
    <phoneticPr fontId="6"/>
  </si>
  <si>
    <t>グループ移動日中9.5夜早4.0深夜1.0</t>
    <rPh sb="6" eb="8">
      <t>ニッチュウ</t>
    </rPh>
    <phoneticPr fontId="6"/>
  </si>
  <si>
    <t>グループ移動日中9.5夜早4.0深夜1.5</t>
    <rPh sb="6" eb="8">
      <t>ニッチュウ</t>
    </rPh>
    <phoneticPr fontId="6"/>
  </si>
  <si>
    <t>グループ移動日中10.0夜早4.0深夜0.5</t>
    <rPh sb="6" eb="8">
      <t>ニッチュウ</t>
    </rPh>
    <rPh sb="17" eb="19">
      <t>シンヤ</t>
    </rPh>
    <phoneticPr fontId="6"/>
  </si>
  <si>
    <t>グループ移動日中10.0夜早4.0深夜1.0</t>
    <rPh sb="6" eb="8">
      <t>ニッチュウ</t>
    </rPh>
    <rPh sb="17" eb="19">
      <t>シンヤ</t>
    </rPh>
    <phoneticPr fontId="6"/>
  </si>
  <si>
    <t>グループ移動</t>
    <phoneticPr fontId="6"/>
  </si>
  <si>
    <t>サービス内容</t>
    <phoneticPr fontId="6"/>
  </si>
  <si>
    <t>居宅介護（通院）の報酬改定の場合は基本単位（居宅介護通院）から変える</t>
  </si>
  <si>
    <t>個別支援移動日中0.5</t>
    <rPh sb="6" eb="8">
      <t>ニッチュウ</t>
    </rPh>
    <phoneticPr fontId="6"/>
  </si>
  <si>
    <t>個別支援移動</t>
  </si>
  <si>
    <t>個別支援移動日中1.0</t>
    <rPh sb="6" eb="8">
      <t>ニッチュウ</t>
    </rPh>
    <phoneticPr fontId="6"/>
  </si>
  <si>
    <t>個別支援移動日中1.5</t>
    <rPh sb="6" eb="8">
      <t>ニッチュウ</t>
    </rPh>
    <phoneticPr fontId="6"/>
  </si>
  <si>
    <t>個別支援移動日中2.0</t>
    <rPh sb="6" eb="8">
      <t>ニッチュウ</t>
    </rPh>
    <phoneticPr fontId="6"/>
  </si>
  <si>
    <t>個別支援移動日中2.5</t>
    <rPh sb="6" eb="8">
      <t>ニッチュウ</t>
    </rPh>
    <phoneticPr fontId="6"/>
  </si>
  <si>
    <t>個別支援移動日中3.0</t>
    <rPh sb="6" eb="8">
      <t>ニッチュウ</t>
    </rPh>
    <phoneticPr fontId="6"/>
  </si>
  <si>
    <t>個別支援移動日中3.5</t>
    <rPh sb="6" eb="8">
      <t>ニッチュウ</t>
    </rPh>
    <phoneticPr fontId="6"/>
  </si>
  <si>
    <t>個別支援移動日中4.0</t>
    <rPh sb="6" eb="8">
      <t>ニッチュウ</t>
    </rPh>
    <phoneticPr fontId="6"/>
  </si>
  <si>
    <t>個別支援移動日中4.5</t>
    <rPh sb="6" eb="8">
      <t>ニッチュウ</t>
    </rPh>
    <phoneticPr fontId="6"/>
  </si>
  <si>
    <t>個別支援移動日中5.0</t>
    <rPh sb="6" eb="8">
      <t>ニッチュウ</t>
    </rPh>
    <phoneticPr fontId="6"/>
  </si>
  <si>
    <t>個別支援移動日中5.5</t>
    <rPh sb="6" eb="8">
      <t>ニッチュウ</t>
    </rPh>
    <phoneticPr fontId="6"/>
  </si>
  <si>
    <t>個別支援移動日中6.0</t>
    <rPh sb="6" eb="8">
      <t>ニッチュウ</t>
    </rPh>
    <phoneticPr fontId="6"/>
  </si>
  <si>
    <t>個別支援移動日中6.5</t>
    <rPh sb="6" eb="8">
      <t>ニッチュウ</t>
    </rPh>
    <phoneticPr fontId="6"/>
  </si>
  <si>
    <t>個別支援移動日中7.0</t>
    <rPh sb="6" eb="8">
      <t>ニッチュウ</t>
    </rPh>
    <phoneticPr fontId="6"/>
  </si>
  <si>
    <t>個別支援移動日中7.5</t>
    <rPh sb="6" eb="8">
      <t>ニッチュウ</t>
    </rPh>
    <phoneticPr fontId="6"/>
  </si>
  <si>
    <t>個別支援移動日中8.0</t>
    <rPh sb="6" eb="8">
      <t>ニッチュウ</t>
    </rPh>
    <phoneticPr fontId="6"/>
  </si>
  <si>
    <t>個別支援移動日中8.5</t>
    <rPh sb="6" eb="8">
      <t>ニッチュウ</t>
    </rPh>
    <phoneticPr fontId="6"/>
  </si>
  <si>
    <t>個別支援移動日中9.0</t>
    <rPh sb="6" eb="8">
      <t>ニッチュウ</t>
    </rPh>
    <phoneticPr fontId="6"/>
  </si>
  <si>
    <t>個別支援移動日中9.5</t>
    <rPh sb="6" eb="8">
      <t>ニッチュウ</t>
    </rPh>
    <phoneticPr fontId="6"/>
  </si>
  <si>
    <t>個別支援移動日中10.0</t>
    <rPh sb="6" eb="8">
      <t>ニッチュウ</t>
    </rPh>
    <phoneticPr fontId="6"/>
  </si>
  <si>
    <t>個別支援移動日中10.5</t>
    <rPh sb="6" eb="8">
      <t>ニッチュウ</t>
    </rPh>
    <phoneticPr fontId="6"/>
  </si>
  <si>
    <t>個別支援移動夜早0.5</t>
    <rPh sb="6" eb="7">
      <t>ヨル</t>
    </rPh>
    <rPh sb="7" eb="8">
      <t>ハヤ</t>
    </rPh>
    <phoneticPr fontId="6"/>
  </si>
  <si>
    <t>個別支援移動夜早1.0</t>
    <rPh sb="6" eb="7">
      <t>ヨル</t>
    </rPh>
    <rPh sb="7" eb="8">
      <t>ハヤ</t>
    </rPh>
    <phoneticPr fontId="6"/>
  </si>
  <si>
    <t>個別支援移動夜早1.5</t>
    <rPh sb="6" eb="7">
      <t>ヨル</t>
    </rPh>
    <rPh sb="7" eb="8">
      <t>ハヤ</t>
    </rPh>
    <phoneticPr fontId="6"/>
  </si>
  <si>
    <t>個別支援移動夜早2.0</t>
    <rPh sb="6" eb="7">
      <t>ヨル</t>
    </rPh>
    <rPh sb="7" eb="8">
      <t>ハヤ</t>
    </rPh>
    <phoneticPr fontId="6"/>
  </si>
  <si>
    <t>個別支援移動夜早2.5</t>
    <rPh sb="6" eb="7">
      <t>ヨル</t>
    </rPh>
    <rPh sb="7" eb="8">
      <t>ハヤ</t>
    </rPh>
    <phoneticPr fontId="6"/>
  </si>
  <si>
    <t>個別支援移動夜早3.0</t>
    <rPh sb="6" eb="7">
      <t>ヨル</t>
    </rPh>
    <rPh sb="7" eb="8">
      <t>ハヤ</t>
    </rPh>
    <phoneticPr fontId="6"/>
  </si>
  <si>
    <t>個別支援移動夜早3.5</t>
    <rPh sb="6" eb="7">
      <t>ヨル</t>
    </rPh>
    <rPh sb="7" eb="8">
      <t>ハヤ</t>
    </rPh>
    <phoneticPr fontId="6"/>
  </si>
  <si>
    <t>個別支援移動夜早4.0</t>
    <rPh sb="6" eb="7">
      <t>ヨル</t>
    </rPh>
    <rPh sb="7" eb="8">
      <t>ハヤ</t>
    </rPh>
    <phoneticPr fontId="6"/>
  </si>
  <si>
    <t>個別支援移動夜早4.5</t>
    <rPh sb="6" eb="7">
      <t>ヨル</t>
    </rPh>
    <rPh sb="7" eb="8">
      <t>ハヤ</t>
    </rPh>
    <phoneticPr fontId="6"/>
  </si>
  <si>
    <t>個別支援移動深夜0.5</t>
    <rPh sb="6" eb="8">
      <t>シンヤ</t>
    </rPh>
    <phoneticPr fontId="6"/>
  </si>
  <si>
    <t>個別支援移動深夜1.0</t>
    <rPh sb="6" eb="8">
      <t>シンヤ</t>
    </rPh>
    <phoneticPr fontId="6"/>
  </si>
  <si>
    <t>個別支援移動深夜1.5</t>
    <rPh sb="6" eb="8">
      <t>シンヤ</t>
    </rPh>
    <phoneticPr fontId="6"/>
  </si>
  <si>
    <t>個別支援移動深夜2.0</t>
    <rPh sb="6" eb="8">
      <t>シンヤ</t>
    </rPh>
    <phoneticPr fontId="6"/>
  </si>
  <si>
    <t>個別支援移動深夜2.5</t>
    <rPh sb="6" eb="8">
      <t>シンヤ</t>
    </rPh>
    <phoneticPr fontId="6"/>
  </si>
  <si>
    <t>個別支援移動深夜3.0</t>
    <rPh sb="6" eb="8">
      <t>シンヤ</t>
    </rPh>
    <phoneticPr fontId="6"/>
  </si>
  <si>
    <t>個別支援移動深夜3.5</t>
    <rPh sb="6" eb="8">
      <t>シンヤ</t>
    </rPh>
    <phoneticPr fontId="6"/>
  </si>
  <si>
    <t>個別支援移動深夜4.0</t>
    <rPh sb="6" eb="8">
      <t>シンヤ</t>
    </rPh>
    <phoneticPr fontId="6"/>
  </si>
  <si>
    <t>個別支援移動深夜4.5</t>
    <rPh sb="6" eb="8">
      <t>シンヤ</t>
    </rPh>
    <phoneticPr fontId="6"/>
  </si>
  <si>
    <t>個別支援移動深夜5.0</t>
    <rPh sb="6" eb="8">
      <t>シンヤ</t>
    </rPh>
    <phoneticPr fontId="6"/>
  </si>
  <si>
    <t>個別支援移動深夜5.5</t>
    <rPh sb="6" eb="8">
      <t>シンヤ</t>
    </rPh>
    <phoneticPr fontId="6"/>
  </si>
  <si>
    <t>個別支援移動深夜6.0</t>
    <rPh sb="6" eb="8">
      <t>シンヤ</t>
    </rPh>
    <phoneticPr fontId="6"/>
  </si>
  <si>
    <t>個別支援移動深夜6.5</t>
    <rPh sb="6" eb="8">
      <t>シンヤ</t>
    </rPh>
    <phoneticPr fontId="6"/>
  </si>
  <si>
    <t>個別支援移動深夜0.5夜早0.5</t>
    <rPh sb="6" eb="8">
      <t>シンヤ</t>
    </rPh>
    <rPh sb="11" eb="12">
      <t>ヨル</t>
    </rPh>
    <rPh sb="12" eb="13">
      <t>ハヤ</t>
    </rPh>
    <phoneticPr fontId="6"/>
  </si>
  <si>
    <t>個別支援移動深夜0.5夜早1.0</t>
    <rPh sb="6" eb="8">
      <t>シンヤ</t>
    </rPh>
    <rPh sb="11" eb="12">
      <t>ヨル</t>
    </rPh>
    <rPh sb="12" eb="13">
      <t>ハヤ</t>
    </rPh>
    <phoneticPr fontId="6"/>
  </si>
  <si>
    <t>個別支援移動深夜0.5夜早1.5</t>
    <rPh sb="6" eb="8">
      <t>シンヤ</t>
    </rPh>
    <rPh sb="11" eb="12">
      <t>ヨル</t>
    </rPh>
    <rPh sb="12" eb="13">
      <t>ハヤ</t>
    </rPh>
    <phoneticPr fontId="6"/>
  </si>
  <si>
    <t>個別支援移動深夜0.5夜早2.0</t>
    <rPh sb="6" eb="8">
      <t>シンヤ</t>
    </rPh>
    <rPh sb="11" eb="12">
      <t>ヨル</t>
    </rPh>
    <rPh sb="12" eb="13">
      <t>ハヤ</t>
    </rPh>
    <phoneticPr fontId="6"/>
  </si>
  <si>
    <t>個別支援移動深夜0.5夜早2.5</t>
    <rPh sb="6" eb="8">
      <t>シンヤ</t>
    </rPh>
    <rPh sb="11" eb="12">
      <t>ヨル</t>
    </rPh>
    <rPh sb="12" eb="13">
      <t>ハヤ</t>
    </rPh>
    <phoneticPr fontId="6"/>
  </si>
  <si>
    <t>個別支援移動深夜1.0夜早0.5</t>
    <rPh sb="6" eb="8">
      <t>シンヤ</t>
    </rPh>
    <rPh sb="11" eb="12">
      <t>ヨル</t>
    </rPh>
    <rPh sb="12" eb="13">
      <t>ハヤ</t>
    </rPh>
    <phoneticPr fontId="6"/>
  </si>
  <si>
    <t>個別支援移動深夜1.0夜早1.0</t>
    <rPh sb="6" eb="8">
      <t>シンヤ</t>
    </rPh>
    <rPh sb="11" eb="12">
      <t>ヨル</t>
    </rPh>
    <rPh sb="12" eb="13">
      <t>ハヤ</t>
    </rPh>
    <phoneticPr fontId="6"/>
  </si>
  <si>
    <t>個別支援移動深夜1.0夜早1.5</t>
    <rPh sb="6" eb="8">
      <t>シンヤ</t>
    </rPh>
    <rPh sb="11" eb="12">
      <t>ヨル</t>
    </rPh>
    <rPh sb="12" eb="13">
      <t>ハヤ</t>
    </rPh>
    <phoneticPr fontId="6"/>
  </si>
  <si>
    <t>個別支援移動深夜1.0夜早2.0</t>
    <rPh sb="6" eb="8">
      <t>シンヤ</t>
    </rPh>
    <rPh sb="11" eb="12">
      <t>ヨル</t>
    </rPh>
    <rPh sb="12" eb="13">
      <t>ハヤ</t>
    </rPh>
    <phoneticPr fontId="6"/>
  </si>
  <si>
    <t>個別支援移動深夜1.0夜早2.5</t>
    <rPh sb="6" eb="8">
      <t>シンヤ</t>
    </rPh>
    <rPh sb="11" eb="12">
      <t>ヨル</t>
    </rPh>
    <rPh sb="12" eb="13">
      <t>ハヤ</t>
    </rPh>
    <phoneticPr fontId="6"/>
  </si>
  <si>
    <t>個別支援移動深夜1.5夜早0.5</t>
    <rPh sb="6" eb="8">
      <t>シンヤ</t>
    </rPh>
    <rPh sb="11" eb="12">
      <t>ヨル</t>
    </rPh>
    <rPh sb="12" eb="13">
      <t>ハヤ</t>
    </rPh>
    <phoneticPr fontId="6"/>
  </si>
  <si>
    <t>個別支援移動深夜1.5夜早1.0</t>
    <rPh sb="6" eb="8">
      <t>シンヤ</t>
    </rPh>
    <rPh sb="11" eb="12">
      <t>ヨル</t>
    </rPh>
    <rPh sb="12" eb="13">
      <t>ハヤ</t>
    </rPh>
    <phoneticPr fontId="6"/>
  </si>
  <si>
    <t>個別支援移動深夜1.5夜早1.5</t>
    <rPh sb="6" eb="8">
      <t>シンヤ</t>
    </rPh>
    <rPh sb="11" eb="12">
      <t>ヨル</t>
    </rPh>
    <rPh sb="12" eb="13">
      <t>ハヤ</t>
    </rPh>
    <phoneticPr fontId="6"/>
  </si>
  <si>
    <t>個別支援移動深夜1.5夜早2.0</t>
    <rPh sb="6" eb="8">
      <t>シンヤ</t>
    </rPh>
    <rPh sb="11" eb="12">
      <t>ヨル</t>
    </rPh>
    <rPh sb="12" eb="13">
      <t>ハヤ</t>
    </rPh>
    <phoneticPr fontId="6"/>
  </si>
  <si>
    <t>個別支援移動深夜1.5夜早2.5</t>
    <rPh sb="6" eb="8">
      <t>シンヤ</t>
    </rPh>
    <rPh sb="11" eb="12">
      <t>ヨル</t>
    </rPh>
    <rPh sb="12" eb="13">
      <t>ハヤ</t>
    </rPh>
    <phoneticPr fontId="6"/>
  </si>
  <si>
    <t>個別支援移動深夜2.0夜早0.5</t>
    <rPh sb="6" eb="8">
      <t>シンヤ</t>
    </rPh>
    <rPh sb="11" eb="12">
      <t>ヨル</t>
    </rPh>
    <rPh sb="12" eb="13">
      <t>ハヤ</t>
    </rPh>
    <phoneticPr fontId="6"/>
  </si>
  <si>
    <t>個別支援移動深夜2.0夜早1.0</t>
    <rPh sb="6" eb="8">
      <t>シンヤ</t>
    </rPh>
    <rPh sb="11" eb="12">
      <t>ヨル</t>
    </rPh>
    <rPh sb="12" eb="13">
      <t>ハヤ</t>
    </rPh>
    <phoneticPr fontId="6"/>
  </si>
  <si>
    <t>個別支援移動深夜2.0夜早1.5</t>
    <rPh sb="6" eb="8">
      <t>シンヤ</t>
    </rPh>
    <rPh sb="11" eb="12">
      <t>ヨル</t>
    </rPh>
    <rPh sb="12" eb="13">
      <t>ハヤ</t>
    </rPh>
    <phoneticPr fontId="6"/>
  </si>
  <si>
    <t>個別支援移動深夜2.0夜早2.0</t>
    <rPh sb="6" eb="8">
      <t>シンヤ</t>
    </rPh>
    <rPh sb="11" eb="12">
      <t>ヨル</t>
    </rPh>
    <rPh sb="12" eb="13">
      <t>ハヤ</t>
    </rPh>
    <phoneticPr fontId="6"/>
  </si>
  <si>
    <t>個別支援移動深夜2.0夜早2.5</t>
    <rPh sb="6" eb="8">
      <t>シンヤ</t>
    </rPh>
    <rPh sb="11" eb="12">
      <t>ヨル</t>
    </rPh>
    <rPh sb="12" eb="13">
      <t>ハヤ</t>
    </rPh>
    <phoneticPr fontId="6"/>
  </si>
  <si>
    <t>個別支援移動深夜2.5夜早0.5</t>
    <rPh sb="6" eb="8">
      <t>シンヤ</t>
    </rPh>
    <rPh sb="11" eb="12">
      <t>ヨル</t>
    </rPh>
    <rPh sb="12" eb="13">
      <t>ハヤ</t>
    </rPh>
    <phoneticPr fontId="6"/>
  </si>
  <si>
    <t>個別支援移動深夜2.5夜早1.0</t>
    <rPh sb="6" eb="8">
      <t>シンヤ</t>
    </rPh>
    <rPh sb="11" eb="12">
      <t>ヨル</t>
    </rPh>
    <rPh sb="12" eb="13">
      <t>ハヤ</t>
    </rPh>
    <phoneticPr fontId="6"/>
  </si>
  <si>
    <t>個別支援移動深夜2.5夜早1.5</t>
    <rPh sb="6" eb="8">
      <t>シンヤ</t>
    </rPh>
    <rPh sb="11" eb="12">
      <t>ヨル</t>
    </rPh>
    <rPh sb="12" eb="13">
      <t>ハヤ</t>
    </rPh>
    <phoneticPr fontId="6"/>
  </si>
  <si>
    <t>個別支援移動深夜2.5夜早2.0</t>
    <rPh sb="6" eb="8">
      <t>シンヤ</t>
    </rPh>
    <rPh sb="11" eb="12">
      <t>ヨル</t>
    </rPh>
    <rPh sb="12" eb="13">
      <t>ハヤ</t>
    </rPh>
    <phoneticPr fontId="6"/>
  </si>
  <si>
    <t>個別支援移動深夜2.5夜早2.5</t>
    <rPh sb="6" eb="8">
      <t>シンヤ</t>
    </rPh>
    <rPh sb="11" eb="12">
      <t>ヨル</t>
    </rPh>
    <rPh sb="12" eb="13">
      <t>ハヤ</t>
    </rPh>
    <phoneticPr fontId="6"/>
  </si>
  <si>
    <t>個別支援移動深夜3.0夜早0.5</t>
    <rPh sb="6" eb="8">
      <t>シンヤ</t>
    </rPh>
    <rPh sb="11" eb="12">
      <t>ヨル</t>
    </rPh>
    <rPh sb="12" eb="13">
      <t>ハヤ</t>
    </rPh>
    <phoneticPr fontId="6"/>
  </si>
  <si>
    <t>個別支援移動深夜3.0夜早1.0</t>
    <rPh sb="6" eb="8">
      <t>シンヤ</t>
    </rPh>
    <rPh sb="11" eb="12">
      <t>ヨル</t>
    </rPh>
    <rPh sb="12" eb="13">
      <t>ハヤ</t>
    </rPh>
    <phoneticPr fontId="6"/>
  </si>
  <si>
    <t>個別支援移動深夜3.0夜早1.5</t>
    <rPh sb="6" eb="8">
      <t>シンヤ</t>
    </rPh>
    <rPh sb="11" eb="12">
      <t>ヨル</t>
    </rPh>
    <rPh sb="12" eb="13">
      <t>ハヤ</t>
    </rPh>
    <phoneticPr fontId="6"/>
  </si>
  <si>
    <t>個別支援移動深夜3.0夜早2.0</t>
    <rPh sb="6" eb="8">
      <t>シンヤ</t>
    </rPh>
    <rPh sb="11" eb="12">
      <t>ヨル</t>
    </rPh>
    <rPh sb="12" eb="13">
      <t>ハヤ</t>
    </rPh>
    <phoneticPr fontId="6"/>
  </si>
  <si>
    <t>個別支援移動深夜3.0夜早2.5</t>
    <rPh sb="6" eb="8">
      <t>シンヤ</t>
    </rPh>
    <rPh sb="11" eb="12">
      <t>ヨル</t>
    </rPh>
    <rPh sb="12" eb="13">
      <t>ハヤ</t>
    </rPh>
    <phoneticPr fontId="6"/>
  </si>
  <si>
    <t>個別支援移動深夜3.5夜早0.5</t>
    <rPh sb="6" eb="8">
      <t>シンヤ</t>
    </rPh>
    <rPh sb="11" eb="12">
      <t>ヨル</t>
    </rPh>
    <rPh sb="12" eb="13">
      <t>ハヤ</t>
    </rPh>
    <phoneticPr fontId="6"/>
  </si>
  <si>
    <t>個別支援移動深夜3.5夜早1.0</t>
    <rPh sb="6" eb="8">
      <t>シンヤ</t>
    </rPh>
    <rPh sb="11" eb="12">
      <t>ヨル</t>
    </rPh>
    <rPh sb="12" eb="13">
      <t>ハヤ</t>
    </rPh>
    <phoneticPr fontId="6"/>
  </si>
  <si>
    <t>個別支援移動深夜3.5夜早1.5</t>
    <rPh sb="6" eb="8">
      <t>シンヤ</t>
    </rPh>
    <rPh sb="11" eb="12">
      <t>ヨル</t>
    </rPh>
    <rPh sb="12" eb="13">
      <t>ハヤ</t>
    </rPh>
    <phoneticPr fontId="6"/>
  </si>
  <si>
    <t>個別支援移動深夜3.5夜早2.0</t>
    <rPh sb="6" eb="8">
      <t>シンヤ</t>
    </rPh>
    <rPh sb="11" eb="12">
      <t>ヨル</t>
    </rPh>
    <rPh sb="12" eb="13">
      <t>ハヤ</t>
    </rPh>
    <phoneticPr fontId="6"/>
  </si>
  <si>
    <t>個別支援移動深夜3.5夜早2.5</t>
    <rPh sb="6" eb="8">
      <t>シンヤ</t>
    </rPh>
    <rPh sb="11" eb="12">
      <t>ヨル</t>
    </rPh>
    <rPh sb="12" eb="13">
      <t>ハヤ</t>
    </rPh>
    <phoneticPr fontId="6"/>
  </si>
  <si>
    <t>個別支援移動深夜4.0夜早0.5</t>
    <rPh sb="6" eb="8">
      <t>シンヤ</t>
    </rPh>
    <rPh sb="11" eb="12">
      <t>ヨル</t>
    </rPh>
    <rPh sb="12" eb="13">
      <t>ハヤ</t>
    </rPh>
    <phoneticPr fontId="6"/>
  </si>
  <si>
    <t>個別支援移動深夜4.0夜早1.0</t>
    <rPh sb="6" eb="8">
      <t>シンヤ</t>
    </rPh>
    <rPh sb="11" eb="12">
      <t>ヨル</t>
    </rPh>
    <rPh sb="12" eb="13">
      <t>ハヤ</t>
    </rPh>
    <phoneticPr fontId="6"/>
  </si>
  <si>
    <t>個別支援移動深夜4.0夜早1.5</t>
    <rPh sb="6" eb="8">
      <t>シンヤ</t>
    </rPh>
    <rPh sb="11" eb="12">
      <t>ヨル</t>
    </rPh>
    <rPh sb="12" eb="13">
      <t>ハヤ</t>
    </rPh>
    <phoneticPr fontId="6"/>
  </si>
  <si>
    <t>個別支援移動深夜4.0夜早2.0</t>
    <rPh sb="6" eb="8">
      <t>シンヤ</t>
    </rPh>
    <rPh sb="11" eb="12">
      <t>ヨル</t>
    </rPh>
    <rPh sb="12" eb="13">
      <t>ハヤ</t>
    </rPh>
    <phoneticPr fontId="6"/>
  </si>
  <si>
    <t>個別支援移動深夜4.0夜早2.5</t>
    <rPh sb="6" eb="8">
      <t>シンヤ</t>
    </rPh>
    <rPh sb="11" eb="12">
      <t>ヨル</t>
    </rPh>
    <rPh sb="12" eb="13">
      <t>ハヤ</t>
    </rPh>
    <phoneticPr fontId="6"/>
  </si>
  <si>
    <t>個別支援移動深夜4.5夜早0.5</t>
    <rPh sb="6" eb="8">
      <t>シンヤ</t>
    </rPh>
    <rPh sb="11" eb="12">
      <t>ヨル</t>
    </rPh>
    <rPh sb="12" eb="13">
      <t>ハヤ</t>
    </rPh>
    <phoneticPr fontId="6"/>
  </si>
  <si>
    <t>個別支援移動深夜4.5夜早1.0</t>
    <rPh sb="6" eb="8">
      <t>シンヤ</t>
    </rPh>
    <rPh sb="11" eb="12">
      <t>ヨル</t>
    </rPh>
    <rPh sb="12" eb="13">
      <t>ハヤ</t>
    </rPh>
    <phoneticPr fontId="6"/>
  </si>
  <si>
    <t>個別支援移動深夜4.5夜早1.5</t>
    <rPh sb="6" eb="8">
      <t>シンヤ</t>
    </rPh>
    <rPh sb="11" eb="12">
      <t>ヨル</t>
    </rPh>
    <rPh sb="12" eb="13">
      <t>ハヤ</t>
    </rPh>
    <phoneticPr fontId="6"/>
  </si>
  <si>
    <t>個別支援移動深夜4.5夜早2.0</t>
    <rPh sb="6" eb="8">
      <t>シンヤ</t>
    </rPh>
    <rPh sb="11" eb="12">
      <t>ヨル</t>
    </rPh>
    <rPh sb="12" eb="13">
      <t>ハヤ</t>
    </rPh>
    <phoneticPr fontId="6"/>
  </si>
  <si>
    <t>個別支援移動深夜4.5夜早2.5</t>
    <rPh sb="6" eb="8">
      <t>シンヤ</t>
    </rPh>
    <rPh sb="11" eb="12">
      <t>ヨル</t>
    </rPh>
    <rPh sb="12" eb="13">
      <t>ハヤ</t>
    </rPh>
    <phoneticPr fontId="6"/>
  </si>
  <si>
    <t>個別支援移動深夜5.0夜早0.5</t>
    <rPh sb="6" eb="8">
      <t>シンヤ</t>
    </rPh>
    <rPh sb="11" eb="12">
      <t>ヨル</t>
    </rPh>
    <rPh sb="12" eb="13">
      <t>ハヤ</t>
    </rPh>
    <phoneticPr fontId="6"/>
  </si>
  <si>
    <t>個別支援移動深夜5.0夜早1.0</t>
    <rPh sb="6" eb="8">
      <t>シンヤ</t>
    </rPh>
    <rPh sb="11" eb="12">
      <t>ヨル</t>
    </rPh>
    <rPh sb="12" eb="13">
      <t>ハヤ</t>
    </rPh>
    <phoneticPr fontId="6"/>
  </si>
  <si>
    <t>個別支援移動深夜5.0夜早1.5</t>
    <rPh sb="6" eb="8">
      <t>シンヤ</t>
    </rPh>
    <rPh sb="11" eb="12">
      <t>ヨル</t>
    </rPh>
    <rPh sb="12" eb="13">
      <t>ハヤ</t>
    </rPh>
    <phoneticPr fontId="6"/>
  </si>
  <si>
    <t>個別支援移動深夜5.0夜早2.0</t>
    <rPh sb="6" eb="8">
      <t>シンヤ</t>
    </rPh>
    <rPh sb="11" eb="12">
      <t>ヨル</t>
    </rPh>
    <rPh sb="12" eb="13">
      <t>ハヤ</t>
    </rPh>
    <phoneticPr fontId="6"/>
  </si>
  <si>
    <t>個別支援移動深夜5.0夜早2.5</t>
    <rPh sb="6" eb="8">
      <t>シンヤ</t>
    </rPh>
    <rPh sb="11" eb="12">
      <t>ヨル</t>
    </rPh>
    <rPh sb="12" eb="13">
      <t>ハヤ</t>
    </rPh>
    <phoneticPr fontId="6"/>
  </si>
  <si>
    <t>個別支援移動深夜5.5夜早0.5</t>
    <rPh sb="6" eb="8">
      <t>シンヤ</t>
    </rPh>
    <rPh sb="11" eb="12">
      <t>ヨル</t>
    </rPh>
    <rPh sb="12" eb="13">
      <t>ハヤ</t>
    </rPh>
    <phoneticPr fontId="6"/>
  </si>
  <si>
    <t>個別支援移動深夜5.5夜早1.0</t>
    <rPh sb="6" eb="8">
      <t>シンヤ</t>
    </rPh>
    <rPh sb="11" eb="12">
      <t>ヨル</t>
    </rPh>
    <rPh sb="12" eb="13">
      <t>ハヤ</t>
    </rPh>
    <phoneticPr fontId="6"/>
  </si>
  <si>
    <t>個別支援移動深夜5.5夜早1.5</t>
    <rPh sb="6" eb="8">
      <t>シンヤ</t>
    </rPh>
    <rPh sb="11" eb="12">
      <t>ヨル</t>
    </rPh>
    <rPh sb="12" eb="13">
      <t>ハヤ</t>
    </rPh>
    <phoneticPr fontId="6"/>
  </si>
  <si>
    <t>個別支援移動深夜5.5夜早2.0</t>
    <rPh sb="6" eb="8">
      <t>シンヤ</t>
    </rPh>
    <rPh sb="11" eb="12">
      <t>ヨル</t>
    </rPh>
    <rPh sb="12" eb="13">
      <t>ハヤ</t>
    </rPh>
    <phoneticPr fontId="6"/>
  </si>
  <si>
    <t>個別支援移動深夜5.5夜早2.5</t>
    <rPh sb="6" eb="8">
      <t>シンヤ</t>
    </rPh>
    <rPh sb="11" eb="12">
      <t>ヨル</t>
    </rPh>
    <rPh sb="12" eb="13">
      <t>ハヤ</t>
    </rPh>
    <phoneticPr fontId="6"/>
  </si>
  <si>
    <t>個別支援移動深夜6.0夜早0.5</t>
    <rPh sb="6" eb="8">
      <t>シンヤ</t>
    </rPh>
    <rPh sb="11" eb="12">
      <t>ヨル</t>
    </rPh>
    <rPh sb="12" eb="13">
      <t>ハヤ</t>
    </rPh>
    <phoneticPr fontId="6"/>
  </si>
  <si>
    <t>個別支援移動深夜6.0夜早1.0</t>
    <rPh sb="6" eb="8">
      <t>シンヤ</t>
    </rPh>
    <rPh sb="11" eb="12">
      <t>ヨル</t>
    </rPh>
    <rPh sb="12" eb="13">
      <t>ハヤ</t>
    </rPh>
    <phoneticPr fontId="6"/>
  </si>
  <si>
    <t>個別支援移動深夜6.0夜早1.5</t>
    <rPh sb="6" eb="8">
      <t>シンヤ</t>
    </rPh>
    <rPh sb="11" eb="12">
      <t>ヨル</t>
    </rPh>
    <rPh sb="12" eb="13">
      <t>ハヤ</t>
    </rPh>
    <phoneticPr fontId="6"/>
  </si>
  <si>
    <t>個別支援移動深夜6.0夜早2.0</t>
    <rPh sb="6" eb="8">
      <t>シンヤ</t>
    </rPh>
    <rPh sb="11" eb="12">
      <t>ヨル</t>
    </rPh>
    <rPh sb="12" eb="13">
      <t>ハヤ</t>
    </rPh>
    <phoneticPr fontId="6"/>
  </si>
  <si>
    <t>個別支援移動深夜6.0夜早2.5</t>
    <rPh sb="6" eb="8">
      <t>シンヤ</t>
    </rPh>
    <rPh sb="11" eb="12">
      <t>ヨル</t>
    </rPh>
    <rPh sb="12" eb="13">
      <t>ハヤ</t>
    </rPh>
    <phoneticPr fontId="6"/>
  </si>
  <si>
    <t>個別支援移動深夜6.5夜早0.5</t>
    <rPh sb="6" eb="8">
      <t>シンヤ</t>
    </rPh>
    <rPh sb="11" eb="12">
      <t>ヨル</t>
    </rPh>
    <rPh sb="12" eb="13">
      <t>ハヤ</t>
    </rPh>
    <phoneticPr fontId="6"/>
  </si>
  <si>
    <t>個別支援移動深夜6.5夜早1.0</t>
    <rPh sb="6" eb="8">
      <t>シンヤ</t>
    </rPh>
    <rPh sb="11" eb="12">
      <t>ヨル</t>
    </rPh>
    <rPh sb="12" eb="13">
      <t>ハヤ</t>
    </rPh>
    <phoneticPr fontId="6"/>
  </si>
  <si>
    <t>個別支援移動深夜6.5夜早1.5</t>
    <rPh sb="6" eb="8">
      <t>シンヤ</t>
    </rPh>
    <rPh sb="11" eb="12">
      <t>ヨル</t>
    </rPh>
    <rPh sb="12" eb="13">
      <t>ハヤ</t>
    </rPh>
    <phoneticPr fontId="6"/>
  </si>
  <si>
    <t>個別支援移動深夜6.5夜早2.0</t>
    <rPh sb="6" eb="8">
      <t>シンヤ</t>
    </rPh>
    <rPh sb="11" eb="12">
      <t>ヨル</t>
    </rPh>
    <rPh sb="12" eb="13">
      <t>ハヤ</t>
    </rPh>
    <phoneticPr fontId="6"/>
  </si>
  <si>
    <t>個別支援移動深夜6.5夜早2.5</t>
    <rPh sb="6" eb="8">
      <t>シンヤ</t>
    </rPh>
    <rPh sb="11" eb="12">
      <t>ヨル</t>
    </rPh>
    <rPh sb="12" eb="13">
      <t>ハヤ</t>
    </rPh>
    <phoneticPr fontId="6"/>
  </si>
  <si>
    <t>個別支援移動夜早0.5日中0.5</t>
    <rPh sb="6" eb="7">
      <t>ヨル</t>
    </rPh>
    <rPh sb="7" eb="8">
      <t>ハヤ</t>
    </rPh>
    <rPh sb="11" eb="13">
      <t>ニッチュウ</t>
    </rPh>
    <phoneticPr fontId="6"/>
  </si>
  <si>
    <t>個別支援移動夜早0.5日中1.0</t>
    <rPh sb="6" eb="7">
      <t>ヨル</t>
    </rPh>
    <rPh sb="7" eb="8">
      <t>ハヤ</t>
    </rPh>
    <rPh sb="11" eb="13">
      <t>ニッチュウ</t>
    </rPh>
    <phoneticPr fontId="6"/>
  </si>
  <si>
    <t>個別支援移動夜早0.5日中1.5</t>
    <rPh sb="6" eb="7">
      <t>ヨル</t>
    </rPh>
    <rPh sb="7" eb="8">
      <t>ハヤ</t>
    </rPh>
    <rPh sb="11" eb="13">
      <t>ニッチュウ</t>
    </rPh>
    <phoneticPr fontId="6"/>
  </si>
  <si>
    <t>個別支援移動夜早0.5日中2.0</t>
    <rPh sb="6" eb="7">
      <t>ヨル</t>
    </rPh>
    <rPh sb="7" eb="8">
      <t>ハヤ</t>
    </rPh>
    <rPh sb="11" eb="13">
      <t>ニッチュウ</t>
    </rPh>
    <phoneticPr fontId="6"/>
  </si>
  <si>
    <t>個別支援移動夜早0.5日中2.5</t>
    <rPh sb="6" eb="7">
      <t>ヨル</t>
    </rPh>
    <rPh sb="7" eb="8">
      <t>ハヤ</t>
    </rPh>
    <rPh sb="11" eb="13">
      <t>ニッチュウ</t>
    </rPh>
    <phoneticPr fontId="6"/>
  </si>
  <si>
    <t>個別支援移動夜早0.5日中3.0</t>
    <rPh sb="6" eb="7">
      <t>ヨル</t>
    </rPh>
    <rPh sb="7" eb="8">
      <t>ハヤ</t>
    </rPh>
    <rPh sb="11" eb="13">
      <t>ニッチュウ</t>
    </rPh>
    <phoneticPr fontId="6"/>
  </si>
  <si>
    <t>個別支援移動夜早0.5日中3.5</t>
    <rPh sb="6" eb="7">
      <t>ヨル</t>
    </rPh>
    <rPh sb="7" eb="8">
      <t>ハヤ</t>
    </rPh>
    <rPh sb="11" eb="13">
      <t>ニッチュウ</t>
    </rPh>
    <phoneticPr fontId="6"/>
  </si>
  <si>
    <t>個別支援移動夜早0.5日中4.0</t>
    <rPh sb="6" eb="7">
      <t>ヨル</t>
    </rPh>
    <rPh sb="7" eb="8">
      <t>ハヤ</t>
    </rPh>
    <rPh sb="11" eb="13">
      <t>ニッチュウ</t>
    </rPh>
    <phoneticPr fontId="6"/>
  </si>
  <si>
    <t>個別支援移動夜早0.5日中4.5</t>
    <rPh sb="6" eb="7">
      <t>ヨル</t>
    </rPh>
    <rPh sb="7" eb="8">
      <t>ハヤ</t>
    </rPh>
    <rPh sb="11" eb="13">
      <t>ニッチュウ</t>
    </rPh>
    <phoneticPr fontId="6"/>
  </si>
  <si>
    <t>個別支援移動夜早0.5日中5.0</t>
    <rPh sb="6" eb="7">
      <t>ヨル</t>
    </rPh>
    <rPh sb="7" eb="8">
      <t>ハヤ</t>
    </rPh>
    <rPh sb="11" eb="13">
      <t>ニッチュウ</t>
    </rPh>
    <phoneticPr fontId="6"/>
  </si>
  <si>
    <t>個別支援移動夜早0.5日中5.5</t>
    <rPh sb="6" eb="7">
      <t>ヨル</t>
    </rPh>
    <rPh sb="7" eb="8">
      <t>ハヤ</t>
    </rPh>
    <rPh sb="11" eb="13">
      <t>ニッチュウ</t>
    </rPh>
    <phoneticPr fontId="6"/>
  </si>
  <si>
    <t>個別支援移動夜早0.5日中6.0</t>
    <rPh sb="6" eb="7">
      <t>ヨル</t>
    </rPh>
    <rPh sb="7" eb="8">
      <t>ハヤ</t>
    </rPh>
    <rPh sb="11" eb="13">
      <t>ニッチュウ</t>
    </rPh>
    <phoneticPr fontId="6"/>
  </si>
  <si>
    <t>個別支援移動夜早0.5日中6.5</t>
    <rPh sb="6" eb="7">
      <t>ヨル</t>
    </rPh>
    <rPh sb="7" eb="8">
      <t>ハヤ</t>
    </rPh>
    <rPh sb="11" eb="13">
      <t>ニッチュウ</t>
    </rPh>
    <phoneticPr fontId="6"/>
  </si>
  <si>
    <t>個別支援移動夜早0.5日中7.0</t>
    <rPh sb="6" eb="7">
      <t>ヨル</t>
    </rPh>
    <rPh sb="7" eb="8">
      <t>ハヤ</t>
    </rPh>
    <rPh sb="11" eb="13">
      <t>ニッチュウ</t>
    </rPh>
    <phoneticPr fontId="6"/>
  </si>
  <si>
    <t>個別支援移動夜早0.5日中7.5</t>
    <rPh sb="6" eb="7">
      <t>ヨル</t>
    </rPh>
    <rPh sb="7" eb="8">
      <t>ハヤ</t>
    </rPh>
    <rPh sb="11" eb="13">
      <t>ニッチュウ</t>
    </rPh>
    <phoneticPr fontId="6"/>
  </si>
  <si>
    <t>個別支援移動夜早0.5日中8.0</t>
    <rPh sb="6" eb="7">
      <t>ヨル</t>
    </rPh>
    <rPh sb="7" eb="8">
      <t>ハヤ</t>
    </rPh>
    <rPh sb="11" eb="13">
      <t>ニッチュウ</t>
    </rPh>
    <phoneticPr fontId="6"/>
  </si>
  <si>
    <t>個別支援移動夜早0.5日中8.5</t>
    <rPh sb="6" eb="7">
      <t>ヨル</t>
    </rPh>
    <rPh sb="7" eb="8">
      <t>ハヤ</t>
    </rPh>
    <rPh sb="11" eb="13">
      <t>ニッチュウ</t>
    </rPh>
    <phoneticPr fontId="6"/>
  </si>
  <si>
    <t>個別支援移動夜早0.5日中9.0</t>
    <rPh sb="6" eb="7">
      <t>ヨル</t>
    </rPh>
    <rPh sb="7" eb="8">
      <t>ハヤ</t>
    </rPh>
    <rPh sb="11" eb="13">
      <t>ニッチュウ</t>
    </rPh>
    <phoneticPr fontId="6"/>
  </si>
  <si>
    <t>個別支援移動夜早0.5日中9.5</t>
    <rPh sb="6" eb="7">
      <t>ヨル</t>
    </rPh>
    <rPh sb="7" eb="8">
      <t>ハヤ</t>
    </rPh>
    <rPh sb="11" eb="13">
      <t>ニッチュウ</t>
    </rPh>
    <phoneticPr fontId="6"/>
  </si>
  <si>
    <t>個別支援移動夜早0.5日中10.0</t>
    <rPh sb="6" eb="7">
      <t>ヨル</t>
    </rPh>
    <rPh sb="7" eb="8">
      <t>ハヤ</t>
    </rPh>
    <rPh sb="11" eb="13">
      <t>ニッチュウ</t>
    </rPh>
    <phoneticPr fontId="6"/>
  </si>
  <si>
    <t>個別支援移動夜早0.5日中10.5</t>
    <rPh sb="6" eb="7">
      <t>ヨル</t>
    </rPh>
    <rPh sb="7" eb="8">
      <t>ハヤ</t>
    </rPh>
    <rPh sb="11" eb="13">
      <t>ニッチュウ</t>
    </rPh>
    <phoneticPr fontId="6"/>
  </si>
  <si>
    <t>個別支援移動夜早1.0日中0.5</t>
  </si>
  <si>
    <t>個別支援移動夜早1.0日中1.0</t>
  </si>
  <si>
    <t>個別支援移動夜早1.0日中1.5</t>
  </si>
  <si>
    <t>個別支援移動夜早1.0日中2.0</t>
  </si>
  <si>
    <t>個別支援移動夜早1.0日中2.5</t>
  </si>
  <si>
    <t>個別支援移動夜早1.0日中3.0</t>
  </si>
  <si>
    <t>個別支援移動夜早1.0日中3.5</t>
  </si>
  <si>
    <t>個別支援移動夜早1.0日中4.0</t>
  </si>
  <si>
    <t>個別支援移動夜早1.0日中4.5</t>
  </si>
  <si>
    <t>個別支援移動夜早1.0日中5.0</t>
  </si>
  <si>
    <t>個別支援移動夜早1.0日中5.5</t>
  </si>
  <si>
    <t>個別支援移動夜早1.0日中6.0</t>
  </si>
  <si>
    <t>個別支援移動夜早1.0日中6.5</t>
  </si>
  <si>
    <t>個別支援移動夜早1.0日中7.0</t>
  </si>
  <si>
    <t>個別支援移動夜早1.0日中7.5</t>
  </si>
  <si>
    <t>個別支援移動夜早1.0日中8.0</t>
  </si>
  <si>
    <t>個別支援移動夜早1.0日中8.5</t>
  </si>
  <si>
    <t>個別支援移動夜早1.0日中9.0</t>
  </si>
  <si>
    <t>個別支援移動夜早1.0日中9.5</t>
  </si>
  <si>
    <t>個別支援移動夜早1.0日中10.0</t>
  </si>
  <si>
    <t>個別支援移動夜早1.0日中10.5</t>
  </si>
  <si>
    <t>個別支援移動夜早1.5日中0.5</t>
    <rPh sb="6" eb="7">
      <t>ヨル</t>
    </rPh>
    <rPh sb="7" eb="8">
      <t>ハヤ</t>
    </rPh>
    <rPh sb="11" eb="13">
      <t>ニッチュウ</t>
    </rPh>
    <phoneticPr fontId="6"/>
  </si>
  <si>
    <t>個別支援移動夜早1.5日中1.0</t>
    <rPh sb="6" eb="7">
      <t>ヨル</t>
    </rPh>
    <rPh sb="7" eb="8">
      <t>ハヤ</t>
    </rPh>
    <rPh sb="11" eb="13">
      <t>ニッチュウ</t>
    </rPh>
    <phoneticPr fontId="6"/>
  </si>
  <si>
    <t>個別支援移動夜早1.5日中1.5</t>
    <rPh sb="6" eb="7">
      <t>ヨル</t>
    </rPh>
    <rPh sb="7" eb="8">
      <t>ハヤ</t>
    </rPh>
    <rPh sb="11" eb="13">
      <t>ニッチュウ</t>
    </rPh>
    <phoneticPr fontId="6"/>
  </si>
  <si>
    <t>個別支援移動夜早1.5日中2.0</t>
    <rPh sb="6" eb="7">
      <t>ヨル</t>
    </rPh>
    <rPh sb="7" eb="8">
      <t>ハヤ</t>
    </rPh>
    <rPh sb="11" eb="13">
      <t>ニッチュウ</t>
    </rPh>
    <phoneticPr fontId="6"/>
  </si>
  <si>
    <t>個別支援移動夜早1.5日中2.5</t>
    <rPh sb="6" eb="7">
      <t>ヨル</t>
    </rPh>
    <rPh sb="7" eb="8">
      <t>ハヤ</t>
    </rPh>
    <rPh sb="11" eb="13">
      <t>ニッチュウ</t>
    </rPh>
    <phoneticPr fontId="6"/>
  </si>
  <si>
    <t>個別支援移動夜早1.5日中3.0</t>
    <rPh sb="6" eb="7">
      <t>ヨル</t>
    </rPh>
    <rPh sb="7" eb="8">
      <t>ハヤ</t>
    </rPh>
    <rPh sb="11" eb="13">
      <t>ニッチュウ</t>
    </rPh>
    <phoneticPr fontId="6"/>
  </si>
  <si>
    <t>個別支援移動夜早1.5日中3.5</t>
    <rPh sb="6" eb="7">
      <t>ヨル</t>
    </rPh>
    <rPh sb="7" eb="8">
      <t>ハヤ</t>
    </rPh>
    <rPh sb="11" eb="13">
      <t>ニッチュウ</t>
    </rPh>
    <phoneticPr fontId="6"/>
  </si>
  <si>
    <t>個別支援移動夜早1.5日中4.0</t>
    <rPh sb="6" eb="7">
      <t>ヨル</t>
    </rPh>
    <rPh sb="7" eb="8">
      <t>ハヤ</t>
    </rPh>
    <rPh sb="11" eb="13">
      <t>ニッチュウ</t>
    </rPh>
    <phoneticPr fontId="6"/>
  </si>
  <si>
    <t>個別支援移動夜早1.5日中4.5</t>
    <rPh sb="6" eb="7">
      <t>ヨル</t>
    </rPh>
    <rPh sb="7" eb="8">
      <t>ハヤ</t>
    </rPh>
    <rPh sb="11" eb="13">
      <t>ニッチュウ</t>
    </rPh>
    <phoneticPr fontId="6"/>
  </si>
  <si>
    <t>個別支援移動夜早1.5日中5.0</t>
    <rPh sb="6" eb="7">
      <t>ヨル</t>
    </rPh>
    <rPh sb="7" eb="8">
      <t>ハヤ</t>
    </rPh>
    <rPh sb="11" eb="13">
      <t>ニッチュウ</t>
    </rPh>
    <phoneticPr fontId="6"/>
  </si>
  <si>
    <t>個別支援移動夜早1.5日中5.5</t>
    <rPh sb="6" eb="7">
      <t>ヨル</t>
    </rPh>
    <rPh sb="7" eb="8">
      <t>ハヤ</t>
    </rPh>
    <rPh sb="11" eb="13">
      <t>ニッチュウ</t>
    </rPh>
    <phoneticPr fontId="6"/>
  </si>
  <si>
    <t>個別支援移動夜早1.5日中6.0</t>
    <rPh sb="6" eb="7">
      <t>ヨル</t>
    </rPh>
    <rPh sb="7" eb="8">
      <t>ハヤ</t>
    </rPh>
    <rPh sb="11" eb="13">
      <t>ニッチュウ</t>
    </rPh>
    <phoneticPr fontId="6"/>
  </si>
  <si>
    <t>個別支援移動夜早1.5日中6.5</t>
    <rPh sb="6" eb="7">
      <t>ヨル</t>
    </rPh>
    <rPh sb="7" eb="8">
      <t>ハヤ</t>
    </rPh>
    <rPh sb="11" eb="13">
      <t>ニッチュウ</t>
    </rPh>
    <phoneticPr fontId="6"/>
  </si>
  <si>
    <t>個別支援移動夜早1.5日中7.0</t>
    <rPh sb="6" eb="7">
      <t>ヨル</t>
    </rPh>
    <rPh sb="7" eb="8">
      <t>ハヤ</t>
    </rPh>
    <rPh sb="11" eb="13">
      <t>ニッチュウ</t>
    </rPh>
    <phoneticPr fontId="6"/>
  </si>
  <si>
    <t>個別支援移動夜早1.5日中7.5</t>
    <rPh sb="6" eb="7">
      <t>ヨル</t>
    </rPh>
    <rPh sb="7" eb="8">
      <t>ハヤ</t>
    </rPh>
    <rPh sb="11" eb="13">
      <t>ニッチュウ</t>
    </rPh>
    <phoneticPr fontId="6"/>
  </si>
  <si>
    <t>個別支援移動夜早1.5日中8.0</t>
    <rPh sb="6" eb="7">
      <t>ヨル</t>
    </rPh>
    <rPh sb="7" eb="8">
      <t>ハヤ</t>
    </rPh>
    <rPh sb="11" eb="13">
      <t>ニッチュウ</t>
    </rPh>
    <phoneticPr fontId="6"/>
  </si>
  <si>
    <t>個別支援移動夜早1.5日中8.5</t>
    <rPh sb="6" eb="7">
      <t>ヨル</t>
    </rPh>
    <rPh sb="7" eb="8">
      <t>ハヤ</t>
    </rPh>
    <rPh sb="11" eb="13">
      <t>ニッチュウ</t>
    </rPh>
    <phoneticPr fontId="6"/>
  </si>
  <si>
    <t>個別支援移動夜早1.5日中9.0</t>
    <rPh sb="6" eb="7">
      <t>ヨル</t>
    </rPh>
    <rPh sb="7" eb="8">
      <t>ハヤ</t>
    </rPh>
    <rPh sb="11" eb="13">
      <t>ニッチュウ</t>
    </rPh>
    <phoneticPr fontId="6"/>
  </si>
  <si>
    <t>個別支援移動夜早1.5日中9.5</t>
    <rPh sb="6" eb="7">
      <t>ヨル</t>
    </rPh>
    <rPh sb="7" eb="8">
      <t>ハヤ</t>
    </rPh>
    <rPh sb="11" eb="13">
      <t>ニッチュウ</t>
    </rPh>
    <phoneticPr fontId="6"/>
  </si>
  <si>
    <t>個別支援移動夜早1.5日中10.0</t>
    <rPh sb="6" eb="7">
      <t>ヨル</t>
    </rPh>
    <rPh sb="7" eb="8">
      <t>ハヤ</t>
    </rPh>
    <rPh sb="11" eb="13">
      <t>ニッチュウ</t>
    </rPh>
    <phoneticPr fontId="6"/>
  </si>
  <si>
    <t>個別支援移動夜早1.5日中10.5</t>
    <rPh sb="6" eb="7">
      <t>ヨル</t>
    </rPh>
    <rPh sb="7" eb="8">
      <t>ハヤ</t>
    </rPh>
    <rPh sb="11" eb="13">
      <t>ニッチュウ</t>
    </rPh>
    <phoneticPr fontId="6"/>
  </si>
  <si>
    <t>個別支援移動夜早2.0日中0.5</t>
  </si>
  <si>
    <t>個別支援移動夜早2.0日中1.0</t>
  </si>
  <si>
    <t>個別支援移動夜早2.0日中1.5</t>
  </si>
  <si>
    <t>個別支援移動夜早2.0日中2.0</t>
  </si>
  <si>
    <t>個別支援移動夜早2.0日中2.5</t>
  </si>
  <si>
    <t>個別支援移動夜早2.0日中3.0</t>
  </si>
  <si>
    <t>個別支援移動夜早2.0日中3.5</t>
  </si>
  <si>
    <t>個別支援移動夜早2.0日中4.0</t>
  </si>
  <si>
    <t>個別支援移動夜早2.0日中4.5</t>
  </si>
  <si>
    <t>個別支援移動夜早2.0日中5.0</t>
  </si>
  <si>
    <t>個別支援移動夜早2.0日中5.5</t>
  </si>
  <si>
    <t>個別支援移動夜早2.0日中6.0</t>
  </si>
  <si>
    <t>個別支援移動夜早2.0日中6.5</t>
  </si>
  <si>
    <t>個別支援移動夜早2.0日中7.0</t>
  </si>
  <si>
    <t>個別支援移動夜早2.0日中7.5</t>
  </si>
  <si>
    <t>個別支援移動夜早2.0日中8.0</t>
  </si>
  <si>
    <t>個別支援移動夜早2.0日中8.5</t>
  </si>
  <si>
    <t>個別支援移動夜早2.0日中9.0</t>
  </si>
  <si>
    <t>個別支援移動夜早2.0日中9.5</t>
  </si>
  <si>
    <t>個別支援移動夜早2.0日中10.0</t>
  </si>
  <si>
    <t>個別支援移動夜早2.0日中10.5</t>
  </si>
  <si>
    <t>個別支援移動夜早2.5日中0.5</t>
    <rPh sb="6" eb="7">
      <t>ヨル</t>
    </rPh>
    <rPh sb="7" eb="8">
      <t>ハヤ</t>
    </rPh>
    <rPh sb="11" eb="13">
      <t>ニッチュウ</t>
    </rPh>
    <phoneticPr fontId="6"/>
  </si>
  <si>
    <t>個別支援移動夜早2.5日中1.0</t>
    <rPh sb="6" eb="7">
      <t>ヨル</t>
    </rPh>
    <rPh sb="7" eb="8">
      <t>ハヤ</t>
    </rPh>
    <rPh sb="11" eb="13">
      <t>ニッチュウ</t>
    </rPh>
    <phoneticPr fontId="6"/>
  </si>
  <si>
    <t>個別支援移動夜早2.5日中1.5</t>
    <rPh sb="6" eb="7">
      <t>ヨル</t>
    </rPh>
    <rPh sb="7" eb="8">
      <t>ハヤ</t>
    </rPh>
    <rPh sb="11" eb="13">
      <t>ニッチュウ</t>
    </rPh>
    <phoneticPr fontId="6"/>
  </si>
  <si>
    <t>個別支援移動夜早2.5日中2.0</t>
    <rPh sb="6" eb="7">
      <t>ヨル</t>
    </rPh>
    <rPh sb="7" eb="8">
      <t>ハヤ</t>
    </rPh>
    <rPh sb="11" eb="13">
      <t>ニッチュウ</t>
    </rPh>
    <phoneticPr fontId="6"/>
  </si>
  <si>
    <t>個別支援移動夜早2.5日中2.5</t>
    <rPh sb="6" eb="7">
      <t>ヨル</t>
    </rPh>
    <rPh sb="7" eb="8">
      <t>ハヤ</t>
    </rPh>
    <rPh sb="11" eb="13">
      <t>ニッチュウ</t>
    </rPh>
    <phoneticPr fontId="6"/>
  </si>
  <si>
    <t>個別支援移動夜早2.5日中3.0</t>
    <rPh sb="6" eb="7">
      <t>ヨル</t>
    </rPh>
    <rPh sb="7" eb="8">
      <t>ハヤ</t>
    </rPh>
    <rPh sb="11" eb="13">
      <t>ニッチュウ</t>
    </rPh>
    <phoneticPr fontId="6"/>
  </si>
  <si>
    <t>個別支援移動夜早2.5日中3.5</t>
    <rPh sb="6" eb="7">
      <t>ヨル</t>
    </rPh>
    <rPh sb="7" eb="8">
      <t>ハヤ</t>
    </rPh>
    <rPh sb="11" eb="13">
      <t>ニッチュウ</t>
    </rPh>
    <phoneticPr fontId="6"/>
  </si>
  <si>
    <t>個別支援移動夜早2.5日中4.0</t>
    <rPh sb="6" eb="7">
      <t>ヨル</t>
    </rPh>
    <rPh sb="7" eb="8">
      <t>ハヤ</t>
    </rPh>
    <rPh sb="11" eb="13">
      <t>ニッチュウ</t>
    </rPh>
    <phoneticPr fontId="6"/>
  </si>
  <si>
    <t>個別支援移動夜早2.5日中4.5</t>
    <rPh sb="6" eb="7">
      <t>ヨル</t>
    </rPh>
    <rPh sb="7" eb="8">
      <t>ハヤ</t>
    </rPh>
    <rPh sb="11" eb="13">
      <t>ニッチュウ</t>
    </rPh>
    <phoneticPr fontId="6"/>
  </si>
  <si>
    <t>個別支援移動夜早2.5日中5.0</t>
    <rPh sb="6" eb="7">
      <t>ヨル</t>
    </rPh>
    <rPh sb="7" eb="8">
      <t>ハヤ</t>
    </rPh>
    <rPh sb="11" eb="13">
      <t>ニッチュウ</t>
    </rPh>
    <phoneticPr fontId="6"/>
  </si>
  <si>
    <t>個別支援移動夜早2.5日中5.5</t>
    <rPh sb="6" eb="7">
      <t>ヨル</t>
    </rPh>
    <rPh sb="7" eb="8">
      <t>ハヤ</t>
    </rPh>
    <rPh sb="11" eb="13">
      <t>ニッチュウ</t>
    </rPh>
    <phoneticPr fontId="6"/>
  </si>
  <si>
    <t>個別支援移動夜早2.5日中6.0</t>
    <rPh sb="6" eb="7">
      <t>ヨル</t>
    </rPh>
    <rPh sb="7" eb="8">
      <t>ハヤ</t>
    </rPh>
    <rPh sb="11" eb="13">
      <t>ニッチュウ</t>
    </rPh>
    <phoneticPr fontId="6"/>
  </si>
  <si>
    <t>個別支援移動夜早2.5日中6.5</t>
    <rPh sb="6" eb="7">
      <t>ヨル</t>
    </rPh>
    <rPh sb="7" eb="8">
      <t>ハヤ</t>
    </rPh>
    <rPh sb="11" eb="13">
      <t>ニッチュウ</t>
    </rPh>
    <phoneticPr fontId="6"/>
  </si>
  <si>
    <t>個別支援移動夜早2.5日中7.0</t>
    <rPh sb="6" eb="7">
      <t>ヨル</t>
    </rPh>
    <rPh sb="7" eb="8">
      <t>ハヤ</t>
    </rPh>
    <rPh sb="11" eb="13">
      <t>ニッチュウ</t>
    </rPh>
    <phoneticPr fontId="6"/>
  </si>
  <si>
    <t>個別支援移動夜早2.5日中7.5</t>
    <rPh sb="6" eb="7">
      <t>ヨル</t>
    </rPh>
    <rPh sb="7" eb="8">
      <t>ハヤ</t>
    </rPh>
    <rPh sb="11" eb="13">
      <t>ニッチュウ</t>
    </rPh>
    <phoneticPr fontId="6"/>
  </si>
  <si>
    <t>個別支援移動夜早2.5日中8.0</t>
    <rPh sb="6" eb="7">
      <t>ヨル</t>
    </rPh>
    <rPh sb="7" eb="8">
      <t>ハヤ</t>
    </rPh>
    <rPh sb="11" eb="13">
      <t>ニッチュウ</t>
    </rPh>
    <phoneticPr fontId="6"/>
  </si>
  <si>
    <t>個別支援移動夜早2.5日中8.5</t>
    <rPh sb="6" eb="7">
      <t>ヨル</t>
    </rPh>
    <rPh sb="7" eb="8">
      <t>ハヤ</t>
    </rPh>
    <rPh sb="11" eb="13">
      <t>ニッチュウ</t>
    </rPh>
    <phoneticPr fontId="6"/>
  </si>
  <si>
    <t>個別支援移動夜早2.5日中9.0</t>
    <rPh sb="6" eb="7">
      <t>ヨル</t>
    </rPh>
    <rPh sb="7" eb="8">
      <t>ハヤ</t>
    </rPh>
    <rPh sb="11" eb="13">
      <t>ニッチュウ</t>
    </rPh>
    <phoneticPr fontId="6"/>
  </si>
  <si>
    <t>個別支援移動夜早2.5日中9.5</t>
    <rPh sb="6" eb="7">
      <t>ヨル</t>
    </rPh>
    <rPh sb="7" eb="8">
      <t>ハヤ</t>
    </rPh>
    <rPh sb="11" eb="13">
      <t>ニッチュウ</t>
    </rPh>
    <phoneticPr fontId="6"/>
  </si>
  <si>
    <t>個別支援移動夜早2.5日中10.0</t>
    <rPh sb="6" eb="7">
      <t>ヨル</t>
    </rPh>
    <rPh sb="7" eb="8">
      <t>ハヤ</t>
    </rPh>
    <rPh sb="11" eb="13">
      <t>ニッチュウ</t>
    </rPh>
    <phoneticPr fontId="6"/>
  </si>
  <si>
    <t>個別支援移動夜早2.5日中10.5</t>
    <rPh sb="6" eb="7">
      <t>ヨル</t>
    </rPh>
    <rPh sb="7" eb="8">
      <t>ハヤ</t>
    </rPh>
    <rPh sb="11" eb="13">
      <t>ニッチュウ</t>
    </rPh>
    <phoneticPr fontId="6"/>
  </si>
  <si>
    <t>個別支援移動日中0.5夜早0.5</t>
    <rPh sb="6" eb="8">
      <t>ニッチュウ</t>
    </rPh>
    <rPh sb="11" eb="12">
      <t>ヨル</t>
    </rPh>
    <rPh sb="12" eb="13">
      <t>ハヤ</t>
    </rPh>
    <phoneticPr fontId="6"/>
  </si>
  <si>
    <t>個別支援移動日中0.5夜早1.0</t>
    <rPh sb="6" eb="8">
      <t>ニッチュウ</t>
    </rPh>
    <rPh sb="11" eb="12">
      <t>ヨル</t>
    </rPh>
    <rPh sb="12" eb="13">
      <t>ハヤ</t>
    </rPh>
    <phoneticPr fontId="6"/>
  </si>
  <si>
    <t>個別支援移動日中0.5夜早1.5</t>
    <rPh sb="6" eb="8">
      <t>ニッチュウ</t>
    </rPh>
    <rPh sb="11" eb="12">
      <t>ヨル</t>
    </rPh>
    <rPh sb="12" eb="13">
      <t>ハヤ</t>
    </rPh>
    <phoneticPr fontId="6"/>
  </si>
  <si>
    <t>個別支援移動日中0.5夜早2.0</t>
    <rPh sb="6" eb="8">
      <t>ニッチュウ</t>
    </rPh>
    <rPh sb="11" eb="12">
      <t>ヨル</t>
    </rPh>
    <rPh sb="12" eb="13">
      <t>ハヤ</t>
    </rPh>
    <phoneticPr fontId="6"/>
  </si>
  <si>
    <t>個別支援移動日中0.5夜早2.5</t>
    <rPh sb="6" eb="8">
      <t>ニッチュウ</t>
    </rPh>
    <rPh sb="11" eb="12">
      <t>ヨル</t>
    </rPh>
    <rPh sb="12" eb="13">
      <t>ハヤ</t>
    </rPh>
    <phoneticPr fontId="6"/>
  </si>
  <si>
    <t>個別支援移動日中0.5夜早3.0</t>
    <rPh sb="6" eb="8">
      <t>ニッチュウ</t>
    </rPh>
    <rPh sb="11" eb="12">
      <t>ヨル</t>
    </rPh>
    <rPh sb="12" eb="13">
      <t>ハヤ</t>
    </rPh>
    <phoneticPr fontId="6"/>
  </si>
  <si>
    <t>個別支援移動日中0.5夜早3.5</t>
    <rPh sb="6" eb="8">
      <t>ニッチュウ</t>
    </rPh>
    <rPh sb="11" eb="12">
      <t>ヨル</t>
    </rPh>
    <rPh sb="12" eb="13">
      <t>ハヤ</t>
    </rPh>
    <phoneticPr fontId="6"/>
  </si>
  <si>
    <t>個別支援移動日中0.5夜早4.0</t>
    <rPh sb="6" eb="8">
      <t>ニッチュウ</t>
    </rPh>
    <rPh sb="11" eb="12">
      <t>ヨル</t>
    </rPh>
    <rPh sb="12" eb="13">
      <t>ハヤ</t>
    </rPh>
    <phoneticPr fontId="6"/>
  </si>
  <si>
    <t>個別支援移動日中0.5夜早4.5</t>
    <rPh sb="6" eb="8">
      <t>ニッチュウ</t>
    </rPh>
    <rPh sb="11" eb="12">
      <t>ヨル</t>
    </rPh>
    <rPh sb="12" eb="13">
      <t>ハヤ</t>
    </rPh>
    <phoneticPr fontId="6"/>
  </si>
  <si>
    <t>個別支援移動日中1.0夜早0.5</t>
  </si>
  <si>
    <t>個別支援移動日中1.0夜早1.0</t>
  </si>
  <si>
    <t>個別支援移動日中1.0夜早1.5</t>
  </si>
  <si>
    <t>個別支援移動日中1.0夜早2.0</t>
  </si>
  <si>
    <t>個別支援移動日中1.0夜早2.5</t>
  </si>
  <si>
    <t>個別支援移動日中1.0夜早3.0</t>
  </si>
  <si>
    <t>個別支援移動日中1.0夜早3.5</t>
  </si>
  <si>
    <t>個別支援移動日中1.0夜早4.0</t>
  </si>
  <si>
    <t>個別支援移動日中1.0夜早4.5</t>
  </si>
  <si>
    <t>個別支援移動日中1.5夜早0.5</t>
    <rPh sb="6" eb="8">
      <t>ニッチュウ</t>
    </rPh>
    <rPh sb="11" eb="12">
      <t>ヨル</t>
    </rPh>
    <rPh sb="12" eb="13">
      <t>ハヤ</t>
    </rPh>
    <phoneticPr fontId="6"/>
  </si>
  <si>
    <t>個別支援移動日中1.5夜早1.0</t>
    <rPh sb="6" eb="8">
      <t>ニッチュウ</t>
    </rPh>
    <rPh sb="11" eb="12">
      <t>ヨル</t>
    </rPh>
    <rPh sb="12" eb="13">
      <t>ハヤ</t>
    </rPh>
    <phoneticPr fontId="6"/>
  </si>
  <si>
    <t>個別支援移動日中1.5夜早1.5</t>
    <rPh sb="6" eb="8">
      <t>ニッチュウ</t>
    </rPh>
    <rPh sb="11" eb="12">
      <t>ヨル</t>
    </rPh>
    <rPh sb="12" eb="13">
      <t>ハヤ</t>
    </rPh>
    <phoneticPr fontId="6"/>
  </si>
  <si>
    <t>個別支援移動日中1.5夜早2.0</t>
    <rPh sb="6" eb="8">
      <t>ニッチュウ</t>
    </rPh>
    <rPh sb="11" eb="12">
      <t>ヨル</t>
    </rPh>
    <rPh sb="12" eb="13">
      <t>ハヤ</t>
    </rPh>
    <phoneticPr fontId="6"/>
  </si>
  <si>
    <t>個別支援移動日中1.5夜早2.5</t>
    <rPh sb="6" eb="8">
      <t>ニッチュウ</t>
    </rPh>
    <rPh sb="11" eb="12">
      <t>ヨル</t>
    </rPh>
    <rPh sb="12" eb="13">
      <t>ハヤ</t>
    </rPh>
    <phoneticPr fontId="6"/>
  </si>
  <si>
    <t>個別支援移動日中1.5夜早3.0</t>
    <rPh sb="6" eb="8">
      <t>ニッチュウ</t>
    </rPh>
    <rPh sb="11" eb="12">
      <t>ヨル</t>
    </rPh>
    <rPh sb="12" eb="13">
      <t>ハヤ</t>
    </rPh>
    <phoneticPr fontId="6"/>
  </si>
  <si>
    <t>個別支援移動日中1.5夜早3.5</t>
    <rPh sb="6" eb="8">
      <t>ニッチュウ</t>
    </rPh>
    <rPh sb="11" eb="12">
      <t>ヨル</t>
    </rPh>
    <rPh sb="12" eb="13">
      <t>ハヤ</t>
    </rPh>
    <phoneticPr fontId="6"/>
  </si>
  <si>
    <t>個別支援移動日中1.5夜早4.0</t>
    <rPh sb="6" eb="8">
      <t>ニッチュウ</t>
    </rPh>
    <rPh sb="11" eb="12">
      <t>ヨル</t>
    </rPh>
    <rPh sb="12" eb="13">
      <t>ハヤ</t>
    </rPh>
    <phoneticPr fontId="6"/>
  </si>
  <si>
    <t>個別支援移動日中1.5夜早4.5</t>
    <rPh sb="6" eb="8">
      <t>ニッチュウ</t>
    </rPh>
    <rPh sb="11" eb="12">
      <t>ヨル</t>
    </rPh>
    <rPh sb="12" eb="13">
      <t>ハヤ</t>
    </rPh>
    <phoneticPr fontId="6"/>
  </si>
  <si>
    <t>個別支援移動日中2.0夜早0.5</t>
  </si>
  <si>
    <t>個別支援移動日中2.0夜早1.0</t>
  </si>
  <si>
    <t>個別支援移動日中2.0夜早1.5</t>
  </si>
  <si>
    <t>個別支援移動日中2.0夜早2.0</t>
  </si>
  <si>
    <t>個別支援移動日中2.0夜早2.5</t>
  </si>
  <si>
    <t>個別支援移動日中2.0夜早3.0</t>
  </si>
  <si>
    <t>個別支援移動日中2.0夜早3.5</t>
  </si>
  <si>
    <t>個別支援移動日中2.0夜早4.0</t>
  </si>
  <si>
    <t>個別支援移動日中2.0夜早4.5</t>
  </si>
  <si>
    <t>個別支援移動日中2.5夜早0.5</t>
    <rPh sb="6" eb="8">
      <t>ニッチュウ</t>
    </rPh>
    <rPh sb="11" eb="12">
      <t>ヨル</t>
    </rPh>
    <rPh sb="12" eb="13">
      <t>ハヤ</t>
    </rPh>
    <phoneticPr fontId="6"/>
  </si>
  <si>
    <t>個別支援移動日中2.5夜早1.0</t>
    <rPh sb="6" eb="8">
      <t>ニッチュウ</t>
    </rPh>
    <rPh sb="11" eb="12">
      <t>ヨル</t>
    </rPh>
    <rPh sb="12" eb="13">
      <t>ハヤ</t>
    </rPh>
    <phoneticPr fontId="6"/>
  </si>
  <si>
    <t>個別支援移動日中2.5夜早1.5</t>
    <rPh sb="6" eb="8">
      <t>ニッチュウ</t>
    </rPh>
    <rPh sb="11" eb="12">
      <t>ヨル</t>
    </rPh>
    <rPh sb="12" eb="13">
      <t>ハヤ</t>
    </rPh>
    <phoneticPr fontId="6"/>
  </si>
  <si>
    <t>個別支援移動日中2.5夜早2.0</t>
    <rPh sb="6" eb="8">
      <t>ニッチュウ</t>
    </rPh>
    <rPh sb="11" eb="12">
      <t>ヨル</t>
    </rPh>
    <rPh sb="12" eb="13">
      <t>ハヤ</t>
    </rPh>
    <phoneticPr fontId="6"/>
  </si>
  <si>
    <t>個別支援移動日中2.5夜早2.5</t>
    <rPh sb="6" eb="8">
      <t>ニッチュウ</t>
    </rPh>
    <rPh sb="11" eb="12">
      <t>ヨル</t>
    </rPh>
    <rPh sb="12" eb="13">
      <t>ハヤ</t>
    </rPh>
    <phoneticPr fontId="6"/>
  </si>
  <si>
    <t>個別支援移動日中2.5夜早3.0</t>
    <rPh sb="6" eb="8">
      <t>ニッチュウ</t>
    </rPh>
    <rPh sb="11" eb="12">
      <t>ヨル</t>
    </rPh>
    <rPh sb="12" eb="13">
      <t>ハヤ</t>
    </rPh>
    <phoneticPr fontId="6"/>
  </si>
  <si>
    <t>個別支援移動日中2.5夜早3.5</t>
    <rPh sb="6" eb="8">
      <t>ニッチュウ</t>
    </rPh>
    <rPh sb="11" eb="12">
      <t>ヨル</t>
    </rPh>
    <rPh sb="12" eb="13">
      <t>ハヤ</t>
    </rPh>
    <phoneticPr fontId="6"/>
  </si>
  <si>
    <t>個別支援移動日中2.5夜早4.0</t>
    <rPh sb="6" eb="8">
      <t>ニッチュウ</t>
    </rPh>
    <rPh sb="11" eb="12">
      <t>ヨル</t>
    </rPh>
    <rPh sb="12" eb="13">
      <t>ハヤ</t>
    </rPh>
    <phoneticPr fontId="6"/>
  </si>
  <si>
    <t>個別支援移動日中2.5夜早4.5</t>
    <rPh sb="6" eb="8">
      <t>ニッチュウ</t>
    </rPh>
    <rPh sb="11" eb="12">
      <t>ヨル</t>
    </rPh>
    <rPh sb="12" eb="13">
      <t>ハヤ</t>
    </rPh>
    <phoneticPr fontId="6"/>
  </si>
  <si>
    <t>個別支援移動日中3.0夜早0.5</t>
  </si>
  <si>
    <t>個別支援移動日中3.0夜早1.0</t>
  </si>
  <si>
    <t>個別支援移動日中3.0夜早1.5</t>
  </si>
  <si>
    <t>個別支援移動日中3.0夜早2.0</t>
  </si>
  <si>
    <t>個別支援移動日中3.0夜早2.5</t>
  </si>
  <si>
    <t>個別支援移動日中3.0夜早3.0</t>
  </si>
  <si>
    <t>個別支援移動日中3.0夜早3.5</t>
  </si>
  <si>
    <t>個別支援移動日中3.0夜早4.0</t>
  </si>
  <si>
    <t>個別支援移動日中3.0夜早4.5</t>
  </si>
  <si>
    <t>個別支援移動日中3.5夜早0.5</t>
    <rPh sb="6" eb="8">
      <t>ニッチュウ</t>
    </rPh>
    <rPh sb="11" eb="12">
      <t>ヨル</t>
    </rPh>
    <rPh sb="12" eb="13">
      <t>ハヤ</t>
    </rPh>
    <phoneticPr fontId="6"/>
  </si>
  <si>
    <t>個別支援移動日中3.5夜早1.0</t>
    <rPh sb="6" eb="8">
      <t>ニッチュウ</t>
    </rPh>
    <rPh sb="11" eb="12">
      <t>ヨル</t>
    </rPh>
    <rPh sb="12" eb="13">
      <t>ハヤ</t>
    </rPh>
    <phoneticPr fontId="6"/>
  </si>
  <si>
    <t>個別支援移動日中3.5夜早1.5</t>
    <rPh sb="6" eb="8">
      <t>ニッチュウ</t>
    </rPh>
    <rPh sb="11" eb="12">
      <t>ヨル</t>
    </rPh>
    <rPh sb="12" eb="13">
      <t>ハヤ</t>
    </rPh>
    <phoneticPr fontId="6"/>
  </si>
  <si>
    <t>個別支援移動日中3.5夜早2.0</t>
    <rPh sb="6" eb="8">
      <t>ニッチュウ</t>
    </rPh>
    <rPh sb="11" eb="12">
      <t>ヨル</t>
    </rPh>
    <rPh sb="12" eb="13">
      <t>ハヤ</t>
    </rPh>
    <phoneticPr fontId="6"/>
  </si>
  <si>
    <t>個別支援移動日中3.5夜早2.5</t>
    <rPh sb="6" eb="8">
      <t>ニッチュウ</t>
    </rPh>
    <rPh sb="11" eb="12">
      <t>ヨル</t>
    </rPh>
    <rPh sb="12" eb="13">
      <t>ハヤ</t>
    </rPh>
    <phoneticPr fontId="6"/>
  </si>
  <si>
    <t>個別支援移動日中3.5夜早3.0</t>
    <rPh sb="6" eb="8">
      <t>ニッチュウ</t>
    </rPh>
    <rPh sb="11" eb="12">
      <t>ヨル</t>
    </rPh>
    <rPh sb="12" eb="13">
      <t>ハヤ</t>
    </rPh>
    <phoneticPr fontId="6"/>
  </si>
  <si>
    <t>個別支援移動日中3.5夜早3.5</t>
    <rPh sb="6" eb="8">
      <t>ニッチュウ</t>
    </rPh>
    <rPh sb="11" eb="12">
      <t>ヨル</t>
    </rPh>
    <rPh sb="12" eb="13">
      <t>ハヤ</t>
    </rPh>
    <phoneticPr fontId="6"/>
  </si>
  <si>
    <t>個別支援移動日中3.5夜早4.0</t>
    <rPh sb="6" eb="8">
      <t>ニッチュウ</t>
    </rPh>
    <rPh sb="11" eb="12">
      <t>ヨル</t>
    </rPh>
    <rPh sb="12" eb="13">
      <t>ハヤ</t>
    </rPh>
    <phoneticPr fontId="6"/>
  </si>
  <si>
    <t>個別支援移動日中3.5夜早4.5</t>
    <rPh sb="6" eb="8">
      <t>ニッチュウ</t>
    </rPh>
    <rPh sb="11" eb="12">
      <t>ヨル</t>
    </rPh>
    <rPh sb="12" eb="13">
      <t>ハヤ</t>
    </rPh>
    <phoneticPr fontId="6"/>
  </si>
  <si>
    <t>個別支援移動日中4.0夜早0.5</t>
  </si>
  <si>
    <t>個別支援移動日中4.0夜早1.0</t>
  </si>
  <si>
    <t>個別支援移動日中4.0夜早1.5</t>
  </si>
  <si>
    <t>個別支援移動日中4.0夜早2.0</t>
  </si>
  <si>
    <t>個別支援移動日中4.0夜早2.5</t>
  </si>
  <si>
    <t>個別支援移動日中4.0夜早3.0</t>
  </si>
  <si>
    <t>個別支援移動日中4.0夜早3.5</t>
  </si>
  <si>
    <t>個別支援移動日中4.0夜早4.0</t>
  </si>
  <si>
    <t>個別支援移動日中4.0夜早4.5</t>
  </si>
  <si>
    <t>個別支援移動日中4.5夜早0.5</t>
    <rPh sb="6" eb="8">
      <t>ニッチュウ</t>
    </rPh>
    <rPh sb="11" eb="12">
      <t>ヨル</t>
    </rPh>
    <rPh sb="12" eb="13">
      <t>ハヤ</t>
    </rPh>
    <phoneticPr fontId="6"/>
  </si>
  <si>
    <t>個別支援移動日中4.5夜早1.0</t>
    <rPh sb="6" eb="8">
      <t>ニッチュウ</t>
    </rPh>
    <rPh sb="11" eb="12">
      <t>ヨル</t>
    </rPh>
    <rPh sb="12" eb="13">
      <t>ハヤ</t>
    </rPh>
    <phoneticPr fontId="6"/>
  </si>
  <si>
    <t>個別支援移動日中4.5夜早1.5</t>
    <rPh sb="6" eb="8">
      <t>ニッチュウ</t>
    </rPh>
    <rPh sb="11" eb="12">
      <t>ヨル</t>
    </rPh>
    <rPh sb="12" eb="13">
      <t>ハヤ</t>
    </rPh>
    <phoneticPr fontId="6"/>
  </si>
  <si>
    <t>個別支援移動日中4.5夜早2.0</t>
    <rPh sb="6" eb="8">
      <t>ニッチュウ</t>
    </rPh>
    <rPh sb="11" eb="12">
      <t>ヨル</t>
    </rPh>
    <rPh sb="12" eb="13">
      <t>ハヤ</t>
    </rPh>
    <phoneticPr fontId="6"/>
  </si>
  <si>
    <t>個別支援移動日中4.5夜早2.5</t>
    <rPh sb="6" eb="8">
      <t>ニッチュウ</t>
    </rPh>
    <rPh sb="11" eb="12">
      <t>ヨル</t>
    </rPh>
    <rPh sb="12" eb="13">
      <t>ハヤ</t>
    </rPh>
    <phoneticPr fontId="6"/>
  </si>
  <si>
    <t>個別支援移動日中4.5夜早3.0</t>
    <rPh sb="6" eb="8">
      <t>ニッチュウ</t>
    </rPh>
    <rPh sb="11" eb="12">
      <t>ヨル</t>
    </rPh>
    <rPh sb="12" eb="13">
      <t>ハヤ</t>
    </rPh>
    <phoneticPr fontId="6"/>
  </si>
  <si>
    <t>個別支援移動日中4.5夜早3.5</t>
    <rPh sb="6" eb="8">
      <t>ニッチュウ</t>
    </rPh>
    <rPh sb="11" eb="12">
      <t>ヨル</t>
    </rPh>
    <rPh sb="12" eb="13">
      <t>ハヤ</t>
    </rPh>
    <phoneticPr fontId="6"/>
  </si>
  <si>
    <t>個別支援移動日中4.5夜早4.0</t>
    <rPh sb="6" eb="8">
      <t>ニッチュウ</t>
    </rPh>
    <rPh sb="11" eb="12">
      <t>ヨル</t>
    </rPh>
    <rPh sb="12" eb="13">
      <t>ハヤ</t>
    </rPh>
    <phoneticPr fontId="6"/>
  </si>
  <si>
    <t>個別支援移動日中4.5夜早4.5</t>
    <rPh sb="6" eb="8">
      <t>ニッチュウ</t>
    </rPh>
    <rPh sb="11" eb="12">
      <t>ヨル</t>
    </rPh>
    <rPh sb="12" eb="13">
      <t>ハヤ</t>
    </rPh>
    <phoneticPr fontId="6"/>
  </si>
  <si>
    <t>個別支援移動日中5.0夜早0.5</t>
  </si>
  <si>
    <t>個別支援移動日中5.0夜早1.0</t>
  </si>
  <si>
    <t>個別支援移動日中5.0夜早1.5</t>
  </si>
  <si>
    <t>個別支援移動日中5.0夜早2.0</t>
  </si>
  <si>
    <t>個別支援移動日中5.0夜早2.5</t>
  </si>
  <si>
    <t>個別支援移動日中5.0夜早3.0</t>
  </si>
  <si>
    <t>個別支援移動日中5.0夜早3.5</t>
  </si>
  <si>
    <t>個別支援移動日中5.0夜早4.0</t>
  </si>
  <si>
    <t>個別支援移動日中5.0夜早4.5</t>
  </si>
  <si>
    <t>個別支援移動日中5.5夜早0.5</t>
    <rPh sb="6" eb="8">
      <t>ニッチュウ</t>
    </rPh>
    <rPh sb="11" eb="12">
      <t>ヨル</t>
    </rPh>
    <rPh sb="12" eb="13">
      <t>ハヤ</t>
    </rPh>
    <phoneticPr fontId="6"/>
  </si>
  <si>
    <t>個別支援移動日中5.5夜早1.0</t>
    <rPh sb="6" eb="8">
      <t>ニッチュウ</t>
    </rPh>
    <rPh sb="11" eb="12">
      <t>ヨル</t>
    </rPh>
    <rPh sb="12" eb="13">
      <t>ハヤ</t>
    </rPh>
    <phoneticPr fontId="6"/>
  </si>
  <si>
    <t>個別支援移動日中5.5夜早1.5</t>
    <rPh sb="6" eb="8">
      <t>ニッチュウ</t>
    </rPh>
    <rPh sb="11" eb="12">
      <t>ヨル</t>
    </rPh>
    <rPh sb="12" eb="13">
      <t>ハヤ</t>
    </rPh>
    <phoneticPr fontId="6"/>
  </si>
  <si>
    <t>個別支援移動日中5.5夜早2.0</t>
    <rPh sb="6" eb="8">
      <t>ニッチュウ</t>
    </rPh>
    <rPh sb="11" eb="12">
      <t>ヨル</t>
    </rPh>
    <rPh sb="12" eb="13">
      <t>ハヤ</t>
    </rPh>
    <phoneticPr fontId="6"/>
  </si>
  <si>
    <t>個別支援移動日中5.5夜早2.5</t>
    <rPh sb="6" eb="8">
      <t>ニッチュウ</t>
    </rPh>
    <rPh sb="11" eb="12">
      <t>ヨル</t>
    </rPh>
    <rPh sb="12" eb="13">
      <t>ハヤ</t>
    </rPh>
    <phoneticPr fontId="6"/>
  </si>
  <si>
    <t>個別支援移動日中5.5夜早3.0</t>
    <rPh sb="6" eb="8">
      <t>ニッチュウ</t>
    </rPh>
    <rPh sb="11" eb="12">
      <t>ヨル</t>
    </rPh>
    <rPh sb="12" eb="13">
      <t>ハヤ</t>
    </rPh>
    <phoneticPr fontId="6"/>
  </si>
  <si>
    <t>個別支援移動日中5.5夜早3.5</t>
    <rPh sb="6" eb="8">
      <t>ニッチュウ</t>
    </rPh>
    <rPh sb="11" eb="12">
      <t>ヨル</t>
    </rPh>
    <rPh sb="12" eb="13">
      <t>ハヤ</t>
    </rPh>
    <phoneticPr fontId="6"/>
  </si>
  <si>
    <t>個別支援移動日中5.5夜早4.0</t>
    <rPh sb="6" eb="8">
      <t>ニッチュウ</t>
    </rPh>
    <rPh sb="11" eb="12">
      <t>ヨル</t>
    </rPh>
    <rPh sb="12" eb="13">
      <t>ハヤ</t>
    </rPh>
    <phoneticPr fontId="6"/>
  </si>
  <si>
    <t>個別支援移動日中5.5夜早4.5</t>
    <rPh sb="6" eb="8">
      <t>ニッチュウ</t>
    </rPh>
    <rPh sb="11" eb="12">
      <t>ヨル</t>
    </rPh>
    <rPh sb="12" eb="13">
      <t>ハヤ</t>
    </rPh>
    <phoneticPr fontId="6"/>
  </si>
  <si>
    <t>個別支援移動日中6.0夜早0.5</t>
  </si>
  <si>
    <t>個別支援移動日中6.0夜早1.0</t>
  </si>
  <si>
    <t>個別支援移動日中6.0夜早1.5</t>
  </si>
  <si>
    <t>個別支援移動日中6.0夜早2.0</t>
  </si>
  <si>
    <t>個別支援移動日中6.0夜早2.5</t>
  </si>
  <si>
    <t>個別支援移動日中6.0夜早3.0</t>
  </si>
  <si>
    <t>個別支援移動日中6.0夜早3.5</t>
  </si>
  <si>
    <t>個別支援移動日中6.0夜早4.0</t>
  </si>
  <si>
    <t>個別支援移動日中6.0夜早4.5</t>
  </si>
  <si>
    <t>個別支援移動日中6.5夜早0.5</t>
    <rPh sb="6" eb="8">
      <t>ニッチュウ</t>
    </rPh>
    <rPh sb="11" eb="12">
      <t>ヨル</t>
    </rPh>
    <rPh sb="12" eb="13">
      <t>ハヤ</t>
    </rPh>
    <phoneticPr fontId="6"/>
  </si>
  <si>
    <t>個別支援移動日中6.5夜早1.0</t>
    <rPh sb="6" eb="8">
      <t>ニッチュウ</t>
    </rPh>
    <rPh sb="11" eb="12">
      <t>ヨル</t>
    </rPh>
    <rPh sb="12" eb="13">
      <t>ハヤ</t>
    </rPh>
    <phoneticPr fontId="6"/>
  </si>
  <si>
    <t>個別支援移動日中6.5夜早1.5</t>
    <rPh sb="6" eb="8">
      <t>ニッチュウ</t>
    </rPh>
    <rPh sb="11" eb="12">
      <t>ヨル</t>
    </rPh>
    <rPh sb="12" eb="13">
      <t>ハヤ</t>
    </rPh>
    <phoneticPr fontId="6"/>
  </si>
  <si>
    <t>個別支援移動日中6.5夜早2.0</t>
    <rPh sb="6" eb="8">
      <t>ニッチュウ</t>
    </rPh>
    <rPh sb="11" eb="12">
      <t>ヨル</t>
    </rPh>
    <rPh sb="12" eb="13">
      <t>ハヤ</t>
    </rPh>
    <phoneticPr fontId="6"/>
  </si>
  <si>
    <t>個別支援移動日中6.5夜早2.5</t>
    <rPh sb="6" eb="8">
      <t>ニッチュウ</t>
    </rPh>
    <rPh sb="11" eb="12">
      <t>ヨル</t>
    </rPh>
    <rPh sb="12" eb="13">
      <t>ハヤ</t>
    </rPh>
    <phoneticPr fontId="6"/>
  </si>
  <si>
    <t>個別支援移動日中6.5夜早3.0</t>
    <rPh sb="6" eb="8">
      <t>ニッチュウ</t>
    </rPh>
    <rPh sb="11" eb="12">
      <t>ヨル</t>
    </rPh>
    <rPh sb="12" eb="13">
      <t>ハヤ</t>
    </rPh>
    <phoneticPr fontId="6"/>
  </si>
  <si>
    <t>個別支援移動日中6.5夜早3.5</t>
    <rPh sb="6" eb="8">
      <t>ニッチュウ</t>
    </rPh>
    <rPh sb="11" eb="12">
      <t>ヨル</t>
    </rPh>
    <rPh sb="12" eb="13">
      <t>ハヤ</t>
    </rPh>
    <phoneticPr fontId="6"/>
  </si>
  <si>
    <t>個別支援移動日中6.5夜早4.0</t>
    <rPh sb="6" eb="8">
      <t>ニッチュウ</t>
    </rPh>
    <rPh sb="11" eb="12">
      <t>ヨル</t>
    </rPh>
    <rPh sb="12" eb="13">
      <t>ハヤ</t>
    </rPh>
    <phoneticPr fontId="6"/>
  </si>
  <si>
    <t>個別支援移動日中6.5夜早4.5</t>
    <rPh sb="6" eb="8">
      <t>ニッチュウ</t>
    </rPh>
    <rPh sb="11" eb="12">
      <t>ヨル</t>
    </rPh>
    <rPh sb="12" eb="13">
      <t>ハヤ</t>
    </rPh>
    <phoneticPr fontId="6"/>
  </si>
  <si>
    <t>個別支援移動日中7.0夜早0.5</t>
  </si>
  <si>
    <t>個別支援移動日中7.0夜早1.0</t>
  </si>
  <si>
    <t>個別支援移動日中7.0夜早1.5</t>
  </si>
  <si>
    <t>個別支援移動日中7.0夜早2.0</t>
  </si>
  <si>
    <t>個別支援移動日中7.0夜早2.5</t>
  </si>
  <si>
    <t>個別支援移動日中7.0夜早3.0</t>
  </si>
  <si>
    <t>個別支援移動日中7.0夜早3.5</t>
  </si>
  <si>
    <t>個別支援移動日中7.0夜早4.0</t>
  </si>
  <si>
    <t>個別支援移動日中7.0夜早4.5</t>
  </si>
  <si>
    <t>個別支援移動日中7.5夜早0.5</t>
    <rPh sb="6" eb="8">
      <t>ニッチュウ</t>
    </rPh>
    <rPh sb="11" eb="12">
      <t>ヨル</t>
    </rPh>
    <rPh sb="12" eb="13">
      <t>ハヤ</t>
    </rPh>
    <phoneticPr fontId="6"/>
  </si>
  <si>
    <t>個別支援移動日中7.5夜早1.0</t>
    <rPh sb="6" eb="8">
      <t>ニッチュウ</t>
    </rPh>
    <rPh sb="11" eb="12">
      <t>ヨル</t>
    </rPh>
    <rPh sb="12" eb="13">
      <t>ハヤ</t>
    </rPh>
    <phoneticPr fontId="6"/>
  </si>
  <si>
    <t>個別支援移動日中7.5夜早1.5</t>
    <rPh sb="6" eb="8">
      <t>ニッチュウ</t>
    </rPh>
    <rPh sb="11" eb="12">
      <t>ヨル</t>
    </rPh>
    <rPh sb="12" eb="13">
      <t>ハヤ</t>
    </rPh>
    <phoneticPr fontId="6"/>
  </si>
  <si>
    <t>個別支援移動日中7.5夜早2.0</t>
    <rPh sb="6" eb="8">
      <t>ニッチュウ</t>
    </rPh>
    <rPh sb="11" eb="12">
      <t>ヨル</t>
    </rPh>
    <rPh sb="12" eb="13">
      <t>ハヤ</t>
    </rPh>
    <phoneticPr fontId="6"/>
  </si>
  <si>
    <t>個別支援移動日中7.5夜早2.5</t>
    <rPh sb="6" eb="8">
      <t>ニッチュウ</t>
    </rPh>
    <rPh sb="11" eb="12">
      <t>ヨル</t>
    </rPh>
    <rPh sb="12" eb="13">
      <t>ハヤ</t>
    </rPh>
    <phoneticPr fontId="6"/>
  </si>
  <si>
    <t>個別支援移動日中7.5夜早3.0</t>
    <rPh sb="6" eb="8">
      <t>ニッチュウ</t>
    </rPh>
    <rPh sb="11" eb="12">
      <t>ヨル</t>
    </rPh>
    <rPh sb="12" eb="13">
      <t>ハヤ</t>
    </rPh>
    <phoneticPr fontId="6"/>
  </si>
  <si>
    <t>個別支援移動日中7.5夜早3.5</t>
    <rPh sb="6" eb="8">
      <t>ニッチュウ</t>
    </rPh>
    <rPh sb="11" eb="12">
      <t>ヨル</t>
    </rPh>
    <rPh sb="12" eb="13">
      <t>ハヤ</t>
    </rPh>
    <phoneticPr fontId="6"/>
  </si>
  <si>
    <t>個別支援移動日中7.5夜早4.0</t>
    <rPh sb="6" eb="8">
      <t>ニッチュウ</t>
    </rPh>
    <rPh sb="11" eb="12">
      <t>ヨル</t>
    </rPh>
    <rPh sb="12" eb="13">
      <t>ハヤ</t>
    </rPh>
    <phoneticPr fontId="6"/>
  </si>
  <si>
    <t>個別支援移動日中7.5夜早4.5</t>
    <rPh sb="6" eb="8">
      <t>ニッチュウ</t>
    </rPh>
    <rPh sb="11" eb="12">
      <t>ヨル</t>
    </rPh>
    <rPh sb="12" eb="13">
      <t>ハヤ</t>
    </rPh>
    <phoneticPr fontId="6"/>
  </si>
  <si>
    <t>個別支援移動日中8.0夜早0.5</t>
  </si>
  <si>
    <t>個別支援移動日中8.0夜早1.0</t>
  </si>
  <si>
    <t>個別支援移動日中8.0夜早1.5</t>
  </si>
  <si>
    <t>個別支援移動日中8.0夜早2.0</t>
  </si>
  <si>
    <t>個別支援移動日中8.0夜早2.5</t>
  </si>
  <si>
    <t>個別支援移動日中8.0夜早3.0</t>
  </si>
  <si>
    <t>個別支援移動日中8.0夜早3.5</t>
  </si>
  <si>
    <t>個別支援移動日中8.0夜早4.0</t>
  </si>
  <si>
    <t>個別支援移動日中8.0夜早4.5</t>
  </si>
  <si>
    <t>個別支援移動日中8.5夜早0.5</t>
    <rPh sb="6" eb="8">
      <t>ニッチュウ</t>
    </rPh>
    <rPh sb="11" eb="12">
      <t>ヨル</t>
    </rPh>
    <rPh sb="12" eb="13">
      <t>ハヤ</t>
    </rPh>
    <phoneticPr fontId="6"/>
  </si>
  <si>
    <t>個別支援移動日中8.5夜早1.0</t>
    <rPh sb="6" eb="8">
      <t>ニッチュウ</t>
    </rPh>
    <rPh sb="11" eb="12">
      <t>ヨル</t>
    </rPh>
    <rPh sb="12" eb="13">
      <t>ハヤ</t>
    </rPh>
    <phoneticPr fontId="6"/>
  </si>
  <si>
    <t>個別支援移動日中8.5夜早1.5</t>
    <rPh sb="6" eb="8">
      <t>ニッチュウ</t>
    </rPh>
    <rPh sb="11" eb="12">
      <t>ヨル</t>
    </rPh>
    <rPh sb="12" eb="13">
      <t>ハヤ</t>
    </rPh>
    <phoneticPr fontId="6"/>
  </si>
  <si>
    <t>個別支援移動日中8.5夜早2.0</t>
    <rPh sb="6" eb="8">
      <t>ニッチュウ</t>
    </rPh>
    <rPh sb="11" eb="12">
      <t>ヨル</t>
    </rPh>
    <rPh sb="12" eb="13">
      <t>ハヤ</t>
    </rPh>
    <phoneticPr fontId="6"/>
  </si>
  <si>
    <t>個別支援移動日中8.5夜早2.5</t>
    <rPh sb="6" eb="8">
      <t>ニッチュウ</t>
    </rPh>
    <rPh sb="11" eb="12">
      <t>ヨル</t>
    </rPh>
    <rPh sb="12" eb="13">
      <t>ハヤ</t>
    </rPh>
    <phoneticPr fontId="6"/>
  </si>
  <si>
    <t>個別支援移動日中8.5夜早3.0</t>
    <rPh sb="6" eb="8">
      <t>ニッチュウ</t>
    </rPh>
    <rPh sb="11" eb="12">
      <t>ヨル</t>
    </rPh>
    <rPh sb="12" eb="13">
      <t>ハヤ</t>
    </rPh>
    <phoneticPr fontId="6"/>
  </si>
  <si>
    <t>個別支援移動日中8.5夜早3.5</t>
    <rPh sb="6" eb="8">
      <t>ニッチュウ</t>
    </rPh>
    <rPh sb="11" eb="12">
      <t>ヨル</t>
    </rPh>
    <rPh sb="12" eb="13">
      <t>ハヤ</t>
    </rPh>
    <phoneticPr fontId="6"/>
  </si>
  <si>
    <t>個別支援移動日中8.5夜早4.0</t>
    <rPh sb="6" eb="8">
      <t>ニッチュウ</t>
    </rPh>
    <rPh sb="11" eb="12">
      <t>ヨル</t>
    </rPh>
    <rPh sb="12" eb="13">
      <t>ハヤ</t>
    </rPh>
    <phoneticPr fontId="6"/>
  </si>
  <si>
    <t>個別支援移動日中8.5夜早4.5</t>
    <rPh sb="6" eb="8">
      <t>ニッチュウ</t>
    </rPh>
    <rPh sb="11" eb="12">
      <t>ヨル</t>
    </rPh>
    <rPh sb="12" eb="13">
      <t>ハヤ</t>
    </rPh>
    <phoneticPr fontId="6"/>
  </si>
  <si>
    <t>個別支援移動日中9.0夜早0.5</t>
  </si>
  <si>
    <t>個別支援移動日中9.0夜早1.0</t>
  </si>
  <si>
    <t>個別支援移動日中9.0夜早1.5</t>
  </si>
  <si>
    <t>個別支援移動日中9.0夜早2.0</t>
  </si>
  <si>
    <t>個別支援移動日中9.0夜早2.5</t>
  </si>
  <si>
    <t>個別支援移動日中9.0夜早3.0</t>
  </si>
  <si>
    <t>個別支援移動日中9.0夜早3.5</t>
  </si>
  <si>
    <t>個別支援移動日中9.0夜早4.0</t>
  </si>
  <si>
    <t>個別支援移動日中9.0夜早4.5</t>
  </si>
  <si>
    <t>個別支援移動日中9.5夜早0.5</t>
    <rPh sb="6" eb="8">
      <t>ニッチュウ</t>
    </rPh>
    <rPh sb="11" eb="12">
      <t>ヨル</t>
    </rPh>
    <rPh sb="12" eb="13">
      <t>ハヤ</t>
    </rPh>
    <phoneticPr fontId="6"/>
  </si>
  <si>
    <t>個別支援移動日中9.5夜早1.0</t>
    <rPh sb="6" eb="8">
      <t>ニッチュウ</t>
    </rPh>
    <rPh sb="11" eb="12">
      <t>ヨル</t>
    </rPh>
    <rPh sb="12" eb="13">
      <t>ハヤ</t>
    </rPh>
    <phoneticPr fontId="6"/>
  </si>
  <si>
    <t>個別支援移動日中9.5夜早1.5</t>
    <rPh sb="6" eb="8">
      <t>ニッチュウ</t>
    </rPh>
    <rPh sb="11" eb="12">
      <t>ヨル</t>
    </rPh>
    <rPh sb="12" eb="13">
      <t>ハヤ</t>
    </rPh>
    <phoneticPr fontId="6"/>
  </si>
  <si>
    <t>個別支援移動日中9.5夜早2.0</t>
    <rPh sb="6" eb="8">
      <t>ニッチュウ</t>
    </rPh>
    <rPh sb="11" eb="12">
      <t>ヨル</t>
    </rPh>
    <rPh sb="12" eb="13">
      <t>ハヤ</t>
    </rPh>
    <phoneticPr fontId="6"/>
  </si>
  <si>
    <t>個別支援移動日中9.5夜早2.5</t>
    <rPh sb="6" eb="8">
      <t>ニッチュウ</t>
    </rPh>
    <rPh sb="11" eb="12">
      <t>ヨル</t>
    </rPh>
    <rPh sb="12" eb="13">
      <t>ハヤ</t>
    </rPh>
    <phoneticPr fontId="6"/>
  </si>
  <si>
    <t>個別支援移動日中9.5夜早3.0</t>
    <rPh sb="6" eb="8">
      <t>ニッチュウ</t>
    </rPh>
    <rPh sb="11" eb="12">
      <t>ヨル</t>
    </rPh>
    <rPh sb="12" eb="13">
      <t>ハヤ</t>
    </rPh>
    <phoneticPr fontId="6"/>
  </si>
  <si>
    <t>個別支援移動日中9.5夜早3.5</t>
    <rPh sb="6" eb="8">
      <t>ニッチュウ</t>
    </rPh>
    <rPh sb="11" eb="12">
      <t>ヨル</t>
    </rPh>
    <rPh sb="12" eb="13">
      <t>ハヤ</t>
    </rPh>
    <phoneticPr fontId="6"/>
  </si>
  <si>
    <t>個別支援移動日中9.5夜早4.0</t>
    <rPh sb="6" eb="8">
      <t>ニッチュウ</t>
    </rPh>
    <rPh sb="11" eb="12">
      <t>ヨル</t>
    </rPh>
    <rPh sb="12" eb="13">
      <t>ハヤ</t>
    </rPh>
    <phoneticPr fontId="6"/>
  </si>
  <si>
    <t>個別支援移動日中9.5夜早4.5</t>
    <rPh sb="6" eb="8">
      <t>ニッチュウ</t>
    </rPh>
    <rPh sb="11" eb="12">
      <t>ヨル</t>
    </rPh>
    <rPh sb="12" eb="13">
      <t>ハヤ</t>
    </rPh>
    <phoneticPr fontId="6"/>
  </si>
  <si>
    <t>個別支援移動日中10.0夜早0.5</t>
  </si>
  <si>
    <t>個別支援移動日中10.0夜早1.0</t>
  </si>
  <si>
    <t>個別支援移動日中10.0夜早1.5</t>
  </si>
  <si>
    <t>個別支援移動日中10.0夜早2.0</t>
  </si>
  <si>
    <t>個別支援移動日中10.0夜早2.5</t>
  </si>
  <si>
    <t>個別支援移動日中10.0夜早3.0</t>
  </si>
  <si>
    <t>個別支援移動日中10.0夜早3.5</t>
  </si>
  <si>
    <t>個別支援移動日中10.0夜早4.0</t>
  </si>
  <si>
    <t>個別支援移動日中10.0夜早4.5</t>
  </si>
  <si>
    <t>個別支援移動日中10.5夜早0.5</t>
    <rPh sb="6" eb="8">
      <t>ニッチュウ</t>
    </rPh>
    <rPh sb="12" eb="13">
      <t>ヨル</t>
    </rPh>
    <rPh sb="13" eb="14">
      <t>ハヤ</t>
    </rPh>
    <phoneticPr fontId="6"/>
  </si>
  <si>
    <t>個別支援移動日中10.5夜早1.0</t>
    <rPh sb="6" eb="8">
      <t>ニッチュウ</t>
    </rPh>
    <rPh sb="12" eb="13">
      <t>ヨル</t>
    </rPh>
    <rPh sb="13" eb="14">
      <t>ハヤ</t>
    </rPh>
    <phoneticPr fontId="6"/>
  </si>
  <si>
    <t>個別支援移動日中10.5夜早1.5</t>
    <rPh sb="6" eb="8">
      <t>ニッチュウ</t>
    </rPh>
    <rPh sb="12" eb="13">
      <t>ヨル</t>
    </rPh>
    <rPh sb="13" eb="14">
      <t>ハヤ</t>
    </rPh>
    <phoneticPr fontId="6"/>
  </si>
  <si>
    <t>個別支援移動日中10.5夜早2.0</t>
    <rPh sb="6" eb="8">
      <t>ニッチュウ</t>
    </rPh>
    <rPh sb="12" eb="13">
      <t>ヨル</t>
    </rPh>
    <rPh sb="13" eb="14">
      <t>ハヤ</t>
    </rPh>
    <phoneticPr fontId="6"/>
  </si>
  <si>
    <t>個別支援移動日中10.5夜早2.5</t>
    <rPh sb="6" eb="8">
      <t>ニッチュウ</t>
    </rPh>
    <rPh sb="12" eb="13">
      <t>ヨル</t>
    </rPh>
    <rPh sb="13" eb="14">
      <t>ハヤ</t>
    </rPh>
    <phoneticPr fontId="6"/>
  </si>
  <si>
    <t>個別支援移動日中10.5夜早3.0</t>
    <rPh sb="6" eb="8">
      <t>ニッチュウ</t>
    </rPh>
    <rPh sb="12" eb="13">
      <t>ヨル</t>
    </rPh>
    <rPh sb="13" eb="14">
      <t>ハヤ</t>
    </rPh>
    <phoneticPr fontId="6"/>
  </si>
  <si>
    <t>個別支援移動日中10.5夜早3.5</t>
    <rPh sb="6" eb="8">
      <t>ニッチュウ</t>
    </rPh>
    <rPh sb="12" eb="13">
      <t>ヨル</t>
    </rPh>
    <rPh sb="13" eb="14">
      <t>ハヤ</t>
    </rPh>
    <phoneticPr fontId="6"/>
  </si>
  <si>
    <t>個別支援移動日中10.5夜早4.0</t>
    <rPh sb="6" eb="8">
      <t>ニッチュウ</t>
    </rPh>
    <rPh sb="12" eb="13">
      <t>ヨル</t>
    </rPh>
    <rPh sb="13" eb="14">
      <t>ハヤ</t>
    </rPh>
    <phoneticPr fontId="6"/>
  </si>
  <si>
    <t>個別支援移動日中10.5夜早4.5</t>
    <rPh sb="6" eb="8">
      <t>ニッチュウ</t>
    </rPh>
    <rPh sb="12" eb="13">
      <t>ヨル</t>
    </rPh>
    <rPh sb="13" eb="14">
      <t>ハヤ</t>
    </rPh>
    <phoneticPr fontId="6"/>
  </si>
  <si>
    <t>個別支援移動夜早0.5深夜0.5</t>
    <rPh sb="6" eb="7">
      <t>ヨル</t>
    </rPh>
    <rPh sb="7" eb="8">
      <t>ハヤ</t>
    </rPh>
    <rPh sb="11" eb="13">
      <t>シンヤ</t>
    </rPh>
    <phoneticPr fontId="6"/>
  </si>
  <si>
    <t>個別支援移動夜早0.5深夜1.0</t>
    <rPh sb="6" eb="7">
      <t>ヨル</t>
    </rPh>
    <rPh sb="7" eb="8">
      <t>ハヤ</t>
    </rPh>
    <rPh sb="11" eb="13">
      <t>シンヤ</t>
    </rPh>
    <phoneticPr fontId="6"/>
  </si>
  <si>
    <t>個別支援移動夜早0.5深夜1.5</t>
    <rPh sb="6" eb="7">
      <t>ヨル</t>
    </rPh>
    <rPh sb="7" eb="8">
      <t>ハヤ</t>
    </rPh>
    <rPh sb="11" eb="13">
      <t>シンヤ</t>
    </rPh>
    <phoneticPr fontId="6"/>
  </si>
  <si>
    <t>個別支援移動夜早0.5深夜2.0</t>
    <rPh sb="6" eb="7">
      <t>ヨル</t>
    </rPh>
    <rPh sb="7" eb="8">
      <t>ハヤ</t>
    </rPh>
    <rPh sb="11" eb="13">
      <t>シンヤ</t>
    </rPh>
    <phoneticPr fontId="6"/>
  </si>
  <si>
    <t>個別支援移動夜早0.5深夜2.5</t>
    <rPh sb="6" eb="7">
      <t>ヨル</t>
    </rPh>
    <rPh sb="7" eb="8">
      <t>ハヤ</t>
    </rPh>
    <rPh sb="11" eb="13">
      <t>シンヤ</t>
    </rPh>
    <phoneticPr fontId="6"/>
  </si>
  <si>
    <t>個別支援移動夜早1.0深夜0.5</t>
    <rPh sb="6" eb="7">
      <t>ヨル</t>
    </rPh>
    <rPh sb="7" eb="8">
      <t>ハヤ</t>
    </rPh>
    <rPh sb="11" eb="13">
      <t>シンヤ</t>
    </rPh>
    <phoneticPr fontId="6"/>
  </si>
  <si>
    <t>個別支援移動夜早1.0深夜1.0</t>
    <rPh sb="6" eb="7">
      <t>ヨル</t>
    </rPh>
    <rPh sb="7" eb="8">
      <t>ハヤ</t>
    </rPh>
    <rPh sb="11" eb="13">
      <t>シンヤ</t>
    </rPh>
    <phoneticPr fontId="6"/>
  </si>
  <si>
    <t>個別支援移動夜早1.0深夜1.5</t>
    <rPh sb="6" eb="7">
      <t>ヨル</t>
    </rPh>
    <rPh sb="7" eb="8">
      <t>ハヤ</t>
    </rPh>
    <rPh sb="11" eb="13">
      <t>シンヤ</t>
    </rPh>
    <phoneticPr fontId="6"/>
  </si>
  <si>
    <t>個別支援移動夜早1.0深夜2.0</t>
    <rPh sb="6" eb="7">
      <t>ヨル</t>
    </rPh>
    <rPh sb="7" eb="8">
      <t>ハヤ</t>
    </rPh>
    <rPh sb="11" eb="13">
      <t>シンヤ</t>
    </rPh>
    <phoneticPr fontId="6"/>
  </si>
  <si>
    <t>個別支援移動夜早1.0深夜2.5</t>
    <rPh sb="6" eb="7">
      <t>ヨル</t>
    </rPh>
    <rPh sb="7" eb="8">
      <t>ハヤ</t>
    </rPh>
    <rPh sb="11" eb="13">
      <t>シンヤ</t>
    </rPh>
    <phoneticPr fontId="6"/>
  </si>
  <si>
    <t>個別支援移動夜早1.5深夜0.5</t>
    <rPh sb="6" eb="7">
      <t>ヨル</t>
    </rPh>
    <rPh sb="7" eb="8">
      <t>ハヤ</t>
    </rPh>
    <rPh sb="11" eb="13">
      <t>シンヤ</t>
    </rPh>
    <phoneticPr fontId="6"/>
  </si>
  <si>
    <t>個別支援移動夜早1.5深夜1.0</t>
    <rPh sb="6" eb="7">
      <t>ヨル</t>
    </rPh>
    <rPh sb="7" eb="8">
      <t>ハヤ</t>
    </rPh>
    <rPh sb="11" eb="13">
      <t>シンヤ</t>
    </rPh>
    <phoneticPr fontId="6"/>
  </si>
  <si>
    <t>個別支援移動夜早1.5深夜1.5</t>
    <rPh sb="6" eb="7">
      <t>ヨル</t>
    </rPh>
    <rPh sb="7" eb="8">
      <t>ハヤ</t>
    </rPh>
    <rPh sb="11" eb="13">
      <t>シンヤ</t>
    </rPh>
    <phoneticPr fontId="6"/>
  </si>
  <si>
    <t>個別支援移動夜早1.5深夜2.0</t>
    <rPh sb="6" eb="7">
      <t>ヨル</t>
    </rPh>
    <rPh sb="7" eb="8">
      <t>ハヤ</t>
    </rPh>
    <rPh sb="11" eb="13">
      <t>シンヤ</t>
    </rPh>
    <phoneticPr fontId="6"/>
  </si>
  <si>
    <t>個別支援移動夜早1.5深夜2.5</t>
    <rPh sb="6" eb="7">
      <t>ヨル</t>
    </rPh>
    <rPh sb="7" eb="8">
      <t>ハヤ</t>
    </rPh>
    <rPh sb="11" eb="13">
      <t>シンヤ</t>
    </rPh>
    <phoneticPr fontId="6"/>
  </si>
  <si>
    <t>個別支援移動夜早2.0深夜0.5</t>
    <rPh sb="6" eb="7">
      <t>ヨル</t>
    </rPh>
    <rPh sb="7" eb="8">
      <t>ハヤ</t>
    </rPh>
    <rPh sb="11" eb="13">
      <t>シンヤ</t>
    </rPh>
    <phoneticPr fontId="6"/>
  </si>
  <si>
    <t>個別支援移動夜早2.0深夜1.0</t>
    <rPh sb="6" eb="7">
      <t>ヨル</t>
    </rPh>
    <rPh sb="7" eb="8">
      <t>ハヤ</t>
    </rPh>
    <rPh sb="11" eb="13">
      <t>シンヤ</t>
    </rPh>
    <phoneticPr fontId="6"/>
  </si>
  <si>
    <t>個別支援移動夜早2.0深夜1.5</t>
    <rPh sb="6" eb="7">
      <t>ヨル</t>
    </rPh>
    <rPh sb="7" eb="8">
      <t>ハヤ</t>
    </rPh>
    <rPh sb="11" eb="13">
      <t>シンヤ</t>
    </rPh>
    <phoneticPr fontId="6"/>
  </si>
  <si>
    <t>個別支援移動夜早2.0深夜2.0</t>
    <rPh sb="6" eb="7">
      <t>ヨル</t>
    </rPh>
    <rPh sb="7" eb="8">
      <t>ハヤ</t>
    </rPh>
    <rPh sb="11" eb="13">
      <t>シンヤ</t>
    </rPh>
    <phoneticPr fontId="6"/>
  </si>
  <si>
    <t>個別支援移動夜早2.0深夜2.5</t>
    <rPh sb="6" eb="7">
      <t>ヨル</t>
    </rPh>
    <rPh sb="7" eb="8">
      <t>ハヤ</t>
    </rPh>
    <rPh sb="11" eb="13">
      <t>シンヤ</t>
    </rPh>
    <phoneticPr fontId="6"/>
  </si>
  <si>
    <t>個別支援移動夜早2.5深夜0.5</t>
    <rPh sb="6" eb="7">
      <t>ヨル</t>
    </rPh>
    <rPh sb="7" eb="8">
      <t>ハヤ</t>
    </rPh>
    <rPh sb="11" eb="13">
      <t>シンヤ</t>
    </rPh>
    <phoneticPr fontId="6"/>
  </si>
  <si>
    <t>個別支援移動夜早2.5深夜1.0</t>
    <rPh sb="6" eb="7">
      <t>ヨル</t>
    </rPh>
    <rPh sb="7" eb="8">
      <t>ハヤ</t>
    </rPh>
    <rPh sb="11" eb="13">
      <t>シンヤ</t>
    </rPh>
    <phoneticPr fontId="6"/>
  </si>
  <si>
    <t>個別支援移動夜早2.5深夜1.5</t>
    <rPh sb="6" eb="7">
      <t>ヨル</t>
    </rPh>
    <rPh sb="7" eb="8">
      <t>ハヤ</t>
    </rPh>
    <rPh sb="11" eb="13">
      <t>シンヤ</t>
    </rPh>
    <phoneticPr fontId="6"/>
  </si>
  <si>
    <t>個別支援移動夜早2.5深夜2.0</t>
    <rPh sb="6" eb="7">
      <t>ヨル</t>
    </rPh>
    <rPh sb="7" eb="8">
      <t>ハヤ</t>
    </rPh>
    <rPh sb="11" eb="13">
      <t>シンヤ</t>
    </rPh>
    <phoneticPr fontId="6"/>
  </si>
  <si>
    <t>個別支援移動夜早2.5深夜2.5</t>
    <rPh sb="6" eb="7">
      <t>ヨル</t>
    </rPh>
    <rPh sb="7" eb="8">
      <t>ハヤ</t>
    </rPh>
    <rPh sb="11" eb="13">
      <t>シンヤ</t>
    </rPh>
    <phoneticPr fontId="6"/>
  </si>
  <si>
    <t>個別支援移動夜早3.0深夜0.5</t>
    <rPh sb="6" eb="7">
      <t>ヨル</t>
    </rPh>
    <rPh sb="7" eb="8">
      <t>ハヤ</t>
    </rPh>
    <rPh sb="11" eb="13">
      <t>シンヤ</t>
    </rPh>
    <phoneticPr fontId="6"/>
  </si>
  <si>
    <t>個別支援移動夜早3.0深夜1.0</t>
    <rPh sb="6" eb="7">
      <t>ヨル</t>
    </rPh>
    <rPh sb="7" eb="8">
      <t>ハヤ</t>
    </rPh>
    <rPh sb="11" eb="13">
      <t>シンヤ</t>
    </rPh>
    <phoneticPr fontId="6"/>
  </si>
  <si>
    <t>個別支援移動夜早3.0深夜1.5</t>
    <rPh sb="6" eb="7">
      <t>ヨル</t>
    </rPh>
    <rPh sb="7" eb="8">
      <t>ハヤ</t>
    </rPh>
    <rPh sb="11" eb="13">
      <t>シンヤ</t>
    </rPh>
    <phoneticPr fontId="6"/>
  </si>
  <si>
    <t>個別支援移動夜早3.0深夜2.0</t>
    <rPh sb="6" eb="7">
      <t>ヨル</t>
    </rPh>
    <rPh sb="7" eb="8">
      <t>ハヤ</t>
    </rPh>
    <rPh sb="11" eb="13">
      <t>シンヤ</t>
    </rPh>
    <phoneticPr fontId="6"/>
  </si>
  <si>
    <t>個別支援移動夜早3.0深夜2.5</t>
    <rPh sb="6" eb="7">
      <t>ヨル</t>
    </rPh>
    <rPh sb="7" eb="8">
      <t>ハヤ</t>
    </rPh>
    <rPh sb="11" eb="13">
      <t>シンヤ</t>
    </rPh>
    <phoneticPr fontId="6"/>
  </si>
  <si>
    <t>個別支援移動夜早3.5深夜0.5</t>
    <rPh sb="6" eb="7">
      <t>ヨル</t>
    </rPh>
    <rPh sb="7" eb="8">
      <t>ハヤ</t>
    </rPh>
    <rPh sb="11" eb="13">
      <t>シンヤ</t>
    </rPh>
    <phoneticPr fontId="6"/>
  </si>
  <si>
    <t>個別支援移動夜早3.5深夜1.0</t>
    <rPh sb="6" eb="7">
      <t>ヨル</t>
    </rPh>
    <rPh sb="7" eb="8">
      <t>ハヤ</t>
    </rPh>
    <rPh sb="11" eb="13">
      <t>シンヤ</t>
    </rPh>
    <phoneticPr fontId="6"/>
  </si>
  <si>
    <t>個別支援移動夜早3.5深夜1.5</t>
    <rPh sb="6" eb="7">
      <t>ヨル</t>
    </rPh>
    <rPh sb="7" eb="8">
      <t>ハヤ</t>
    </rPh>
    <rPh sb="11" eb="13">
      <t>シンヤ</t>
    </rPh>
    <phoneticPr fontId="6"/>
  </si>
  <si>
    <t>個別支援移動夜早3.5深夜2.0</t>
    <rPh sb="6" eb="7">
      <t>ヨル</t>
    </rPh>
    <rPh sb="7" eb="8">
      <t>ハヤ</t>
    </rPh>
    <rPh sb="11" eb="13">
      <t>シンヤ</t>
    </rPh>
    <phoneticPr fontId="6"/>
  </si>
  <si>
    <t>個別支援移動夜早3.5深夜2.5</t>
    <rPh sb="6" eb="7">
      <t>ヨル</t>
    </rPh>
    <rPh sb="7" eb="8">
      <t>ハヤ</t>
    </rPh>
    <rPh sb="11" eb="13">
      <t>シンヤ</t>
    </rPh>
    <phoneticPr fontId="6"/>
  </si>
  <si>
    <t>個別支援移動夜早4.0深夜0.5</t>
    <rPh sb="6" eb="7">
      <t>ヨル</t>
    </rPh>
    <rPh sb="7" eb="8">
      <t>ハヤ</t>
    </rPh>
    <rPh sb="11" eb="13">
      <t>シンヤ</t>
    </rPh>
    <phoneticPr fontId="6"/>
  </si>
  <si>
    <t>個別支援移動夜早4.0深夜1.0</t>
    <rPh sb="6" eb="7">
      <t>ヨル</t>
    </rPh>
    <rPh sb="7" eb="8">
      <t>ハヤ</t>
    </rPh>
    <rPh sb="11" eb="13">
      <t>シンヤ</t>
    </rPh>
    <phoneticPr fontId="6"/>
  </si>
  <si>
    <t>個別支援移動夜早4.0深夜1.5</t>
    <rPh sb="6" eb="7">
      <t>ヨル</t>
    </rPh>
    <rPh sb="7" eb="8">
      <t>ハヤ</t>
    </rPh>
    <rPh sb="11" eb="13">
      <t>シンヤ</t>
    </rPh>
    <phoneticPr fontId="6"/>
  </si>
  <si>
    <t>個別支援移動夜早4.0深夜2.0</t>
    <rPh sb="6" eb="7">
      <t>ヨル</t>
    </rPh>
    <rPh sb="7" eb="8">
      <t>ハヤ</t>
    </rPh>
    <rPh sb="11" eb="13">
      <t>シンヤ</t>
    </rPh>
    <phoneticPr fontId="6"/>
  </si>
  <si>
    <t>個別支援移動夜早4.0深夜2.5</t>
    <rPh sb="6" eb="7">
      <t>ヨル</t>
    </rPh>
    <rPh sb="7" eb="8">
      <t>ハヤ</t>
    </rPh>
    <rPh sb="11" eb="13">
      <t>シンヤ</t>
    </rPh>
    <phoneticPr fontId="6"/>
  </si>
  <si>
    <t>個別支援移動夜早4.5深夜0.5</t>
    <rPh sb="6" eb="7">
      <t>ヨル</t>
    </rPh>
    <rPh sb="7" eb="8">
      <t>ハヤ</t>
    </rPh>
    <rPh sb="11" eb="13">
      <t>シンヤ</t>
    </rPh>
    <phoneticPr fontId="6"/>
  </si>
  <si>
    <t>個別支援移動夜早4.5深夜1.0</t>
    <rPh sb="6" eb="7">
      <t>ヨル</t>
    </rPh>
    <rPh sb="7" eb="8">
      <t>ハヤ</t>
    </rPh>
    <rPh sb="11" eb="13">
      <t>シンヤ</t>
    </rPh>
    <phoneticPr fontId="6"/>
  </si>
  <si>
    <t>個別支援移動夜早4.5深夜1.5</t>
    <rPh sb="6" eb="7">
      <t>ヨル</t>
    </rPh>
    <rPh sb="7" eb="8">
      <t>ハヤ</t>
    </rPh>
    <rPh sb="11" eb="13">
      <t>シンヤ</t>
    </rPh>
    <phoneticPr fontId="6"/>
  </si>
  <si>
    <t>個別支援移動夜早4.5深夜2.0</t>
    <rPh sb="6" eb="7">
      <t>ヨル</t>
    </rPh>
    <rPh sb="7" eb="8">
      <t>ハヤ</t>
    </rPh>
    <rPh sb="11" eb="13">
      <t>シンヤ</t>
    </rPh>
    <phoneticPr fontId="6"/>
  </si>
  <si>
    <t>個別支援移動夜早4.5深夜2.5</t>
    <rPh sb="6" eb="7">
      <t>ヨル</t>
    </rPh>
    <rPh sb="7" eb="8">
      <t>ハヤ</t>
    </rPh>
    <rPh sb="11" eb="13">
      <t>シンヤ</t>
    </rPh>
    <phoneticPr fontId="6"/>
  </si>
  <si>
    <t>個別支援移動早朝0.5日中10.0夜間0.5</t>
    <rPh sb="6" eb="8">
      <t>ソウチョウ</t>
    </rPh>
    <rPh sb="11" eb="13">
      <t>ニッチュウ</t>
    </rPh>
    <rPh sb="17" eb="19">
      <t>ヤカン</t>
    </rPh>
    <phoneticPr fontId="6"/>
  </si>
  <si>
    <t>個別支援移動早朝0.5日中10.0夜間1.0</t>
    <rPh sb="6" eb="8">
      <t>ソウチョウ</t>
    </rPh>
    <rPh sb="11" eb="13">
      <t>ニッチュウ</t>
    </rPh>
    <rPh sb="17" eb="19">
      <t>ヤカン</t>
    </rPh>
    <phoneticPr fontId="6"/>
  </si>
  <si>
    <t>個別支援移動早朝0.5日中10.0夜間1.5</t>
    <rPh sb="6" eb="8">
      <t>ソウチョウ</t>
    </rPh>
    <rPh sb="11" eb="13">
      <t>ニッチュウ</t>
    </rPh>
    <rPh sb="17" eb="19">
      <t>ヤカン</t>
    </rPh>
    <phoneticPr fontId="6"/>
  </si>
  <si>
    <t>個別支援移動早朝0.5日中10.0夜間2.0</t>
    <rPh sb="6" eb="8">
      <t>ソウチョウ</t>
    </rPh>
    <rPh sb="11" eb="13">
      <t>ニッチュウ</t>
    </rPh>
    <rPh sb="17" eb="19">
      <t>ヤカン</t>
    </rPh>
    <phoneticPr fontId="6"/>
  </si>
  <si>
    <t>個別支援移動早朝0.5日中10.0夜間2.5</t>
    <rPh sb="6" eb="8">
      <t>ソウチョウ</t>
    </rPh>
    <rPh sb="11" eb="13">
      <t>ニッチュウ</t>
    </rPh>
    <rPh sb="17" eb="19">
      <t>ヤカン</t>
    </rPh>
    <phoneticPr fontId="6"/>
  </si>
  <si>
    <t>個別支援移動早朝0.5日中10.0夜間3.0</t>
    <rPh sb="6" eb="8">
      <t>ソウチョウ</t>
    </rPh>
    <rPh sb="11" eb="13">
      <t>ニッチュウ</t>
    </rPh>
    <rPh sb="17" eb="19">
      <t>ヤカン</t>
    </rPh>
    <phoneticPr fontId="6"/>
  </si>
  <si>
    <t>個別支援移動早朝0.5日中10.0夜間3.5</t>
    <rPh sb="6" eb="8">
      <t>ソウチョウ</t>
    </rPh>
    <rPh sb="11" eb="13">
      <t>ニッチュウ</t>
    </rPh>
    <rPh sb="17" eb="19">
      <t>ヤカン</t>
    </rPh>
    <phoneticPr fontId="6"/>
  </si>
  <si>
    <t>個別支援移動早朝0.5日中10.0夜間4.0</t>
    <rPh sb="6" eb="8">
      <t>ソウチョウ</t>
    </rPh>
    <rPh sb="11" eb="13">
      <t>ニッチュウ</t>
    </rPh>
    <rPh sb="17" eb="19">
      <t>ヤカン</t>
    </rPh>
    <phoneticPr fontId="6"/>
  </si>
  <si>
    <t>個別支援移動早朝1.0日中10.0夜間0.5</t>
    <rPh sb="6" eb="8">
      <t>ソウチョウ</t>
    </rPh>
    <rPh sb="11" eb="13">
      <t>ニッチュウ</t>
    </rPh>
    <rPh sb="17" eb="19">
      <t>ヤカン</t>
    </rPh>
    <phoneticPr fontId="6"/>
  </si>
  <si>
    <t>個別支援移動早朝1.0日中10.0夜間1.0</t>
    <rPh sb="6" eb="8">
      <t>ソウチョウ</t>
    </rPh>
    <rPh sb="11" eb="13">
      <t>ニッチュウ</t>
    </rPh>
    <rPh sb="17" eb="19">
      <t>ヤカン</t>
    </rPh>
    <phoneticPr fontId="6"/>
  </si>
  <si>
    <t>個別支援移動早朝1.0日中10.0夜間1.5</t>
    <rPh sb="6" eb="8">
      <t>ソウチョウ</t>
    </rPh>
    <rPh sb="11" eb="13">
      <t>ニッチュウ</t>
    </rPh>
    <rPh sb="17" eb="19">
      <t>ヤカン</t>
    </rPh>
    <phoneticPr fontId="6"/>
  </si>
  <si>
    <t>個別支援移動早朝1.0日中10.0夜間2.0</t>
    <rPh sb="6" eb="8">
      <t>ソウチョウ</t>
    </rPh>
    <rPh sb="11" eb="13">
      <t>ニッチュウ</t>
    </rPh>
    <rPh sb="17" eb="19">
      <t>ヤカン</t>
    </rPh>
    <phoneticPr fontId="6"/>
  </si>
  <si>
    <t>個別支援移動早朝1.0日中10.0夜間2.5</t>
    <rPh sb="6" eb="8">
      <t>ソウチョウ</t>
    </rPh>
    <rPh sb="11" eb="13">
      <t>ニッチュウ</t>
    </rPh>
    <rPh sb="17" eb="19">
      <t>ヤカン</t>
    </rPh>
    <phoneticPr fontId="6"/>
  </si>
  <si>
    <t>個別支援移動早朝1.0日中10.0夜間3.0</t>
    <rPh sb="6" eb="8">
      <t>ソウチョウ</t>
    </rPh>
    <rPh sb="11" eb="13">
      <t>ニッチュウ</t>
    </rPh>
    <rPh sb="17" eb="19">
      <t>ヤカン</t>
    </rPh>
    <phoneticPr fontId="6"/>
  </si>
  <si>
    <t>個別支援移動早朝1.0日中10.0夜間3.5</t>
    <rPh sb="6" eb="8">
      <t>ソウチョウ</t>
    </rPh>
    <rPh sb="11" eb="13">
      <t>ニッチュウ</t>
    </rPh>
    <rPh sb="17" eb="19">
      <t>ヤカン</t>
    </rPh>
    <phoneticPr fontId="6"/>
  </si>
  <si>
    <t>個別支援移動早朝1.0日中10.0夜間4.0</t>
    <rPh sb="6" eb="8">
      <t>ソウチョウ</t>
    </rPh>
    <rPh sb="11" eb="13">
      <t>ニッチュウ</t>
    </rPh>
    <rPh sb="17" eb="19">
      <t>ヤカン</t>
    </rPh>
    <phoneticPr fontId="6"/>
  </si>
  <si>
    <t>個別支援移動早朝1.５日中10.0夜間0.5</t>
    <rPh sb="6" eb="8">
      <t>ソウチョウ</t>
    </rPh>
    <rPh sb="11" eb="13">
      <t>ニッチュウ</t>
    </rPh>
    <rPh sb="17" eb="19">
      <t>ヤカン</t>
    </rPh>
    <phoneticPr fontId="6"/>
  </si>
  <si>
    <t>個別支援移動早朝1.５日中10.0夜間1.0</t>
    <rPh sb="6" eb="8">
      <t>ソウチョウ</t>
    </rPh>
    <rPh sb="11" eb="13">
      <t>ニッチュウ</t>
    </rPh>
    <rPh sb="17" eb="19">
      <t>ヤカン</t>
    </rPh>
    <phoneticPr fontId="6"/>
  </si>
  <si>
    <t>個別支援移動早朝1.５日中10.0夜間1.5</t>
    <rPh sb="6" eb="8">
      <t>ソウチョウ</t>
    </rPh>
    <rPh sb="11" eb="13">
      <t>ニッチュウ</t>
    </rPh>
    <rPh sb="17" eb="19">
      <t>ヤカン</t>
    </rPh>
    <phoneticPr fontId="6"/>
  </si>
  <si>
    <t>個別支援移動早朝1.５日中10.0夜間2.0</t>
    <rPh sb="6" eb="8">
      <t>ソウチョウ</t>
    </rPh>
    <rPh sb="11" eb="13">
      <t>ニッチュウ</t>
    </rPh>
    <rPh sb="17" eb="19">
      <t>ヤカン</t>
    </rPh>
    <phoneticPr fontId="6"/>
  </si>
  <si>
    <t>個別支援移動早朝1.５日中10.0夜間2.5</t>
    <rPh sb="6" eb="8">
      <t>ソウチョウ</t>
    </rPh>
    <rPh sb="11" eb="13">
      <t>ニッチュウ</t>
    </rPh>
    <rPh sb="17" eb="19">
      <t>ヤカン</t>
    </rPh>
    <phoneticPr fontId="6"/>
  </si>
  <si>
    <t>個別支援移動早朝1.５日中10.0夜間3.0</t>
    <rPh sb="6" eb="8">
      <t>ソウチョウ</t>
    </rPh>
    <rPh sb="11" eb="13">
      <t>ニッチュウ</t>
    </rPh>
    <rPh sb="17" eb="19">
      <t>ヤカン</t>
    </rPh>
    <phoneticPr fontId="6"/>
  </si>
  <si>
    <t>個別支援移動早朝1.５日中10.0夜間3.5</t>
    <rPh sb="6" eb="8">
      <t>ソウチョウ</t>
    </rPh>
    <rPh sb="11" eb="13">
      <t>ニッチュウ</t>
    </rPh>
    <rPh sb="17" eb="19">
      <t>ヤカン</t>
    </rPh>
    <phoneticPr fontId="6"/>
  </si>
  <si>
    <t>個別支援移動早朝2.0日中10.0夜間0.5</t>
    <rPh sb="6" eb="8">
      <t>ソウチョウ</t>
    </rPh>
    <rPh sb="11" eb="13">
      <t>ニッチュウ</t>
    </rPh>
    <rPh sb="17" eb="19">
      <t>ヤカン</t>
    </rPh>
    <phoneticPr fontId="6"/>
  </si>
  <si>
    <t>個別支援移動早朝2.0日中10.0夜間1.0</t>
    <rPh sb="6" eb="8">
      <t>ソウチョウ</t>
    </rPh>
    <rPh sb="11" eb="13">
      <t>ニッチュウ</t>
    </rPh>
    <rPh sb="17" eb="19">
      <t>ヤカン</t>
    </rPh>
    <phoneticPr fontId="6"/>
  </si>
  <si>
    <t>個別支援移動早朝2.0日中10.0夜間1.5</t>
    <rPh sb="6" eb="8">
      <t>ソウチョウ</t>
    </rPh>
    <rPh sb="11" eb="13">
      <t>ニッチュウ</t>
    </rPh>
    <rPh sb="17" eb="19">
      <t>ヤカン</t>
    </rPh>
    <phoneticPr fontId="6"/>
  </si>
  <si>
    <t>個別支援移動早朝2.0日中10.0夜間2.0</t>
    <rPh sb="6" eb="8">
      <t>ソウチョウ</t>
    </rPh>
    <rPh sb="11" eb="13">
      <t>ニッチュウ</t>
    </rPh>
    <rPh sb="17" eb="19">
      <t>ヤカン</t>
    </rPh>
    <phoneticPr fontId="6"/>
  </si>
  <si>
    <t>個別支援移動早朝2.0日中10.0夜間2.5</t>
    <rPh sb="6" eb="8">
      <t>ソウチョウ</t>
    </rPh>
    <rPh sb="11" eb="13">
      <t>ニッチュウ</t>
    </rPh>
    <rPh sb="17" eb="19">
      <t>ヤカン</t>
    </rPh>
    <phoneticPr fontId="6"/>
  </si>
  <si>
    <t>個別支援移動早朝2.0日中10.0夜間3.0</t>
    <rPh sb="6" eb="8">
      <t>ソウチョウ</t>
    </rPh>
    <rPh sb="11" eb="13">
      <t>ニッチュウ</t>
    </rPh>
    <rPh sb="17" eb="19">
      <t>ヤカン</t>
    </rPh>
    <phoneticPr fontId="6"/>
  </si>
  <si>
    <t>個別支援移動日中0.5夜間4.0深夜0.5</t>
    <rPh sb="6" eb="8">
      <t>ニッチュウ</t>
    </rPh>
    <rPh sb="11" eb="13">
      <t>ヤカン</t>
    </rPh>
    <rPh sb="16" eb="18">
      <t>シンヤ</t>
    </rPh>
    <phoneticPr fontId="6"/>
  </si>
  <si>
    <t>個別支援移動</t>
    <phoneticPr fontId="6"/>
  </si>
  <si>
    <t>個別支援移動日中0.5夜間4.0深夜1.0</t>
    <rPh sb="6" eb="8">
      <t>ニッチュウ</t>
    </rPh>
    <rPh sb="11" eb="13">
      <t>ヤカン</t>
    </rPh>
    <rPh sb="16" eb="18">
      <t>シンヤ</t>
    </rPh>
    <phoneticPr fontId="6"/>
  </si>
  <si>
    <t>個別支援移動日中0.5夜間4.0深夜1.5</t>
    <rPh sb="6" eb="8">
      <t>ニッチュウ</t>
    </rPh>
    <rPh sb="11" eb="13">
      <t>ヤカン</t>
    </rPh>
    <rPh sb="16" eb="18">
      <t>シンヤ</t>
    </rPh>
    <phoneticPr fontId="6"/>
  </si>
  <si>
    <t>個別支援移動日中0.5夜間4.0深夜2.0</t>
    <rPh sb="6" eb="8">
      <t>ニッチュウ</t>
    </rPh>
    <rPh sb="11" eb="13">
      <t>ヤカン</t>
    </rPh>
    <rPh sb="16" eb="18">
      <t>シンヤ</t>
    </rPh>
    <phoneticPr fontId="6"/>
  </si>
  <si>
    <t>個別支援移動日中0.5夜間4.0深夜2.5</t>
    <rPh sb="6" eb="8">
      <t>ニッチュウ</t>
    </rPh>
    <rPh sb="11" eb="13">
      <t>ヤカン</t>
    </rPh>
    <rPh sb="16" eb="18">
      <t>シンヤ</t>
    </rPh>
    <phoneticPr fontId="6"/>
  </si>
  <si>
    <t>個別支援移動日中1.0夜間4.0深夜0.5</t>
    <rPh sb="6" eb="8">
      <t>ニッチュウ</t>
    </rPh>
    <rPh sb="11" eb="13">
      <t>ヤカン</t>
    </rPh>
    <rPh sb="16" eb="18">
      <t>シンヤ</t>
    </rPh>
    <phoneticPr fontId="6"/>
  </si>
  <si>
    <t>個別支援移動日中1.0夜間4.0深夜1.0</t>
    <rPh sb="6" eb="8">
      <t>ニッチュウ</t>
    </rPh>
    <rPh sb="11" eb="13">
      <t>ヤカン</t>
    </rPh>
    <rPh sb="16" eb="18">
      <t>シンヤ</t>
    </rPh>
    <phoneticPr fontId="6"/>
  </si>
  <si>
    <t>個別支援移動日中1.0夜間4.0深夜1.5</t>
    <rPh sb="6" eb="8">
      <t>ニッチュウ</t>
    </rPh>
    <rPh sb="11" eb="13">
      <t>ヤカン</t>
    </rPh>
    <rPh sb="16" eb="18">
      <t>シンヤ</t>
    </rPh>
    <phoneticPr fontId="6"/>
  </si>
  <si>
    <t>個別支援移動日中1.0夜間4.0深夜2.0</t>
    <rPh sb="6" eb="8">
      <t>ニッチュウ</t>
    </rPh>
    <rPh sb="11" eb="13">
      <t>ヤカン</t>
    </rPh>
    <rPh sb="16" eb="18">
      <t>シンヤ</t>
    </rPh>
    <phoneticPr fontId="6"/>
  </si>
  <si>
    <t>個別支援移動日中1.0夜間4.0深夜2.5</t>
    <rPh sb="6" eb="8">
      <t>ニッチュウ</t>
    </rPh>
    <rPh sb="11" eb="13">
      <t>ヤカン</t>
    </rPh>
    <rPh sb="16" eb="18">
      <t>シンヤ</t>
    </rPh>
    <phoneticPr fontId="6"/>
  </si>
  <si>
    <t>個別支援移動日中1.５夜間4.0深夜0.5</t>
    <rPh sb="6" eb="8">
      <t>ニッチュウ</t>
    </rPh>
    <rPh sb="11" eb="13">
      <t>ヤカン</t>
    </rPh>
    <rPh sb="16" eb="18">
      <t>シンヤ</t>
    </rPh>
    <phoneticPr fontId="6"/>
  </si>
  <si>
    <t>個別支援移動日中1.５夜間4.0深夜1.0</t>
    <rPh sb="6" eb="8">
      <t>ニッチュウ</t>
    </rPh>
    <rPh sb="11" eb="13">
      <t>ヤカン</t>
    </rPh>
    <rPh sb="16" eb="18">
      <t>シンヤ</t>
    </rPh>
    <phoneticPr fontId="6"/>
  </si>
  <si>
    <t>個別支援移動日中1.５夜間4.0深夜1.5</t>
    <rPh sb="6" eb="8">
      <t>ニッチュウ</t>
    </rPh>
    <rPh sb="11" eb="13">
      <t>ヤカン</t>
    </rPh>
    <rPh sb="16" eb="18">
      <t>シンヤ</t>
    </rPh>
    <phoneticPr fontId="6"/>
  </si>
  <si>
    <t>個別支援移動日中1.５夜間4.0深夜2.0</t>
    <rPh sb="6" eb="8">
      <t>ニッチュウ</t>
    </rPh>
    <rPh sb="11" eb="13">
      <t>ヤカン</t>
    </rPh>
    <rPh sb="16" eb="18">
      <t>シンヤ</t>
    </rPh>
    <phoneticPr fontId="6"/>
  </si>
  <si>
    <t>個別支援移動日中1.５夜間4.0深夜2.5</t>
    <rPh sb="6" eb="8">
      <t>ニッチュウ</t>
    </rPh>
    <rPh sb="11" eb="13">
      <t>ヤカン</t>
    </rPh>
    <rPh sb="16" eb="18">
      <t>シンヤ</t>
    </rPh>
    <phoneticPr fontId="6"/>
  </si>
  <si>
    <t>個別支援移動日中2.0夜間4.0深夜0.5</t>
    <rPh sb="6" eb="8">
      <t>ニッチュウ</t>
    </rPh>
    <rPh sb="11" eb="13">
      <t>ヤカン</t>
    </rPh>
    <rPh sb="16" eb="18">
      <t>シンヤ</t>
    </rPh>
    <phoneticPr fontId="6"/>
  </si>
  <si>
    <t>個別支援移動日中2.0夜間4.0深夜1.0</t>
    <rPh sb="6" eb="8">
      <t>ニッチュウ</t>
    </rPh>
    <rPh sb="11" eb="13">
      <t>ヤカン</t>
    </rPh>
    <rPh sb="16" eb="18">
      <t>シンヤ</t>
    </rPh>
    <phoneticPr fontId="6"/>
  </si>
  <si>
    <t>個別支援移動日中2.0夜間4.0深夜1.5</t>
    <rPh sb="6" eb="8">
      <t>ニッチュウ</t>
    </rPh>
    <rPh sb="11" eb="13">
      <t>ヤカン</t>
    </rPh>
    <rPh sb="16" eb="18">
      <t>シンヤ</t>
    </rPh>
    <phoneticPr fontId="6"/>
  </si>
  <si>
    <t>個別支援移動日中2.0夜間4.0深夜2.0</t>
    <rPh sb="6" eb="8">
      <t>ニッチュウ</t>
    </rPh>
    <rPh sb="11" eb="13">
      <t>ヤカン</t>
    </rPh>
    <rPh sb="16" eb="18">
      <t>シンヤ</t>
    </rPh>
    <phoneticPr fontId="6"/>
  </si>
  <si>
    <t>個別支援移動日中2.0夜間4.0深夜2.5</t>
    <rPh sb="6" eb="8">
      <t>ニッチュウ</t>
    </rPh>
    <rPh sb="11" eb="13">
      <t>ヤカン</t>
    </rPh>
    <rPh sb="16" eb="18">
      <t>シンヤ</t>
    </rPh>
    <phoneticPr fontId="6"/>
  </si>
  <si>
    <t>個別支援移動日中2.5夜早4.0深夜0.5</t>
    <rPh sb="6" eb="8">
      <t>ニッチュウ</t>
    </rPh>
    <rPh sb="11" eb="13">
      <t>ヨルハヤ</t>
    </rPh>
    <rPh sb="16" eb="18">
      <t>シンヤ</t>
    </rPh>
    <phoneticPr fontId="6"/>
  </si>
  <si>
    <t>個別支援移動日中2.5夜早4.0深夜1.0</t>
    <rPh sb="6" eb="8">
      <t>ニッチュウ</t>
    </rPh>
    <rPh sb="11" eb="13">
      <t>ヨルハヤ</t>
    </rPh>
    <rPh sb="16" eb="18">
      <t>シンヤ</t>
    </rPh>
    <phoneticPr fontId="6"/>
  </si>
  <si>
    <t>個別支援移動日中2.5夜早4.0深夜1.5</t>
    <rPh sb="6" eb="8">
      <t>ニッチュウ</t>
    </rPh>
    <rPh sb="11" eb="13">
      <t>ヨルハヤ</t>
    </rPh>
    <rPh sb="16" eb="18">
      <t>シンヤ</t>
    </rPh>
    <phoneticPr fontId="6"/>
  </si>
  <si>
    <t>個別支援移動日中2.5夜早4.0深夜2.0</t>
    <rPh sb="6" eb="8">
      <t>ニッチュウ</t>
    </rPh>
    <rPh sb="11" eb="13">
      <t>ヨルハヤ</t>
    </rPh>
    <rPh sb="16" eb="18">
      <t>シンヤ</t>
    </rPh>
    <phoneticPr fontId="6"/>
  </si>
  <si>
    <t>個別支援移動日中2.5夜早4.0深夜2.5</t>
    <rPh sb="6" eb="8">
      <t>ニッチュウ</t>
    </rPh>
    <rPh sb="11" eb="13">
      <t>ヨルハヤ</t>
    </rPh>
    <rPh sb="16" eb="18">
      <t>シンヤ</t>
    </rPh>
    <phoneticPr fontId="6"/>
  </si>
  <si>
    <t>個別支援移動日中3.0夜早4.0深夜0.5</t>
    <rPh sb="6" eb="8">
      <t>ニッチュウ</t>
    </rPh>
    <rPh sb="16" eb="18">
      <t>シンヤ</t>
    </rPh>
    <phoneticPr fontId="6"/>
  </si>
  <si>
    <t>個別支援移動日中3.0夜早4.0深夜1.0</t>
    <rPh sb="6" eb="8">
      <t>ニッチュウ</t>
    </rPh>
    <rPh sb="16" eb="18">
      <t>シンヤ</t>
    </rPh>
    <phoneticPr fontId="6"/>
  </si>
  <si>
    <t>個別支援移動日中3.0夜早4.0深夜1.5</t>
    <rPh sb="6" eb="8">
      <t>ニッチュウ</t>
    </rPh>
    <rPh sb="16" eb="18">
      <t>シンヤ</t>
    </rPh>
    <phoneticPr fontId="6"/>
  </si>
  <si>
    <t>個別支援移動日中3.0夜早4.0深夜2.0</t>
    <rPh sb="6" eb="8">
      <t>ニッチュウ</t>
    </rPh>
    <rPh sb="16" eb="18">
      <t>シンヤ</t>
    </rPh>
    <phoneticPr fontId="6"/>
  </si>
  <si>
    <t>個別支援移動日中3.0夜早4.0深夜2.5</t>
    <rPh sb="6" eb="8">
      <t>ニッチュウ</t>
    </rPh>
    <rPh sb="16" eb="18">
      <t>シンヤ</t>
    </rPh>
    <phoneticPr fontId="6"/>
  </si>
  <si>
    <t>個別支援移動日中3.5夜早4.0深夜0.5</t>
    <rPh sb="6" eb="8">
      <t>ニッチュウ</t>
    </rPh>
    <phoneticPr fontId="6"/>
  </si>
  <si>
    <t>個別支援移動日中3.5夜早4.0深夜1.0</t>
    <rPh sb="6" eb="8">
      <t>ニッチュウ</t>
    </rPh>
    <phoneticPr fontId="6"/>
  </si>
  <si>
    <t>個別支援移動日中3.5夜早4.0深夜1.5</t>
    <rPh sb="6" eb="8">
      <t>ニッチュウ</t>
    </rPh>
    <phoneticPr fontId="6"/>
  </si>
  <si>
    <t>個別支援移動日中3.5夜早4.0深夜2.0</t>
    <rPh sb="6" eb="8">
      <t>ニッチュウ</t>
    </rPh>
    <phoneticPr fontId="6"/>
  </si>
  <si>
    <t>個別支援移動日中3.5夜早4.0深夜2.5</t>
    <rPh sb="6" eb="8">
      <t>ニッチュウ</t>
    </rPh>
    <phoneticPr fontId="6"/>
  </si>
  <si>
    <t>個別支援移動日中4.0夜早4.0深夜0.5</t>
    <rPh sb="6" eb="8">
      <t>ニッチュウ</t>
    </rPh>
    <phoneticPr fontId="6"/>
  </si>
  <si>
    <t>個別支援移動日中4.0夜早4.0深夜1.0</t>
    <rPh sb="6" eb="8">
      <t>ニッチュウ</t>
    </rPh>
    <phoneticPr fontId="6"/>
  </si>
  <si>
    <t>個別支援移動日中4.0夜早4.0深夜1.5</t>
    <rPh sb="6" eb="8">
      <t>ニッチュウ</t>
    </rPh>
    <phoneticPr fontId="6"/>
  </si>
  <si>
    <t>個別支援移動日中4.0夜早4.0深夜2.0</t>
    <rPh sb="6" eb="8">
      <t>ニッチュウ</t>
    </rPh>
    <phoneticPr fontId="6"/>
  </si>
  <si>
    <t>個別支援移動日中4.0夜早4.0深夜2.5</t>
    <rPh sb="6" eb="8">
      <t>ニッチュウ</t>
    </rPh>
    <phoneticPr fontId="6"/>
  </si>
  <si>
    <t>個別支援移動日中4.5夜早4.0深夜0.5</t>
    <rPh sb="6" eb="8">
      <t>ニッチュウ</t>
    </rPh>
    <phoneticPr fontId="6"/>
  </si>
  <si>
    <t>個別支援移動日中4.5夜早4.0深夜1.0</t>
    <rPh sb="6" eb="8">
      <t>ニッチュウ</t>
    </rPh>
    <phoneticPr fontId="6"/>
  </si>
  <si>
    <t>個別支援移動日中4.5夜早4.0深夜1.5</t>
    <rPh sb="6" eb="8">
      <t>ニッチュウ</t>
    </rPh>
    <phoneticPr fontId="6"/>
  </si>
  <si>
    <t>個別支援移動日中4.5夜早4.0深夜2.0</t>
    <rPh sb="6" eb="8">
      <t>ニッチュウ</t>
    </rPh>
    <phoneticPr fontId="6"/>
  </si>
  <si>
    <t>個別支援移動日中4.5夜早4.0深夜2.5</t>
    <rPh sb="6" eb="8">
      <t>ニッチュウ</t>
    </rPh>
    <phoneticPr fontId="6"/>
  </si>
  <si>
    <t>個別支援移動日中5.0夜早4.0深夜0.5</t>
    <rPh sb="6" eb="8">
      <t>ニッチュウ</t>
    </rPh>
    <phoneticPr fontId="6"/>
  </si>
  <si>
    <t>個別支援移動日中5.0夜早4.0深夜1.0</t>
    <rPh sb="6" eb="8">
      <t>ニッチュウ</t>
    </rPh>
    <phoneticPr fontId="6"/>
  </si>
  <si>
    <t>個別支援移動日中5.0夜早4.0深夜1.5</t>
    <rPh sb="6" eb="8">
      <t>ニッチュウ</t>
    </rPh>
    <phoneticPr fontId="6"/>
  </si>
  <si>
    <t>個別支援移動日中5.0夜早4.0深夜2.0</t>
    <rPh sb="6" eb="8">
      <t>ニッチュウ</t>
    </rPh>
    <rPh sb="16" eb="18">
      <t>シンヤ</t>
    </rPh>
    <phoneticPr fontId="6"/>
  </si>
  <si>
    <t>個別支援移動日中5.5夜早4.0深夜0.5</t>
    <rPh sb="6" eb="8">
      <t>ニッチュウ</t>
    </rPh>
    <phoneticPr fontId="6"/>
  </si>
  <si>
    <t>個別支援移動日中5.5夜早4.0深夜1.0</t>
    <rPh sb="6" eb="8">
      <t>ニッチュウ</t>
    </rPh>
    <phoneticPr fontId="6"/>
  </si>
  <si>
    <t>個別支援移動日中5.5夜早4.0深夜1.5</t>
    <rPh sb="6" eb="8">
      <t>ニッチュウ</t>
    </rPh>
    <phoneticPr fontId="6"/>
  </si>
  <si>
    <t>個別支援移動日中5.5夜早4.0深夜2.0</t>
    <rPh sb="6" eb="8">
      <t>ニッチュウ</t>
    </rPh>
    <phoneticPr fontId="6"/>
  </si>
  <si>
    <t>個別支援移動日中5.5夜早4.0深夜2.5</t>
    <rPh sb="6" eb="8">
      <t>ニッチュウ</t>
    </rPh>
    <phoneticPr fontId="6"/>
  </si>
  <si>
    <t>個別支援移動日中6.0夜早4.0深夜0.5</t>
    <rPh sb="6" eb="8">
      <t>ニッチュウ</t>
    </rPh>
    <phoneticPr fontId="6"/>
  </si>
  <si>
    <t>個別支援移動日中6.0夜早4.0深夜1.0</t>
    <rPh sb="6" eb="8">
      <t>ニッチュウ</t>
    </rPh>
    <phoneticPr fontId="6"/>
  </si>
  <si>
    <t>個別支援移動日中6.0夜早4.0深夜1.5</t>
    <rPh sb="6" eb="8">
      <t>ニッチュウ</t>
    </rPh>
    <phoneticPr fontId="6"/>
  </si>
  <si>
    <t>個別支援移動日中6.0夜早4.0深夜2.0</t>
    <rPh sb="6" eb="8">
      <t>ニッチュウ</t>
    </rPh>
    <phoneticPr fontId="6"/>
  </si>
  <si>
    <t>個別支援移動日中6.0夜早4.0深夜2.5</t>
    <rPh sb="6" eb="8">
      <t>ニッチュウ</t>
    </rPh>
    <phoneticPr fontId="6"/>
  </si>
  <si>
    <t>個別支援移動日中6.5夜早4.0深夜0.5</t>
    <rPh sb="6" eb="8">
      <t>ニッチュウ</t>
    </rPh>
    <phoneticPr fontId="6"/>
  </si>
  <si>
    <t>個別支援移動日中6.5夜早4.0深夜1.0</t>
    <rPh sb="6" eb="8">
      <t>ニッチュウ</t>
    </rPh>
    <phoneticPr fontId="6"/>
  </si>
  <si>
    <t>個別支援移動日中6.5夜早4.0深夜1.5</t>
    <rPh sb="6" eb="8">
      <t>ニッチュウ</t>
    </rPh>
    <phoneticPr fontId="6"/>
  </si>
  <si>
    <t>個別支援移動日中6.5夜早4.0深夜2.0</t>
    <rPh sb="6" eb="8">
      <t>ニッチュウ</t>
    </rPh>
    <phoneticPr fontId="6"/>
  </si>
  <si>
    <t>個別支援移動日中6.5夜早4.0深夜2.5</t>
    <rPh sb="6" eb="8">
      <t>ニッチュウ</t>
    </rPh>
    <phoneticPr fontId="6"/>
  </si>
  <si>
    <t>個別支援移動日中7.0夜早4.0深夜0.5</t>
    <rPh sb="6" eb="8">
      <t>ニッチュウ</t>
    </rPh>
    <phoneticPr fontId="6"/>
  </si>
  <si>
    <t>個別支援移動日中7.0夜早4.0深夜1.0</t>
    <rPh sb="6" eb="8">
      <t>ニッチュウ</t>
    </rPh>
    <phoneticPr fontId="6"/>
  </si>
  <si>
    <t>個別支援移動日中7.0夜早4.0深夜1.5</t>
    <rPh sb="6" eb="8">
      <t>ニッチュウ</t>
    </rPh>
    <phoneticPr fontId="6"/>
  </si>
  <si>
    <t>個別支援移動日中7.0夜早4.0深夜2.0</t>
    <rPh sb="6" eb="8">
      <t>ニッチュウ</t>
    </rPh>
    <phoneticPr fontId="6"/>
  </si>
  <si>
    <t>個別支援移動日中7.0夜早4.0深夜2.5</t>
    <rPh sb="6" eb="8">
      <t>ニッチュウ</t>
    </rPh>
    <phoneticPr fontId="6"/>
  </si>
  <si>
    <t>個別支援移動日中7.5夜早4.0深夜0.5</t>
    <rPh sb="6" eb="8">
      <t>ニッチュウ</t>
    </rPh>
    <phoneticPr fontId="6"/>
  </si>
  <si>
    <t>個別支援移動日中7.5夜早4.0深夜1.0</t>
    <rPh sb="6" eb="8">
      <t>ニッチュウ</t>
    </rPh>
    <phoneticPr fontId="6"/>
  </si>
  <si>
    <t>個別支援移動日中7.5夜早4.0深夜1.5</t>
    <rPh sb="6" eb="8">
      <t>ニッチュウ</t>
    </rPh>
    <phoneticPr fontId="6"/>
  </si>
  <si>
    <t>個別支援移動日中7.5夜早4.0深夜2.0</t>
    <rPh sb="6" eb="8">
      <t>ニッチュウ</t>
    </rPh>
    <phoneticPr fontId="6"/>
  </si>
  <si>
    <t>個別支援移動日中7.5夜早4.0深夜2.5</t>
    <rPh sb="6" eb="8">
      <t>ニッチュウ</t>
    </rPh>
    <phoneticPr fontId="6"/>
  </si>
  <si>
    <t>個別支援移動日中8.0夜早4.0深夜0.5</t>
    <rPh sb="6" eb="8">
      <t>ニッチュウ</t>
    </rPh>
    <phoneticPr fontId="6"/>
  </si>
  <si>
    <t>個別支援移動日中8.0夜早4.0深夜1.0</t>
    <rPh sb="6" eb="8">
      <t>ニッチュウ</t>
    </rPh>
    <phoneticPr fontId="6"/>
  </si>
  <si>
    <t>個別支援移動日中8.0夜早4.0深夜1.5</t>
    <rPh sb="6" eb="8">
      <t>ニッチュウ</t>
    </rPh>
    <phoneticPr fontId="6"/>
  </si>
  <si>
    <t>個別支援移動日中8.0夜早4.0深夜2.0</t>
    <rPh sb="6" eb="8">
      <t>ニッチュウ</t>
    </rPh>
    <phoneticPr fontId="6"/>
  </si>
  <si>
    <t>個別支援移動日中8.0夜早4.0深夜2.5</t>
    <rPh sb="6" eb="8">
      <t>ニッチュウ</t>
    </rPh>
    <phoneticPr fontId="6"/>
  </si>
  <si>
    <t>個別支援移動日中8.5夜早4.0深夜0.5</t>
    <rPh sb="6" eb="8">
      <t>ニッチュウ</t>
    </rPh>
    <phoneticPr fontId="6"/>
  </si>
  <si>
    <t>個別支援移動日中8.5夜早4.0深夜1.0</t>
    <rPh sb="6" eb="8">
      <t>ニッチュウ</t>
    </rPh>
    <phoneticPr fontId="6"/>
  </si>
  <si>
    <t>個別支援移動日中8.5夜早4.0深夜1.5</t>
    <rPh sb="6" eb="8">
      <t>ニッチュウ</t>
    </rPh>
    <phoneticPr fontId="6"/>
  </si>
  <si>
    <t>個別支援移動日中8.5夜早4.0深夜2.0</t>
    <rPh sb="6" eb="8">
      <t>ニッチュウ</t>
    </rPh>
    <phoneticPr fontId="6"/>
  </si>
  <si>
    <t>個別支援移動日中8.5夜早4.0深夜2.5</t>
    <rPh sb="6" eb="8">
      <t>ニッチュウ</t>
    </rPh>
    <phoneticPr fontId="6"/>
  </si>
  <si>
    <t>個別支援移動日中9.0夜早4.0深夜0.5</t>
    <rPh sb="6" eb="8">
      <t>ニッチュウ</t>
    </rPh>
    <phoneticPr fontId="6"/>
  </si>
  <si>
    <t>個別支援移動日中9.0夜早4.0深夜1.0</t>
    <rPh sb="6" eb="8">
      <t>ニッチュウ</t>
    </rPh>
    <phoneticPr fontId="6"/>
  </si>
  <si>
    <t>個別支援移動日中9.0夜早4.0深夜1.5</t>
    <rPh sb="6" eb="8">
      <t>ニッチュウ</t>
    </rPh>
    <phoneticPr fontId="6"/>
  </si>
  <si>
    <t>個別支援移動日中9.0夜早4.0深夜2.0</t>
    <rPh sb="6" eb="8">
      <t>ニッチュウ</t>
    </rPh>
    <phoneticPr fontId="6"/>
  </si>
  <si>
    <t>個別支援移動日中9.5夜早4.0深夜0.5</t>
    <rPh sb="6" eb="8">
      <t>ニッチュウ</t>
    </rPh>
    <phoneticPr fontId="6"/>
  </si>
  <si>
    <t>個別支援移動日中9.5夜早4.0深夜1.0</t>
    <rPh sb="6" eb="8">
      <t>ニッチュウ</t>
    </rPh>
    <phoneticPr fontId="6"/>
  </si>
  <si>
    <t>個別支援移動日中9.5夜早4.0深夜1.5</t>
    <rPh sb="6" eb="8">
      <t>ニッチュウ</t>
    </rPh>
    <phoneticPr fontId="6"/>
  </si>
  <si>
    <t>個別支援移動日中10.0夜早4.0深夜0.5</t>
    <rPh sb="6" eb="8">
      <t>ニッチュウ</t>
    </rPh>
    <rPh sb="17" eb="19">
      <t>シンヤ</t>
    </rPh>
    <phoneticPr fontId="6"/>
  </si>
  <si>
    <t>個別支援移動日中10.0夜早4.0深夜1.0</t>
    <rPh sb="6" eb="8">
      <t>ニッチュウ</t>
    </rPh>
    <rPh sb="17" eb="19">
      <t>シンヤ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</si>
</sst>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0_ "/>
    <numFmt numFmtId="178" formatCode="&quot;荒&quot;&quot;移&quot;&quot;第&quot;#0&quot;号&quot;"/>
    <numFmt numFmtId="179" formatCode="0&quot;時間&quot;"/>
    <numFmt numFmtId="180" formatCode="#,##0_);[Red]\(#,##0\)"/>
  </numFmts>
  <fonts count="18" x14ac:knownFonts="1">
    <font>
      <sz val="11"/>
      <name val="ＭＳ 明朝"/>
      <family val="1"/>
      <charset val="128"/>
    </font>
    <font>
      <sz val="11"/>
      <name val="ＭＳ Ｐゴシック"/>
      <family val="3"/>
      <charset val="128"/>
    </font>
    <font>
      <sz val="10"/>
      <name val="ＭＳ Ｐゴシック"/>
      <family val="3"/>
      <charset val="128"/>
    </font>
    <font>
      <sz val="6"/>
      <name val="游ゴシック"/>
      <family val="2"/>
      <charset val="128"/>
      <scheme val="minor"/>
    </font>
    <font>
      <sz val="11"/>
      <name val="ＭＳ 明朝"/>
      <family val="1"/>
      <charset val="128"/>
    </font>
    <font>
      <sz val="8"/>
      <name val="HG丸ｺﾞｼｯｸM-PRO"/>
      <family val="3"/>
      <charset val="128"/>
    </font>
    <font>
      <sz val="6"/>
      <name val="ＭＳ 明朝"/>
      <family val="1"/>
      <charset val="128"/>
    </font>
    <font>
      <sz val="6"/>
      <name val="ＭＳ Ｐゴシック"/>
      <family val="3"/>
      <charset val="128"/>
    </font>
    <font>
      <sz val="14"/>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sz val="10"/>
      <color theme="1"/>
      <name val="ＭＳ Ｐ明朝"/>
      <family val="1"/>
      <charset val="128"/>
    </font>
    <font>
      <sz val="10"/>
      <name val="ＭＳ Ｐ明朝"/>
      <family val="1"/>
      <charset val="128"/>
    </font>
    <font>
      <sz val="10"/>
      <color rgb="FFFF0000"/>
      <name val="ＭＳ Ｐ明朝"/>
      <family val="1"/>
      <charset val="128"/>
    </font>
    <font>
      <sz val="10"/>
      <color indexed="10"/>
      <name val="ＭＳ Ｐ明朝"/>
      <family val="1"/>
      <charset val="128"/>
    </font>
    <font>
      <sz val="10"/>
      <color theme="1"/>
      <name val="BIZ UDゴシック"/>
      <family val="3"/>
      <charset val="128"/>
    </font>
    <font>
      <sz val="8"/>
      <name val="BIZ UDゴシック"/>
      <family val="3"/>
      <charset val="128"/>
    </font>
  </fonts>
  <fills count="13">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51"/>
        <bgColor indexed="64"/>
      </patternFill>
    </fill>
    <fill>
      <patternFill patternType="solid">
        <fgColor indexed="42"/>
        <bgColor indexed="64"/>
      </patternFill>
    </fill>
    <fill>
      <patternFill patternType="solid">
        <fgColor indexed="45"/>
        <bgColor indexed="64"/>
      </patternFill>
    </fill>
    <fill>
      <patternFill patternType="solid">
        <fgColor theme="0"/>
        <bgColor indexed="64"/>
      </patternFill>
    </fill>
    <fill>
      <patternFill patternType="solid">
        <fgColor indexed="47"/>
        <bgColor indexed="64"/>
      </patternFill>
    </fill>
    <fill>
      <patternFill patternType="solid">
        <fgColor indexed="44"/>
        <bgColor indexed="64"/>
      </patternFill>
    </fill>
    <fill>
      <patternFill patternType="solid">
        <fgColor indexed="52"/>
        <bgColor indexed="64"/>
      </patternFill>
    </fill>
    <fill>
      <patternFill patternType="solid">
        <fgColor rgb="FFFFFF00"/>
        <bgColor indexed="64"/>
      </patternFill>
    </fill>
  </fills>
  <borders count="9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hair">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style="thin">
        <color auto="1"/>
      </left>
      <right/>
      <top/>
      <bottom/>
      <diagonal/>
    </border>
    <border>
      <left style="thin">
        <color auto="1"/>
      </left>
      <right style="thin">
        <color auto="1"/>
      </right>
      <top/>
      <bottom/>
      <diagonal/>
    </border>
    <border>
      <left/>
      <right/>
      <top style="thin">
        <color indexed="64"/>
      </top>
      <bottom/>
      <diagonal/>
    </border>
    <border>
      <left/>
      <right/>
      <top/>
      <bottom style="thin">
        <color indexed="64"/>
      </bottom>
      <diagonal/>
    </border>
    <border>
      <left/>
      <right/>
      <top/>
      <bottom style="thin">
        <color indexed="8"/>
      </bottom>
      <diagonal/>
    </border>
    <border>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indexed="8"/>
      </right>
      <top/>
      <bottom style="thin">
        <color indexed="8"/>
      </bottom>
      <diagonal/>
    </border>
    <border>
      <left/>
      <right/>
      <top style="thin">
        <color indexed="64"/>
      </top>
      <bottom style="thin">
        <color indexed="8"/>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8"/>
      </top>
      <bottom/>
      <diagonal/>
    </border>
    <border>
      <left style="thin">
        <color auto="1"/>
      </left>
      <right style="thin">
        <color auto="1"/>
      </right>
      <top style="thin">
        <color indexed="8"/>
      </top>
      <bottom/>
      <diagonal/>
    </border>
    <border>
      <left/>
      <right style="thin">
        <color indexed="8"/>
      </right>
      <top style="thin">
        <color indexed="8"/>
      </top>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auto="1"/>
      </left>
      <right/>
      <top/>
      <bottom style="thin">
        <color indexed="8"/>
      </bottom>
      <diagonal/>
    </border>
    <border>
      <left style="thin">
        <color auto="1"/>
      </left>
      <right style="thin">
        <color auto="1"/>
      </right>
      <top style="thin">
        <color auto="1"/>
      </top>
      <bottom style="thin">
        <color auto="1"/>
      </bottom>
      <diagonal/>
    </border>
  </borders>
  <cellStyleXfs count="5">
    <xf numFmtId="0" fontId="0" fillId="0" borderId="0"/>
    <xf numFmtId="38" fontId="4" fillId="0" borderId="0" applyFill="0" applyBorder="0" applyAlignment="0" applyProtection="0"/>
    <xf numFmtId="0" fontId="1" fillId="0" borderId="0">
      <alignment vertical="center"/>
    </xf>
    <xf numFmtId="0" fontId="4" fillId="0" borderId="0"/>
    <xf numFmtId="38" fontId="1" fillId="0" borderId="0" applyFont="0" applyFill="0" applyBorder="0" applyAlignment="0" applyProtection="0">
      <alignment vertical="center"/>
    </xf>
  </cellStyleXfs>
  <cellXfs count="323">
    <xf numFmtId="0" fontId="0" fillId="0" borderId="0" xfId="0"/>
    <xf numFmtId="0" fontId="2" fillId="2" borderId="0" xfId="2" applyFont="1" applyFill="1" applyBorder="1">
      <alignment vertical="center"/>
    </xf>
    <xf numFmtId="0" fontId="2" fillId="0" borderId="0" xfId="2" applyFont="1" applyFill="1" applyBorder="1">
      <alignment vertical="center"/>
    </xf>
    <xf numFmtId="0" fontId="2" fillId="2" borderId="0" xfId="2" applyFont="1" applyFill="1" applyBorder="1" applyAlignment="1">
      <alignment vertical="center"/>
    </xf>
    <xf numFmtId="0" fontId="2" fillId="2" borderId="1" xfId="2" applyFont="1" applyFill="1" applyBorder="1" applyAlignment="1">
      <alignment vertical="center"/>
    </xf>
    <xf numFmtId="0" fontId="2" fillId="2" borderId="3" xfId="2" applyFont="1" applyFill="1" applyBorder="1" applyAlignment="1">
      <alignment vertical="center"/>
    </xf>
    <xf numFmtId="0" fontId="2" fillId="2" borderId="5" xfId="2" applyFont="1" applyFill="1" applyBorder="1">
      <alignment vertical="center"/>
    </xf>
    <xf numFmtId="0" fontId="2" fillId="2" borderId="4" xfId="2" applyFont="1" applyFill="1" applyBorder="1">
      <alignment vertical="center"/>
    </xf>
    <xf numFmtId="0" fontId="2" fillId="2" borderId="14" xfId="2" applyFont="1" applyFill="1" applyBorder="1">
      <alignment vertical="center"/>
    </xf>
    <xf numFmtId="0" fontId="2" fillId="2" borderId="3" xfId="2" applyFont="1" applyFill="1" applyBorder="1" applyAlignment="1">
      <alignment horizontal="center" vertical="center" wrapText="1"/>
    </xf>
    <xf numFmtId="0" fontId="2" fillId="2" borderId="0" xfId="2" applyFont="1" applyFill="1" applyBorder="1" applyAlignment="1">
      <alignment horizontal="center" vertical="center" wrapText="1"/>
    </xf>
    <xf numFmtId="0" fontId="10" fillId="2" borderId="0" xfId="2" applyFont="1" applyFill="1" applyBorder="1" applyAlignment="1">
      <alignment vertical="center"/>
    </xf>
    <xf numFmtId="0" fontId="2" fillId="2" borderId="1" xfId="2" applyFont="1" applyFill="1" applyBorder="1">
      <alignment vertical="center"/>
    </xf>
    <xf numFmtId="0" fontId="2" fillId="2" borderId="3" xfId="2" applyFont="1" applyFill="1" applyBorder="1">
      <alignment vertical="center"/>
    </xf>
    <xf numFmtId="0" fontId="2" fillId="2" borderId="0" xfId="2" applyFont="1" applyFill="1" applyBorder="1" applyAlignment="1">
      <alignment horizontal="center" vertical="center"/>
    </xf>
    <xf numFmtId="0" fontId="11" fillId="2" borderId="12" xfId="2" applyFont="1" applyFill="1" applyBorder="1" applyAlignment="1">
      <alignment vertical="center"/>
    </xf>
    <xf numFmtId="0" fontId="11" fillId="2" borderId="19" xfId="2" applyFont="1" applyFill="1" applyBorder="1" applyAlignment="1">
      <alignment vertical="center"/>
    </xf>
    <xf numFmtId="179" fontId="2" fillId="2" borderId="5" xfId="2" applyNumberFormat="1" applyFont="1" applyFill="1" applyBorder="1" applyAlignment="1">
      <alignment vertical="center"/>
    </xf>
    <xf numFmtId="179" fontId="2" fillId="2" borderId="14" xfId="2" applyNumberFormat="1" applyFont="1" applyFill="1" applyBorder="1" applyAlignment="1">
      <alignment vertical="center"/>
    </xf>
    <xf numFmtId="179" fontId="2" fillId="2" borderId="0" xfId="2" applyNumberFormat="1" applyFont="1" applyFill="1" applyBorder="1" applyAlignment="1">
      <alignment vertical="center"/>
    </xf>
    <xf numFmtId="179" fontId="2" fillId="2" borderId="11" xfId="2" applyNumberFormat="1" applyFont="1" applyFill="1" applyBorder="1" applyAlignment="1">
      <alignment vertical="center"/>
    </xf>
    <xf numFmtId="179" fontId="2" fillId="2" borderId="18" xfId="2" applyNumberFormat="1" applyFont="1" applyFill="1" applyBorder="1" applyAlignment="1">
      <alignment vertical="center"/>
    </xf>
    <xf numFmtId="179" fontId="2" fillId="2" borderId="12" xfId="2" applyNumberFormat="1" applyFont="1" applyFill="1" applyBorder="1" applyAlignment="1">
      <alignment vertical="center"/>
    </xf>
    <xf numFmtId="179" fontId="2" fillId="2" borderId="19" xfId="2" applyNumberFormat="1" applyFont="1" applyFill="1" applyBorder="1" applyAlignment="1">
      <alignment vertical="center"/>
    </xf>
    <xf numFmtId="0" fontId="2" fillId="2" borderId="20" xfId="2" applyFont="1" applyFill="1" applyBorder="1" applyAlignment="1">
      <alignment vertical="center"/>
    </xf>
    <xf numFmtId="0" fontId="2" fillId="2" borderId="21" xfId="2" applyFont="1" applyFill="1" applyBorder="1" applyAlignment="1">
      <alignment vertical="center"/>
    </xf>
    <xf numFmtId="176" fontId="2" fillId="2" borderId="24" xfId="2" applyNumberFormat="1" applyFont="1" applyFill="1" applyBorder="1">
      <alignment vertical="center"/>
    </xf>
    <xf numFmtId="176" fontId="2" fillId="2" borderId="2" xfId="2" applyNumberFormat="1" applyFont="1" applyFill="1" applyBorder="1">
      <alignment vertical="center"/>
    </xf>
    <xf numFmtId="176" fontId="2" fillId="2" borderId="0" xfId="2" applyNumberFormat="1" applyFont="1" applyFill="1" applyBorder="1">
      <alignment vertical="center"/>
    </xf>
    <xf numFmtId="176" fontId="2" fillId="7" borderId="2" xfId="2" applyNumberFormat="1" applyFont="1" applyFill="1" applyBorder="1">
      <alignment vertical="center"/>
    </xf>
    <xf numFmtId="0" fontId="2" fillId="2" borderId="11" xfId="2" applyFont="1" applyFill="1" applyBorder="1">
      <alignment vertical="center"/>
    </xf>
    <xf numFmtId="0" fontId="2" fillId="2" borderId="10" xfId="2" applyFont="1" applyFill="1" applyBorder="1">
      <alignment vertical="center"/>
    </xf>
    <xf numFmtId="0" fontId="2" fillId="2" borderId="10" xfId="2" applyFont="1" applyFill="1" applyBorder="1" applyAlignment="1">
      <alignment horizontal="center" vertical="center"/>
    </xf>
    <xf numFmtId="38" fontId="11" fillId="2" borderId="10" xfId="4" applyFont="1" applyFill="1" applyBorder="1" applyAlignment="1">
      <alignment vertical="center"/>
    </xf>
    <xf numFmtId="0" fontId="11" fillId="2" borderId="10" xfId="2" applyFont="1" applyFill="1" applyBorder="1" applyAlignment="1">
      <alignment horizontal="center" vertical="center"/>
    </xf>
    <xf numFmtId="0" fontId="2" fillId="2" borderId="18" xfId="2" applyFont="1" applyFill="1" applyBorder="1">
      <alignment vertical="center"/>
    </xf>
    <xf numFmtId="38" fontId="11" fillId="2" borderId="0" xfId="4" applyFont="1" applyFill="1" applyBorder="1" applyAlignment="1">
      <alignment vertical="center"/>
    </xf>
    <xf numFmtId="0" fontId="11" fillId="2" borderId="0" xfId="2" applyFont="1" applyFill="1" applyBorder="1" applyAlignment="1">
      <alignment horizontal="center" vertical="center"/>
    </xf>
    <xf numFmtId="0" fontId="12" fillId="8" borderId="0" xfId="0" applyFont="1" applyFill="1" applyAlignment="1">
      <alignment vertical="center"/>
    </xf>
    <xf numFmtId="0" fontId="13" fillId="0" borderId="0" xfId="0" applyFont="1" applyAlignment="1">
      <alignment vertical="center"/>
    </xf>
    <xf numFmtId="0" fontId="13" fillId="10" borderId="0" xfId="0" applyFont="1" applyFill="1" applyAlignment="1">
      <alignment vertical="center"/>
    </xf>
    <xf numFmtId="0" fontId="13" fillId="5" borderId="0" xfId="0" applyFont="1" applyFill="1" applyAlignment="1">
      <alignment vertical="center"/>
    </xf>
    <xf numFmtId="0" fontId="13" fillId="11" borderId="0" xfId="0" applyFont="1" applyFill="1" applyAlignment="1">
      <alignment vertical="center"/>
    </xf>
    <xf numFmtId="0" fontId="12" fillId="8" borderId="0" xfId="0" applyFont="1" applyFill="1" applyAlignment="1">
      <alignment horizontal="center" vertical="center"/>
    </xf>
    <xf numFmtId="0" fontId="5" fillId="5" borderId="75" xfId="3" applyFont="1" applyFill="1" applyBorder="1" applyAlignment="1">
      <alignment horizontal="center" vertical="center"/>
    </xf>
    <xf numFmtId="0" fontId="2" fillId="0" borderId="76" xfId="2" applyFont="1" applyFill="1" applyBorder="1">
      <alignment vertical="center"/>
    </xf>
    <xf numFmtId="0" fontId="2" fillId="0" borderId="77" xfId="2" applyFont="1" applyFill="1" applyBorder="1">
      <alignment vertical="center"/>
    </xf>
    <xf numFmtId="0" fontId="5" fillId="5" borderId="78" xfId="3" applyFont="1" applyFill="1" applyBorder="1" applyAlignment="1">
      <alignment horizontal="center" vertical="center"/>
    </xf>
    <xf numFmtId="0" fontId="2" fillId="0" borderId="79" xfId="2" applyFont="1" applyFill="1" applyBorder="1">
      <alignment vertical="center"/>
    </xf>
    <xf numFmtId="0" fontId="2" fillId="0" borderId="80" xfId="2" applyFont="1" applyFill="1" applyBorder="1">
      <alignment vertical="center"/>
    </xf>
    <xf numFmtId="0" fontId="2" fillId="3" borderId="81" xfId="2" applyFont="1" applyFill="1" applyBorder="1">
      <alignment vertical="center"/>
    </xf>
    <xf numFmtId="0" fontId="2" fillId="3" borderId="82" xfId="2" applyFont="1" applyFill="1" applyBorder="1">
      <alignment vertical="center"/>
    </xf>
    <xf numFmtId="0" fontId="2" fillId="3" borderId="83" xfId="2" applyFont="1" applyFill="1" applyBorder="1">
      <alignment vertical="center"/>
    </xf>
    <xf numFmtId="0" fontId="16" fillId="8" borderId="0" xfId="0" applyFont="1" applyFill="1" applyAlignment="1">
      <alignment vertical="center"/>
    </xf>
    <xf numFmtId="0" fontId="16" fillId="8" borderId="50" xfId="0" applyFont="1" applyFill="1" applyBorder="1" applyAlignment="1" applyProtection="1">
      <alignment horizontal="center" vertical="center"/>
      <protection hidden="1"/>
    </xf>
    <xf numFmtId="177" fontId="16" fillId="8" borderId="51" xfId="0" applyNumberFormat="1" applyFont="1" applyFill="1" applyBorder="1" applyAlignment="1" applyProtection="1">
      <alignment horizontal="center" vertical="center"/>
      <protection hidden="1"/>
    </xf>
    <xf numFmtId="0" fontId="16" fillId="8" borderId="53" xfId="0" applyFont="1" applyFill="1" applyBorder="1" applyAlignment="1" applyProtection="1">
      <alignment horizontal="center" vertical="center"/>
      <protection hidden="1"/>
    </xf>
    <xf numFmtId="176" fontId="16" fillId="8" borderId="54" xfId="0" applyNumberFormat="1" applyFont="1" applyFill="1" applyBorder="1" applyAlignment="1" applyProtection="1">
      <alignment horizontal="left" vertical="center"/>
      <protection hidden="1"/>
    </xf>
    <xf numFmtId="38" fontId="16" fillId="8" borderId="49" xfId="1" applyFont="1" applyFill="1" applyBorder="1" applyAlignment="1" applyProtection="1">
      <alignment horizontal="center" vertical="center"/>
      <protection hidden="1"/>
    </xf>
    <xf numFmtId="38" fontId="16" fillId="8" borderId="49" xfId="1" applyFont="1" applyFill="1" applyBorder="1" applyAlignment="1" applyProtection="1">
      <alignment vertical="center"/>
      <protection hidden="1"/>
    </xf>
    <xf numFmtId="176" fontId="16" fillId="8" borderId="53" xfId="0" applyNumberFormat="1" applyFont="1" applyFill="1" applyBorder="1" applyAlignment="1" applyProtection="1">
      <alignment horizontal="left" vertical="center"/>
      <protection hidden="1"/>
    </xf>
    <xf numFmtId="176" fontId="16" fillId="8" borderId="53" xfId="0" applyNumberFormat="1" applyFont="1" applyFill="1" applyBorder="1" applyAlignment="1" applyProtection="1">
      <alignment horizontal="center" vertical="center"/>
      <protection hidden="1"/>
    </xf>
    <xf numFmtId="176" fontId="16" fillId="8" borderId="54" xfId="0" applyNumberFormat="1" applyFont="1" applyFill="1" applyBorder="1" applyAlignment="1" applyProtection="1">
      <alignment horizontal="center" vertical="center"/>
      <protection hidden="1"/>
    </xf>
    <xf numFmtId="0" fontId="16" fillId="8" borderId="61" xfId="0" applyFont="1" applyFill="1" applyBorder="1" applyAlignment="1" applyProtection="1">
      <alignment horizontal="center" vertical="center"/>
      <protection hidden="1"/>
    </xf>
    <xf numFmtId="0" fontId="16" fillId="8" borderId="55" xfId="0" applyFont="1" applyFill="1" applyBorder="1" applyAlignment="1" applyProtection="1">
      <alignment horizontal="center" vertical="center"/>
      <protection hidden="1"/>
    </xf>
    <xf numFmtId="0" fontId="16" fillId="8" borderId="60" xfId="0" applyFont="1" applyFill="1" applyBorder="1" applyAlignment="1" applyProtection="1">
      <alignment horizontal="center" vertical="center"/>
      <protection hidden="1"/>
    </xf>
    <xf numFmtId="177" fontId="16" fillId="8" borderId="56" xfId="0" applyNumberFormat="1" applyFont="1" applyFill="1" applyBorder="1" applyAlignment="1" applyProtection="1">
      <alignment horizontal="center" vertical="center"/>
      <protection hidden="1"/>
    </xf>
    <xf numFmtId="0" fontId="17" fillId="0" borderId="0" xfId="3" applyFont="1" applyAlignment="1">
      <alignment vertical="center"/>
    </xf>
    <xf numFmtId="38" fontId="16" fillId="8" borderId="52" xfId="1" applyFont="1" applyFill="1" applyBorder="1" applyAlignment="1" applyProtection="1">
      <alignment vertical="center"/>
      <protection hidden="1"/>
    </xf>
    <xf numFmtId="0" fontId="17" fillId="6" borderId="0" xfId="3" applyFont="1" applyFill="1" applyAlignment="1">
      <alignment vertical="center"/>
    </xf>
    <xf numFmtId="0" fontId="16" fillId="8" borderId="65" xfId="0" applyFont="1" applyFill="1" applyBorder="1" applyAlignment="1">
      <alignment vertical="center"/>
    </xf>
    <xf numFmtId="0" fontId="16" fillId="8" borderId="59" xfId="0" applyFont="1" applyFill="1" applyBorder="1" applyAlignment="1" applyProtection="1">
      <alignment horizontal="center" vertical="center"/>
      <protection hidden="1"/>
    </xf>
    <xf numFmtId="176" fontId="16" fillId="8" borderId="59" xfId="0" applyNumberFormat="1" applyFont="1" applyFill="1" applyBorder="1" applyAlignment="1" applyProtection="1">
      <alignment horizontal="left" vertical="center"/>
      <protection hidden="1"/>
    </xf>
    <xf numFmtId="176" fontId="16" fillId="8" borderId="59" xfId="0" applyNumberFormat="1" applyFont="1" applyFill="1" applyBorder="1" applyAlignment="1" applyProtection="1">
      <alignment horizontal="center" vertical="center"/>
      <protection hidden="1"/>
    </xf>
    <xf numFmtId="176" fontId="16" fillId="8" borderId="69" xfId="0" applyNumberFormat="1" applyFont="1" applyFill="1" applyBorder="1" applyAlignment="1" applyProtection="1">
      <alignment horizontal="left" vertical="center"/>
      <protection hidden="1"/>
    </xf>
    <xf numFmtId="176" fontId="16" fillId="8" borderId="74" xfId="0" applyNumberFormat="1" applyFont="1" applyFill="1" applyBorder="1" applyAlignment="1" applyProtection="1">
      <alignment horizontal="center" vertical="center"/>
      <protection hidden="1"/>
    </xf>
    <xf numFmtId="176" fontId="16" fillId="8" borderId="73" xfId="0" applyNumberFormat="1" applyFont="1" applyFill="1" applyBorder="1" applyAlignment="1" applyProtection="1">
      <alignment horizontal="center" vertical="center"/>
      <protection hidden="1"/>
    </xf>
    <xf numFmtId="176" fontId="16" fillId="8" borderId="70" xfId="0" applyNumberFormat="1" applyFont="1" applyFill="1" applyBorder="1" applyAlignment="1" applyProtection="1">
      <alignment horizontal="left" vertical="center"/>
      <protection hidden="1"/>
    </xf>
    <xf numFmtId="176" fontId="16" fillId="8" borderId="70" xfId="0" applyNumberFormat="1" applyFont="1" applyFill="1" applyBorder="1" applyAlignment="1" applyProtection="1">
      <alignment horizontal="center" vertical="center"/>
      <protection hidden="1"/>
    </xf>
    <xf numFmtId="38" fontId="16" fillId="8" borderId="52" xfId="1" applyFont="1" applyFill="1" applyBorder="1" applyAlignment="1" applyProtection="1">
      <alignment horizontal="center" vertical="center"/>
      <protection hidden="1"/>
    </xf>
    <xf numFmtId="0" fontId="16" fillId="8" borderId="92" xfId="0" applyFont="1" applyFill="1" applyBorder="1" applyAlignment="1" applyProtection="1">
      <alignment horizontal="center" vertical="center"/>
      <protection hidden="1"/>
    </xf>
    <xf numFmtId="176" fontId="16" fillId="8" borderId="92" xfId="0" applyNumberFormat="1" applyFont="1" applyFill="1" applyBorder="1" applyAlignment="1" applyProtection="1">
      <alignment horizontal="left" vertical="center"/>
      <protection hidden="1"/>
    </xf>
    <xf numFmtId="176" fontId="16" fillId="8" borderId="92" xfId="0" applyNumberFormat="1" applyFont="1" applyFill="1" applyBorder="1" applyAlignment="1" applyProtection="1">
      <alignment horizontal="center" vertical="center"/>
      <protection hidden="1"/>
    </xf>
    <xf numFmtId="176" fontId="16" fillId="8" borderId="93" xfId="0" applyNumberFormat="1" applyFont="1" applyFill="1" applyBorder="1" applyAlignment="1" applyProtection="1">
      <alignment horizontal="center" vertical="center"/>
      <protection hidden="1"/>
    </xf>
    <xf numFmtId="0" fontId="16" fillId="8" borderId="70" xfId="0" applyFont="1" applyFill="1" applyBorder="1" applyAlignment="1" applyProtection="1">
      <alignment horizontal="center" vertical="center"/>
      <protection hidden="1"/>
    </xf>
    <xf numFmtId="38" fontId="16" fillId="8" borderId="54" xfId="1" applyFont="1" applyFill="1" applyBorder="1" applyAlignment="1" applyProtection="1">
      <alignment horizontal="center" vertical="center"/>
      <protection hidden="1"/>
    </xf>
    <xf numFmtId="176" fontId="16" fillId="8" borderId="94" xfId="0" applyNumberFormat="1" applyFont="1" applyFill="1" applyBorder="1" applyAlignment="1" applyProtection="1">
      <alignment horizontal="center" vertical="center"/>
      <protection hidden="1"/>
    </xf>
    <xf numFmtId="0" fontId="16" fillId="8" borderId="90" xfId="0" applyFont="1" applyFill="1" applyBorder="1" applyAlignment="1" applyProtection="1">
      <alignment horizontal="center" vertical="center"/>
      <protection hidden="1"/>
    </xf>
    <xf numFmtId="180" fontId="13" fillId="0" borderId="0" xfId="0" applyNumberFormat="1" applyFont="1" applyBorder="1" applyAlignment="1">
      <alignment horizontal="center" vertical="center"/>
    </xf>
    <xf numFmtId="0" fontId="16" fillId="8" borderId="0" xfId="0" applyFont="1" applyFill="1" applyAlignment="1">
      <alignment vertical="center" shrinkToFit="1"/>
    </xf>
    <xf numFmtId="0" fontId="16" fillId="8" borderId="52" xfId="0" applyFont="1" applyFill="1" applyBorder="1" applyAlignment="1" applyProtection="1">
      <alignment horizontal="center" vertical="center" shrinkToFit="1"/>
      <protection hidden="1"/>
    </xf>
    <xf numFmtId="0" fontId="13" fillId="0" borderId="0" xfId="0" applyFont="1" applyFill="1" applyAlignment="1">
      <alignment vertical="center"/>
    </xf>
    <xf numFmtId="38" fontId="16" fillId="0" borderId="49" xfId="1" applyFont="1" applyFill="1" applyBorder="1" applyAlignment="1" applyProtection="1">
      <alignment vertical="center"/>
      <protection hidden="1"/>
    </xf>
    <xf numFmtId="38" fontId="16" fillId="0" borderId="49" xfId="1" applyFont="1" applyFill="1" applyBorder="1" applyAlignment="1" applyProtection="1">
      <alignment horizontal="center" vertical="center"/>
      <protection hidden="1"/>
    </xf>
    <xf numFmtId="0" fontId="17" fillId="0" borderId="0" xfId="3" applyFont="1" applyAlignment="1">
      <alignment vertical="center" shrinkToFit="1"/>
    </xf>
    <xf numFmtId="0" fontId="17" fillId="6" borderId="0" xfId="3" applyFont="1" applyFill="1" applyAlignment="1">
      <alignment vertical="center" shrinkToFit="1"/>
    </xf>
    <xf numFmtId="0" fontId="16" fillId="8" borderId="91" xfId="0" applyFont="1" applyFill="1" applyBorder="1" applyAlignment="1" applyProtection="1">
      <alignment horizontal="center" vertical="center" shrinkToFit="1"/>
      <protection hidden="1"/>
    </xf>
    <xf numFmtId="0" fontId="16" fillId="8" borderId="58" xfId="0" applyFont="1" applyFill="1" applyBorder="1" applyAlignment="1" applyProtection="1">
      <alignment horizontal="center" vertical="center" shrinkToFit="1"/>
      <protection hidden="1"/>
    </xf>
    <xf numFmtId="0" fontId="2" fillId="2" borderId="2" xfId="2" applyFont="1" applyFill="1" applyBorder="1" applyAlignment="1">
      <alignment horizontal="center" vertical="center"/>
    </xf>
    <xf numFmtId="176" fontId="2" fillId="3" borderId="2" xfId="2" applyNumberFormat="1" applyFont="1" applyFill="1" applyBorder="1" applyAlignment="1" applyProtection="1">
      <alignment horizontal="center" vertical="center"/>
      <protection locked="0"/>
    </xf>
    <xf numFmtId="0" fontId="8" fillId="4" borderId="2" xfId="2" applyFont="1" applyFill="1" applyBorder="1" applyAlignment="1" applyProtection="1">
      <alignment horizontal="center" vertical="center"/>
    </xf>
    <xf numFmtId="0" fontId="11" fillId="2" borderId="13" xfId="2" applyFont="1" applyFill="1" applyBorder="1" applyAlignment="1">
      <alignment horizontal="distributed" vertical="center"/>
    </xf>
    <xf numFmtId="178" fontId="11" fillId="2" borderId="12" xfId="2" applyNumberFormat="1" applyFont="1" applyFill="1" applyBorder="1" applyAlignment="1" applyProtection="1">
      <alignment horizontal="center" vertical="center"/>
      <protection locked="0"/>
    </xf>
    <xf numFmtId="178" fontId="11" fillId="2" borderId="13" xfId="2" applyNumberFormat="1" applyFont="1" applyFill="1" applyBorder="1" applyAlignment="1" applyProtection="1">
      <alignment horizontal="center" vertical="center"/>
      <protection locked="0"/>
    </xf>
    <xf numFmtId="178" fontId="11" fillId="2" borderId="19" xfId="2" applyNumberFormat="1" applyFont="1" applyFill="1" applyBorder="1" applyAlignment="1" applyProtection="1">
      <alignment horizontal="center" vertical="center"/>
      <protection locked="0"/>
    </xf>
    <xf numFmtId="179" fontId="11" fillId="2" borderId="4" xfId="2" applyNumberFormat="1" applyFont="1" applyFill="1" applyBorder="1" applyAlignment="1">
      <alignment horizontal="distributed" vertical="center" shrinkToFit="1"/>
    </xf>
    <xf numFmtId="179" fontId="11" fillId="2" borderId="10" xfId="2" applyNumberFormat="1" applyFont="1" applyFill="1" applyBorder="1" applyAlignment="1">
      <alignment horizontal="distributed" vertical="center" shrinkToFit="1"/>
    </xf>
    <xf numFmtId="0" fontId="2" fillId="2" borderId="4" xfId="2" applyFont="1" applyFill="1" applyBorder="1" applyAlignment="1" applyProtection="1">
      <alignment horizontal="center" vertical="center"/>
      <protection locked="0"/>
    </xf>
    <xf numFmtId="0" fontId="2" fillId="2" borderId="14" xfId="2" applyFont="1" applyFill="1" applyBorder="1" applyAlignment="1" applyProtection="1">
      <alignment horizontal="center" vertical="center"/>
      <protection locked="0"/>
    </xf>
    <xf numFmtId="0" fontId="2" fillId="2" borderId="10" xfId="2" applyFont="1" applyFill="1" applyBorder="1" applyAlignment="1" applyProtection="1">
      <alignment horizontal="center" vertical="center"/>
      <protection locked="0"/>
    </xf>
    <xf numFmtId="0" fontId="2" fillId="2" borderId="18" xfId="2" applyFont="1" applyFill="1" applyBorder="1" applyAlignment="1" applyProtection="1">
      <alignment horizontal="center" vertical="center"/>
      <protection locked="0"/>
    </xf>
    <xf numFmtId="0" fontId="11" fillId="2" borderId="2" xfId="2" applyFont="1" applyFill="1" applyBorder="1" applyAlignment="1" applyProtection="1">
      <alignment horizontal="center" vertical="center"/>
      <protection locked="0"/>
    </xf>
    <xf numFmtId="0" fontId="9" fillId="2" borderId="3" xfId="2" applyFont="1" applyFill="1" applyBorder="1" applyAlignment="1">
      <alignment horizontal="center" vertical="center"/>
    </xf>
    <xf numFmtId="0" fontId="9" fillId="2" borderId="0" xfId="2" applyFont="1" applyFill="1" applyBorder="1" applyAlignment="1">
      <alignment horizontal="center" vertical="center"/>
    </xf>
    <xf numFmtId="0" fontId="9" fillId="2" borderId="1" xfId="2" applyFont="1" applyFill="1" applyBorder="1" applyAlignment="1">
      <alignment horizontal="center" vertical="center"/>
    </xf>
    <xf numFmtId="0" fontId="2" fillId="2" borderId="0" xfId="2" applyFont="1" applyFill="1" applyBorder="1" applyAlignment="1">
      <alignment horizontal="distributed" vertical="center"/>
    </xf>
    <xf numFmtId="0" fontId="2" fillId="2" borderId="5" xfId="2" applyFont="1" applyFill="1" applyBorder="1" applyAlignment="1" applyProtection="1">
      <alignment horizontal="center" vertical="center"/>
      <protection locked="0"/>
    </xf>
    <xf numFmtId="0" fontId="2" fillId="2" borderId="11" xfId="2" applyFont="1" applyFill="1" applyBorder="1" applyAlignment="1" applyProtection="1">
      <alignment horizontal="center" vertical="center"/>
      <protection locked="0"/>
    </xf>
    <xf numFmtId="0" fontId="2" fillId="0" borderId="15" xfId="2" applyFont="1" applyFill="1" applyBorder="1" applyAlignment="1" applyProtection="1">
      <alignment horizontal="center" vertical="center"/>
      <protection locked="0"/>
    </xf>
    <xf numFmtId="0" fontId="2" fillId="0" borderId="16" xfId="2" applyFont="1" applyFill="1" applyBorder="1" applyAlignment="1" applyProtection="1">
      <alignment horizontal="center" vertical="center"/>
      <protection locked="0"/>
    </xf>
    <xf numFmtId="0" fontId="2" fillId="0" borderId="17" xfId="2" applyFont="1" applyFill="1" applyBorder="1" applyAlignment="1" applyProtection="1">
      <alignment horizontal="center" vertical="center"/>
      <protection locked="0"/>
    </xf>
    <xf numFmtId="0" fontId="2" fillId="2" borderId="5" xfId="2" applyFont="1" applyFill="1" applyBorder="1" applyAlignment="1">
      <alignment horizontal="center" vertical="center"/>
    </xf>
    <xf numFmtId="0" fontId="2" fillId="2" borderId="4" xfId="2" applyFont="1" applyFill="1" applyBorder="1" applyAlignment="1">
      <alignment horizontal="center" vertical="center"/>
    </xf>
    <xf numFmtId="0" fontId="2" fillId="2" borderId="14" xfId="2" applyFont="1" applyFill="1" applyBorder="1" applyAlignment="1">
      <alignment horizontal="center" vertical="center"/>
    </xf>
    <xf numFmtId="0" fontId="2" fillId="2" borderId="11" xfId="2" applyFont="1" applyFill="1" applyBorder="1" applyAlignment="1">
      <alignment horizontal="center" vertical="center"/>
    </xf>
    <xf numFmtId="0" fontId="2" fillId="2" borderId="10" xfId="2" applyFont="1" applyFill="1" applyBorder="1" applyAlignment="1">
      <alignment horizontal="center" vertical="center"/>
    </xf>
    <xf numFmtId="0" fontId="2" fillId="2" borderId="18" xfId="2" applyFont="1" applyFill="1" applyBorder="1" applyAlignment="1">
      <alignment horizontal="center" vertical="center"/>
    </xf>
    <xf numFmtId="179" fontId="11" fillId="2" borderId="13" xfId="2" applyNumberFormat="1" applyFont="1" applyFill="1" applyBorder="1" applyAlignment="1">
      <alignment horizontal="distributed" vertical="center"/>
    </xf>
    <xf numFmtId="0" fontId="2" fillId="3" borderId="2" xfId="2" applyFont="1" applyFill="1" applyBorder="1" applyAlignment="1" applyProtection="1">
      <alignment horizontal="center" vertical="center"/>
      <protection locked="0"/>
    </xf>
    <xf numFmtId="0" fontId="2" fillId="0" borderId="5" xfId="2" applyFont="1" applyFill="1" applyBorder="1" applyAlignment="1">
      <alignment horizontal="center" vertical="center" textRotation="255"/>
    </xf>
    <xf numFmtId="0" fontId="2" fillId="0" borderId="14" xfId="2" applyFont="1" applyFill="1" applyBorder="1" applyAlignment="1">
      <alignment horizontal="center" vertical="center" textRotation="255"/>
    </xf>
    <xf numFmtId="0" fontId="2" fillId="0" borderId="3" xfId="2" applyFont="1" applyFill="1" applyBorder="1" applyAlignment="1">
      <alignment horizontal="center" vertical="center" textRotation="255"/>
    </xf>
    <xf numFmtId="0" fontId="2" fillId="0" borderId="1" xfId="2" applyFont="1" applyFill="1" applyBorder="1" applyAlignment="1">
      <alignment horizontal="center" vertical="center" textRotation="255"/>
    </xf>
    <xf numFmtId="0" fontId="2" fillId="0" borderId="11" xfId="2" applyFont="1" applyFill="1" applyBorder="1" applyAlignment="1">
      <alignment horizontal="center" vertical="center" textRotation="255"/>
    </xf>
    <xf numFmtId="0" fontId="2" fillId="0" borderId="18" xfId="2" applyFont="1" applyFill="1" applyBorder="1" applyAlignment="1">
      <alignment horizontal="center" vertical="center" textRotation="255"/>
    </xf>
    <xf numFmtId="0" fontId="11" fillId="0" borderId="13" xfId="2" applyFont="1" applyFill="1" applyBorder="1" applyAlignment="1">
      <alignment horizontal="center" vertical="center"/>
    </xf>
    <xf numFmtId="0" fontId="11" fillId="0" borderId="19" xfId="2" applyFont="1" applyFill="1" applyBorder="1" applyAlignment="1">
      <alignment horizontal="center" vertical="center"/>
    </xf>
    <xf numFmtId="0" fontId="11" fillId="0" borderId="12" xfId="2" applyFont="1" applyFill="1" applyBorder="1" applyAlignment="1">
      <alignment horizontal="center" vertical="center"/>
    </xf>
    <xf numFmtId="38" fontId="11" fillId="0" borderId="2" xfId="4" applyFont="1" applyFill="1" applyBorder="1" applyAlignment="1">
      <alignment horizontal="center" vertical="center"/>
    </xf>
    <xf numFmtId="0" fontId="11" fillId="0" borderId="2" xfId="2" applyFont="1" applyFill="1" applyBorder="1" applyAlignment="1">
      <alignment horizontal="center" vertical="center"/>
    </xf>
    <xf numFmtId="180" fontId="2" fillId="4" borderId="25" xfId="4" applyNumberFormat="1" applyFont="1" applyFill="1" applyBorder="1" applyAlignment="1">
      <alignment horizontal="right" vertical="center"/>
    </xf>
    <xf numFmtId="180" fontId="2" fillId="4" borderId="26" xfId="4" applyNumberFormat="1" applyFont="1" applyFill="1" applyBorder="1" applyAlignment="1">
      <alignment horizontal="right" vertical="center"/>
    </xf>
    <xf numFmtId="180" fontId="2" fillId="4" borderId="27" xfId="4" applyNumberFormat="1" applyFont="1" applyFill="1" applyBorder="1" applyAlignment="1">
      <alignment horizontal="right" vertical="center"/>
    </xf>
    <xf numFmtId="0" fontId="11" fillId="0" borderId="25" xfId="2" applyFont="1" applyFill="1" applyBorder="1" applyAlignment="1" applyProtection="1">
      <alignment horizontal="center" vertical="center"/>
      <protection locked="0"/>
    </xf>
    <xf numFmtId="0" fontId="11" fillId="0" borderId="26" xfId="2" applyFont="1" applyFill="1" applyBorder="1" applyAlignment="1" applyProtection="1">
      <alignment horizontal="center" vertical="center"/>
      <protection locked="0"/>
    </xf>
    <xf numFmtId="0" fontId="11" fillId="0" borderId="27" xfId="2" applyFont="1" applyFill="1" applyBorder="1" applyAlignment="1" applyProtection="1">
      <alignment horizontal="center" vertical="center"/>
      <protection locked="0"/>
    </xf>
    <xf numFmtId="0" fontId="2" fillId="3" borderId="25" xfId="2" applyFont="1" applyFill="1" applyBorder="1" applyAlignment="1" applyProtection="1">
      <alignment horizontal="center" vertical="center"/>
      <protection locked="0"/>
    </xf>
    <xf numFmtId="0" fontId="2" fillId="3" borderId="26" xfId="2" applyFont="1" applyFill="1" applyBorder="1" applyAlignment="1" applyProtection="1">
      <alignment horizontal="center" vertical="center"/>
      <protection locked="0"/>
    </xf>
    <xf numFmtId="0" fontId="2" fillId="3" borderId="27" xfId="2" applyFont="1" applyFill="1" applyBorder="1" applyAlignment="1" applyProtection="1">
      <alignment horizontal="center" vertical="center"/>
      <protection locked="0"/>
    </xf>
    <xf numFmtId="180" fontId="2" fillId="4" borderId="28" xfId="4" applyNumberFormat="1" applyFont="1" applyFill="1" applyBorder="1" applyAlignment="1">
      <alignment horizontal="right" vertical="center"/>
    </xf>
    <xf numFmtId="180" fontId="2" fillId="3" borderId="28" xfId="2" applyNumberFormat="1" applyFont="1" applyFill="1" applyBorder="1" applyAlignment="1" applyProtection="1">
      <alignment horizontal="right" vertical="center"/>
      <protection locked="0"/>
    </xf>
    <xf numFmtId="0" fontId="2" fillId="0" borderId="5" xfId="2" applyFont="1" applyFill="1" applyBorder="1" applyAlignment="1">
      <alignment horizontal="center" vertical="center"/>
    </xf>
    <xf numFmtId="0" fontId="2" fillId="0" borderId="4" xfId="2" applyFont="1" applyFill="1" applyBorder="1" applyAlignment="1">
      <alignment horizontal="center" vertical="center"/>
    </xf>
    <xf numFmtId="0" fontId="2" fillId="0" borderId="14"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0" xfId="2" applyFont="1" applyFill="1" applyBorder="1" applyAlignment="1">
      <alignment horizontal="center" vertical="center"/>
    </xf>
    <xf numFmtId="0" fontId="2" fillId="0" borderId="1" xfId="2" applyFont="1" applyFill="1" applyBorder="1" applyAlignment="1">
      <alignment horizontal="center" vertical="center"/>
    </xf>
    <xf numFmtId="0" fontId="2" fillId="0" borderId="11"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18" xfId="2" applyFont="1" applyFill="1" applyBorder="1" applyAlignment="1">
      <alignment horizontal="center" vertical="center"/>
    </xf>
    <xf numFmtId="0" fontId="2" fillId="3" borderId="6" xfId="2" applyFont="1" applyFill="1" applyBorder="1" applyAlignment="1" applyProtection="1">
      <alignment horizontal="center" vertical="center"/>
      <protection locked="0"/>
    </xf>
    <xf numFmtId="0" fontId="2" fillId="3" borderId="22" xfId="2" applyFont="1" applyFill="1" applyBorder="1" applyAlignment="1" applyProtection="1">
      <alignment horizontal="center" vertical="center"/>
      <protection locked="0"/>
    </xf>
    <xf numFmtId="0" fontId="2" fillId="3" borderId="23" xfId="2" applyFont="1" applyFill="1" applyBorder="1" applyAlignment="1" applyProtection="1">
      <alignment horizontal="center" vertical="center"/>
      <protection locked="0"/>
    </xf>
    <xf numFmtId="180" fontId="2" fillId="4" borderId="7" xfId="4" applyNumberFormat="1" applyFont="1" applyFill="1" applyBorder="1" applyAlignment="1">
      <alignment horizontal="right" vertical="center"/>
    </xf>
    <xf numFmtId="180" fontId="2" fillId="3" borderId="6" xfId="2" applyNumberFormat="1" applyFont="1" applyFill="1" applyBorder="1" applyAlignment="1" applyProtection="1">
      <alignment horizontal="right" vertical="center"/>
      <protection locked="0"/>
    </xf>
    <xf numFmtId="180" fontId="2" fillId="3" borderId="22" xfId="2" applyNumberFormat="1" applyFont="1" applyFill="1" applyBorder="1" applyAlignment="1" applyProtection="1">
      <alignment horizontal="right" vertical="center"/>
      <protection locked="0"/>
    </xf>
    <xf numFmtId="180" fontId="2" fillId="3" borderId="23" xfId="2" applyNumberFormat="1" applyFont="1" applyFill="1" applyBorder="1" applyAlignment="1" applyProtection="1">
      <alignment horizontal="right" vertical="center"/>
      <protection locked="0"/>
    </xf>
    <xf numFmtId="180" fontId="2" fillId="4" borderId="6" xfId="4" applyNumberFormat="1" applyFont="1" applyFill="1" applyBorder="1" applyAlignment="1">
      <alignment horizontal="right" vertical="center"/>
    </xf>
    <xf numFmtId="180" fontId="2" fillId="4" borderId="22" xfId="4" applyNumberFormat="1" applyFont="1" applyFill="1" applyBorder="1" applyAlignment="1">
      <alignment horizontal="right" vertical="center"/>
    </xf>
    <xf numFmtId="180" fontId="2" fillId="4" borderId="23" xfId="4" applyNumberFormat="1" applyFont="1" applyFill="1" applyBorder="1" applyAlignment="1">
      <alignment horizontal="right" vertical="center"/>
    </xf>
    <xf numFmtId="0" fontId="11" fillId="0" borderId="6" xfId="2" applyFont="1" applyFill="1" applyBorder="1" applyAlignment="1" applyProtection="1">
      <alignment horizontal="center" vertical="center"/>
      <protection locked="0"/>
    </xf>
    <xf numFmtId="0" fontId="11" fillId="0" borderId="22" xfId="2" applyFont="1" applyFill="1" applyBorder="1" applyAlignment="1" applyProtection="1">
      <alignment horizontal="center" vertical="center"/>
      <protection locked="0"/>
    </xf>
    <xf numFmtId="0" fontId="11" fillId="0" borderId="23" xfId="2" applyFont="1" applyFill="1" applyBorder="1" applyAlignment="1" applyProtection="1">
      <alignment horizontal="center" vertical="center"/>
      <protection locked="0"/>
    </xf>
    <xf numFmtId="0" fontId="2" fillId="3" borderId="8" xfId="2" applyFont="1" applyFill="1" applyBorder="1" applyAlignment="1" applyProtection="1">
      <alignment horizontal="center" vertical="center"/>
      <protection locked="0"/>
    </xf>
    <xf numFmtId="0" fontId="2" fillId="3" borderId="29" xfId="2" applyFont="1" applyFill="1" applyBorder="1" applyAlignment="1" applyProtection="1">
      <alignment horizontal="center" vertical="center"/>
      <protection locked="0"/>
    </xf>
    <xf numFmtId="0" fontId="2" fillId="3" borderId="30" xfId="2" applyFont="1" applyFill="1" applyBorder="1" applyAlignment="1" applyProtection="1">
      <alignment horizontal="center" vertical="center"/>
      <protection locked="0"/>
    </xf>
    <xf numFmtId="180" fontId="2" fillId="4" borderId="31" xfId="4" applyNumberFormat="1" applyFont="1" applyFill="1" applyBorder="1" applyAlignment="1">
      <alignment horizontal="right" vertical="center"/>
    </xf>
    <xf numFmtId="180" fontId="2" fillId="3" borderId="9" xfId="2" applyNumberFormat="1" applyFont="1" applyFill="1" applyBorder="1" applyAlignment="1" applyProtection="1">
      <alignment horizontal="right" vertical="center"/>
      <protection locked="0"/>
    </xf>
    <xf numFmtId="180" fontId="2" fillId="4" borderId="9" xfId="4" applyNumberFormat="1" applyFont="1" applyFill="1" applyBorder="1" applyAlignment="1">
      <alignment horizontal="right" vertical="center"/>
    </xf>
    <xf numFmtId="0" fontId="11" fillId="0" borderId="8" xfId="2" applyFont="1" applyFill="1" applyBorder="1" applyAlignment="1" applyProtection="1">
      <alignment horizontal="center" vertical="center"/>
      <protection locked="0"/>
    </xf>
    <xf numFmtId="0" fontId="11" fillId="0" borderId="29" xfId="2" applyFont="1" applyFill="1" applyBorder="1" applyAlignment="1" applyProtection="1">
      <alignment horizontal="center" vertical="center"/>
      <protection locked="0"/>
    </xf>
    <xf numFmtId="0" fontId="11" fillId="0" borderId="30" xfId="2" applyFont="1" applyFill="1" applyBorder="1" applyAlignment="1" applyProtection="1">
      <alignment horizontal="center" vertical="center"/>
      <protection locked="0"/>
    </xf>
    <xf numFmtId="180" fontId="2" fillId="3" borderId="32" xfId="2" applyNumberFormat="1" applyFont="1" applyFill="1" applyBorder="1" applyAlignment="1" applyProtection="1">
      <alignment horizontal="right" vertical="center"/>
      <protection locked="0"/>
    </xf>
    <xf numFmtId="180" fontId="2" fillId="4" borderId="32" xfId="4" applyNumberFormat="1" applyFont="1" applyFill="1" applyBorder="1" applyAlignment="1">
      <alignment horizontal="right" vertical="center"/>
    </xf>
    <xf numFmtId="0" fontId="2" fillId="3" borderId="33" xfId="2" applyFont="1" applyFill="1" applyBorder="1" applyAlignment="1" applyProtection="1">
      <alignment horizontal="center" vertical="center"/>
      <protection locked="0"/>
    </xf>
    <xf numFmtId="0" fontId="2" fillId="3" borderId="34" xfId="2" applyFont="1" applyFill="1" applyBorder="1" applyAlignment="1" applyProtection="1">
      <alignment horizontal="center" vertical="center"/>
      <protection locked="0"/>
    </xf>
    <xf numFmtId="0" fontId="2" fillId="3" borderId="35" xfId="2" applyFont="1" applyFill="1" applyBorder="1" applyAlignment="1" applyProtection="1">
      <alignment horizontal="center" vertical="center"/>
      <protection locked="0"/>
    </xf>
    <xf numFmtId="180" fontId="2" fillId="4" borderId="36" xfId="4" applyNumberFormat="1" applyFont="1" applyFill="1" applyBorder="1" applyAlignment="1">
      <alignment horizontal="right" vertical="center"/>
    </xf>
    <xf numFmtId="180" fontId="2" fillId="3" borderId="31" xfId="2" applyNumberFormat="1" applyFont="1" applyFill="1" applyBorder="1" applyAlignment="1" applyProtection="1">
      <alignment horizontal="right" vertical="center"/>
      <protection locked="0"/>
    </xf>
    <xf numFmtId="0" fontId="11" fillId="0" borderId="33" xfId="2" applyFont="1" applyFill="1" applyBorder="1" applyAlignment="1" applyProtection="1">
      <alignment horizontal="center" vertical="center"/>
      <protection locked="0"/>
    </xf>
    <xf numFmtId="0" fontId="11" fillId="0" borderId="34" xfId="2" applyFont="1" applyFill="1" applyBorder="1" applyAlignment="1" applyProtection="1">
      <alignment horizontal="center" vertical="center"/>
      <protection locked="0"/>
    </xf>
    <xf numFmtId="0" fontId="11" fillId="0" borderId="35" xfId="2" applyFont="1" applyFill="1" applyBorder="1" applyAlignment="1" applyProtection="1">
      <alignment horizontal="center" vertical="center"/>
      <protection locked="0"/>
    </xf>
    <xf numFmtId="180" fontId="2" fillId="4" borderId="33" xfId="4" applyNumberFormat="1" applyFont="1" applyFill="1" applyBorder="1" applyAlignment="1">
      <alignment horizontal="right" vertical="center"/>
    </xf>
    <xf numFmtId="180" fontId="2" fillId="4" borderId="34" xfId="4" applyNumberFormat="1" applyFont="1" applyFill="1" applyBorder="1" applyAlignment="1">
      <alignment horizontal="right" vertical="center"/>
    </xf>
    <xf numFmtId="180" fontId="2" fillId="4" borderId="35" xfId="4" applyNumberFormat="1" applyFont="1" applyFill="1" applyBorder="1" applyAlignment="1">
      <alignment horizontal="right" vertical="center"/>
    </xf>
    <xf numFmtId="180" fontId="2" fillId="4" borderId="3" xfId="4" applyNumberFormat="1" applyFont="1" applyFill="1" applyBorder="1" applyAlignment="1">
      <alignment horizontal="right" vertical="center"/>
    </xf>
    <xf numFmtId="180" fontId="2" fillId="4" borderId="0" xfId="4" applyNumberFormat="1" applyFont="1" applyFill="1" applyBorder="1" applyAlignment="1">
      <alignment horizontal="right" vertical="center"/>
    </xf>
    <xf numFmtId="180" fontId="2" fillId="4" borderId="1" xfId="4" applyNumberFormat="1" applyFont="1" applyFill="1" applyBorder="1" applyAlignment="1">
      <alignment horizontal="right" vertical="center"/>
    </xf>
    <xf numFmtId="180" fontId="2" fillId="4" borderId="8" xfId="4" applyNumberFormat="1" applyFont="1" applyFill="1" applyBorder="1" applyAlignment="1">
      <alignment horizontal="right" vertical="center"/>
    </xf>
    <xf numFmtId="180" fontId="2" fillId="4" borderId="29" xfId="4" applyNumberFormat="1" applyFont="1" applyFill="1" applyBorder="1" applyAlignment="1">
      <alignment horizontal="right" vertical="center"/>
    </xf>
    <xf numFmtId="180" fontId="2" fillId="4" borderId="30" xfId="4" applyNumberFormat="1" applyFont="1" applyFill="1" applyBorder="1" applyAlignment="1">
      <alignment horizontal="right" vertical="center"/>
    </xf>
    <xf numFmtId="180" fontId="2" fillId="3" borderId="33" xfId="2" applyNumberFormat="1" applyFont="1" applyFill="1" applyBorder="1" applyAlignment="1" applyProtection="1">
      <alignment horizontal="right" vertical="center"/>
      <protection locked="0"/>
    </xf>
    <xf numFmtId="180" fontId="2" fillId="3" borderId="34" xfId="2" applyNumberFormat="1" applyFont="1" applyFill="1" applyBorder="1" applyAlignment="1" applyProtection="1">
      <alignment horizontal="right" vertical="center"/>
      <protection locked="0"/>
    </xf>
    <xf numFmtId="180" fontId="2" fillId="3" borderId="35" xfId="2" applyNumberFormat="1" applyFont="1" applyFill="1" applyBorder="1" applyAlignment="1" applyProtection="1">
      <alignment horizontal="right" vertical="center"/>
      <protection locked="0"/>
    </xf>
    <xf numFmtId="0" fontId="2" fillId="3" borderId="37" xfId="2" applyFont="1" applyFill="1" applyBorder="1" applyAlignment="1" applyProtection="1">
      <alignment horizontal="center" vertical="center"/>
      <protection locked="0"/>
    </xf>
    <xf numFmtId="0" fontId="2" fillId="3" borderId="38" xfId="2" applyFont="1" applyFill="1" applyBorder="1" applyAlignment="1" applyProtection="1">
      <alignment horizontal="center" vertical="center"/>
      <protection locked="0"/>
    </xf>
    <xf numFmtId="0" fontId="2" fillId="3" borderId="39" xfId="2" applyFont="1" applyFill="1" applyBorder="1" applyAlignment="1" applyProtection="1">
      <alignment horizontal="center" vertical="center"/>
      <protection locked="0"/>
    </xf>
    <xf numFmtId="180" fontId="2" fillId="3" borderId="37" xfId="2" applyNumberFormat="1" applyFont="1" applyFill="1" applyBorder="1" applyAlignment="1" applyProtection="1">
      <alignment horizontal="right" vertical="center"/>
      <protection locked="0"/>
    </xf>
    <xf numFmtId="180" fontId="2" fillId="3" borderId="38" xfId="2" applyNumberFormat="1" applyFont="1" applyFill="1" applyBorder="1" applyAlignment="1" applyProtection="1">
      <alignment horizontal="right" vertical="center"/>
      <protection locked="0"/>
    </xf>
    <xf numFmtId="180" fontId="2" fillId="3" borderId="39" xfId="2" applyNumberFormat="1" applyFont="1" applyFill="1" applyBorder="1" applyAlignment="1" applyProtection="1">
      <alignment horizontal="right" vertical="center"/>
      <protection locked="0"/>
    </xf>
    <xf numFmtId="180" fontId="2" fillId="4" borderId="37" xfId="4" applyNumberFormat="1" applyFont="1" applyFill="1" applyBorder="1" applyAlignment="1">
      <alignment horizontal="right" vertical="center"/>
    </xf>
    <xf numFmtId="180" fontId="2" fillId="4" borderId="38" xfId="4" applyNumberFormat="1" applyFont="1" applyFill="1" applyBorder="1" applyAlignment="1">
      <alignment horizontal="right" vertical="center"/>
    </xf>
    <xf numFmtId="180" fontId="2" fillId="4" borderId="39" xfId="4" applyNumberFormat="1" applyFont="1" applyFill="1" applyBorder="1" applyAlignment="1">
      <alignment horizontal="right" vertical="center"/>
    </xf>
    <xf numFmtId="0" fontId="11" fillId="0" borderId="37" xfId="2" applyFont="1" applyFill="1" applyBorder="1" applyAlignment="1" applyProtection="1">
      <alignment horizontal="center" vertical="center"/>
      <protection locked="0"/>
    </xf>
    <xf numFmtId="0" fontId="11" fillId="0" borderId="38" xfId="2" applyFont="1" applyFill="1" applyBorder="1" applyAlignment="1" applyProtection="1">
      <alignment horizontal="center" vertical="center"/>
      <protection locked="0"/>
    </xf>
    <xf numFmtId="0" fontId="11" fillId="0" borderId="39" xfId="2" applyFont="1" applyFill="1" applyBorder="1" applyAlignment="1" applyProtection="1">
      <alignment horizontal="center" vertical="center"/>
      <protection locked="0"/>
    </xf>
    <xf numFmtId="180" fontId="2" fillId="4" borderId="43" xfId="4" applyNumberFormat="1" applyFont="1" applyFill="1" applyBorder="1" applyAlignment="1">
      <alignment horizontal="right" vertical="center"/>
    </xf>
    <xf numFmtId="180" fontId="2" fillId="4" borderId="44" xfId="4" applyNumberFormat="1" applyFont="1" applyFill="1" applyBorder="1" applyAlignment="1">
      <alignment horizontal="right" vertical="center"/>
    </xf>
    <xf numFmtId="180" fontId="2" fillId="4" borderId="45" xfId="4" applyNumberFormat="1" applyFont="1" applyFill="1" applyBorder="1" applyAlignment="1">
      <alignment horizontal="right" vertical="center"/>
    </xf>
    <xf numFmtId="0" fontId="11" fillId="0" borderId="43" xfId="2" applyFont="1" applyFill="1" applyBorder="1" applyAlignment="1" applyProtection="1">
      <alignment horizontal="center" vertical="center"/>
      <protection locked="0"/>
    </xf>
    <xf numFmtId="0" fontId="11" fillId="0" borderId="44" xfId="2" applyFont="1" applyFill="1" applyBorder="1" applyAlignment="1" applyProtection="1">
      <alignment horizontal="center" vertical="center"/>
      <protection locked="0"/>
    </xf>
    <xf numFmtId="0" fontId="11" fillId="0" borderId="45" xfId="2" applyFont="1" applyFill="1" applyBorder="1" applyAlignment="1" applyProtection="1">
      <alignment horizontal="center" vertical="center"/>
      <protection locked="0"/>
    </xf>
    <xf numFmtId="0" fontId="2" fillId="0" borderId="46" xfId="2" applyFont="1" applyFill="1" applyBorder="1" applyAlignment="1">
      <alignment horizontal="center" vertical="center"/>
    </xf>
    <xf numFmtId="0" fontId="2" fillId="0" borderId="47" xfId="2" applyFont="1" applyFill="1" applyBorder="1" applyAlignment="1">
      <alignment horizontal="center" vertical="center"/>
    </xf>
    <xf numFmtId="180" fontId="10" fillId="4" borderId="46" xfId="4" applyNumberFormat="1" applyFont="1" applyFill="1" applyBorder="1" applyAlignment="1">
      <alignment vertical="center"/>
    </xf>
    <xf numFmtId="180" fontId="10" fillId="4" borderId="47" xfId="4" applyNumberFormat="1" applyFont="1" applyFill="1" applyBorder="1" applyAlignment="1">
      <alignment vertical="center"/>
    </xf>
    <xf numFmtId="180" fontId="10" fillId="4" borderId="48" xfId="4" applyNumberFormat="1" applyFont="1" applyFill="1" applyBorder="1" applyAlignment="1">
      <alignment vertical="center"/>
    </xf>
    <xf numFmtId="0" fontId="11" fillId="0" borderId="47" xfId="2" applyFont="1" applyFill="1" applyBorder="1" applyAlignment="1" applyProtection="1">
      <alignment horizontal="center" vertical="center"/>
      <protection locked="0"/>
    </xf>
    <xf numFmtId="0" fontId="11" fillId="0" borderId="48" xfId="2" applyFont="1" applyFill="1" applyBorder="1" applyAlignment="1" applyProtection="1">
      <alignment horizontal="center" vertical="center"/>
      <protection locked="0"/>
    </xf>
    <xf numFmtId="0" fontId="2" fillId="0" borderId="5" xfId="2" applyFont="1" applyFill="1" applyBorder="1" applyAlignment="1">
      <alignment horizontal="center" vertical="center" shrinkToFit="1"/>
    </xf>
    <xf numFmtId="0" fontId="2" fillId="0" borderId="4" xfId="2" applyFont="1" applyFill="1" applyBorder="1" applyAlignment="1">
      <alignment horizontal="center" vertical="center" shrinkToFit="1"/>
    </xf>
    <xf numFmtId="0" fontId="2" fillId="0" borderId="14" xfId="2" applyFont="1" applyFill="1" applyBorder="1" applyAlignment="1">
      <alignment horizontal="center" vertical="center" shrinkToFit="1"/>
    </xf>
    <xf numFmtId="0" fontId="2" fillId="0" borderId="40" xfId="2" applyFont="1" applyFill="1" applyBorder="1" applyAlignment="1">
      <alignment horizontal="center" vertical="center" shrinkToFit="1"/>
    </xf>
    <xf numFmtId="0" fontId="2" fillId="0" borderId="41" xfId="2" applyFont="1" applyFill="1" applyBorder="1" applyAlignment="1">
      <alignment horizontal="center" vertical="center" shrinkToFit="1"/>
    </xf>
    <xf numFmtId="0" fontId="2" fillId="0" borderId="42" xfId="2" applyFont="1" applyFill="1" applyBorder="1" applyAlignment="1">
      <alignment horizontal="center" vertical="center" shrinkToFit="1"/>
    </xf>
    <xf numFmtId="0" fontId="2" fillId="3" borderId="6" xfId="2" applyFont="1" applyFill="1" applyBorder="1" applyAlignment="1" applyProtection="1">
      <alignment horizontal="center" vertical="center" shrinkToFit="1"/>
      <protection locked="0"/>
    </xf>
    <xf numFmtId="0" fontId="2" fillId="3" borderId="22" xfId="2" applyFont="1" applyFill="1" applyBorder="1" applyAlignment="1" applyProtection="1">
      <alignment horizontal="center" vertical="center" shrinkToFit="1"/>
      <protection locked="0"/>
    </xf>
    <xf numFmtId="0" fontId="2" fillId="3" borderId="23" xfId="2" applyFont="1" applyFill="1" applyBorder="1" applyAlignment="1" applyProtection="1">
      <alignment horizontal="center" vertical="center" shrinkToFit="1"/>
      <protection locked="0"/>
    </xf>
    <xf numFmtId="180" fontId="2" fillId="4" borderId="5" xfId="4" applyNumberFormat="1" applyFont="1" applyFill="1" applyBorder="1" applyAlignment="1">
      <alignment horizontal="right" vertical="center"/>
    </xf>
    <xf numFmtId="180" fontId="2" fillId="4" borderId="4" xfId="4" applyNumberFormat="1" applyFont="1" applyFill="1" applyBorder="1" applyAlignment="1">
      <alignment horizontal="right" vertical="center"/>
    </xf>
    <xf numFmtId="180" fontId="2" fillId="4" borderId="14" xfId="4" applyNumberFormat="1" applyFont="1" applyFill="1" applyBorder="1" applyAlignment="1">
      <alignment horizontal="right" vertical="center"/>
    </xf>
    <xf numFmtId="0" fontId="2" fillId="3" borderId="43" xfId="2" applyFont="1" applyFill="1" applyBorder="1" applyAlignment="1" applyProtection="1">
      <alignment horizontal="center" vertical="center" shrinkToFit="1"/>
      <protection locked="0"/>
    </xf>
    <xf numFmtId="0" fontId="2" fillId="3" borderId="44" xfId="2" applyFont="1" applyFill="1" applyBorder="1" applyAlignment="1" applyProtection="1">
      <alignment horizontal="center" vertical="center" shrinkToFit="1"/>
      <protection locked="0"/>
    </xf>
    <xf numFmtId="0" fontId="2" fillId="3" borderId="45" xfId="2" applyFont="1" applyFill="1" applyBorder="1" applyAlignment="1" applyProtection="1">
      <alignment horizontal="center" vertical="center" shrinkToFit="1"/>
      <protection locked="0"/>
    </xf>
    <xf numFmtId="180" fontId="2" fillId="3" borderId="43" xfId="2" applyNumberFormat="1" applyFont="1" applyFill="1" applyBorder="1" applyAlignment="1" applyProtection="1">
      <alignment horizontal="right" vertical="center"/>
      <protection locked="0"/>
    </xf>
    <xf numFmtId="180" fontId="2" fillId="3" borderId="44" xfId="2" applyNumberFormat="1" applyFont="1" applyFill="1" applyBorder="1" applyAlignment="1" applyProtection="1">
      <alignment horizontal="right" vertical="center"/>
      <protection locked="0"/>
    </xf>
    <xf numFmtId="180" fontId="2" fillId="3" borderId="45" xfId="2" applyNumberFormat="1" applyFont="1" applyFill="1" applyBorder="1" applyAlignment="1" applyProtection="1">
      <alignment horizontal="right" vertical="center"/>
      <protection locked="0"/>
    </xf>
    <xf numFmtId="0" fontId="2" fillId="0" borderId="11" xfId="2" applyFont="1" applyFill="1" applyBorder="1" applyAlignment="1">
      <alignment horizontal="center" vertical="center" shrinkToFit="1"/>
    </xf>
    <xf numFmtId="0" fontId="2" fillId="0" borderId="10" xfId="2" applyFont="1" applyFill="1" applyBorder="1" applyAlignment="1">
      <alignment horizontal="center" vertical="center" shrinkToFit="1"/>
    </xf>
    <xf numFmtId="0" fontId="2" fillId="0" borderId="18" xfId="2" applyFont="1" applyFill="1" applyBorder="1" applyAlignment="1">
      <alignment horizontal="center" vertical="center" shrinkToFit="1"/>
    </xf>
    <xf numFmtId="0" fontId="2" fillId="3" borderId="8" xfId="2" applyFont="1" applyFill="1" applyBorder="1" applyAlignment="1" applyProtection="1">
      <alignment horizontal="center" vertical="center" shrinkToFit="1"/>
      <protection locked="0"/>
    </xf>
    <xf numFmtId="0" fontId="2" fillId="3" borderId="29" xfId="2" applyFont="1" applyFill="1" applyBorder="1" applyAlignment="1" applyProtection="1">
      <alignment horizontal="center" vertical="center" shrinkToFit="1"/>
      <protection locked="0"/>
    </xf>
    <xf numFmtId="0" fontId="2" fillId="3" borderId="30" xfId="2" applyFont="1" applyFill="1" applyBorder="1" applyAlignment="1" applyProtection="1">
      <alignment horizontal="center" vertical="center" shrinkToFit="1"/>
      <protection locked="0"/>
    </xf>
    <xf numFmtId="180" fontId="2" fillId="3" borderId="8" xfId="2" applyNumberFormat="1" applyFont="1" applyFill="1" applyBorder="1" applyAlignment="1" applyProtection="1">
      <alignment horizontal="right" vertical="center"/>
      <protection locked="0"/>
    </xf>
    <xf numFmtId="180" fontId="2" fillId="3" borderId="29" xfId="2" applyNumberFormat="1" applyFont="1" applyFill="1" applyBorder="1" applyAlignment="1" applyProtection="1">
      <alignment horizontal="right" vertical="center"/>
      <protection locked="0"/>
    </xf>
    <xf numFmtId="180" fontId="2" fillId="3" borderId="30" xfId="2" applyNumberFormat="1" applyFont="1" applyFill="1" applyBorder="1" applyAlignment="1" applyProtection="1">
      <alignment horizontal="right" vertical="center"/>
      <protection locked="0"/>
    </xf>
    <xf numFmtId="9" fontId="16" fillId="8" borderId="60" xfId="0" applyNumberFormat="1" applyFont="1" applyFill="1" applyBorder="1" applyAlignment="1" applyProtection="1">
      <alignment horizontal="center" vertical="center"/>
      <protection hidden="1"/>
    </xf>
    <xf numFmtId="9" fontId="16" fillId="8" borderId="61" xfId="0" applyNumberFormat="1" applyFont="1" applyFill="1" applyBorder="1" applyAlignment="1" applyProtection="1">
      <alignment horizontal="center" vertical="center"/>
      <protection hidden="1"/>
    </xf>
    <xf numFmtId="9" fontId="16" fillId="8" borderId="90" xfId="0" applyNumberFormat="1" applyFont="1" applyFill="1" applyBorder="1" applyAlignment="1" applyProtection="1">
      <alignment horizontal="center" vertical="center"/>
      <protection hidden="1"/>
    </xf>
    <xf numFmtId="0" fontId="16" fillId="8" borderId="49" xfId="0" applyFont="1" applyFill="1" applyBorder="1" applyAlignment="1" applyProtection="1">
      <alignment horizontal="center" vertical="center"/>
      <protection hidden="1"/>
    </xf>
    <xf numFmtId="0" fontId="16" fillId="8" borderId="49" xfId="0" applyFont="1" applyFill="1" applyBorder="1" applyAlignment="1" applyProtection="1">
      <alignment horizontal="center" vertical="center" wrapText="1"/>
      <protection hidden="1"/>
    </xf>
    <xf numFmtId="0" fontId="16" fillId="8" borderId="60" xfId="0" applyFont="1" applyFill="1" applyBorder="1" applyAlignment="1" applyProtection="1">
      <alignment horizontal="center" vertical="center"/>
      <protection hidden="1"/>
    </xf>
    <xf numFmtId="0" fontId="16" fillId="8" borderId="61" xfId="0" applyFont="1" applyFill="1" applyBorder="1" applyAlignment="1" applyProtection="1">
      <alignment horizontal="center" vertical="center"/>
      <protection hidden="1"/>
    </xf>
    <xf numFmtId="0" fontId="16" fillId="8" borderId="55" xfId="0" applyFont="1" applyFill="1" applyBorder="1" applyAlignment="1" applyProtection="1">
      <alignment horizontal="center" vertical="center"/>
      <protection hidden="1"/>
    </xf>
    <xf numFmtId="0" fontId="16" fillId="8" borderId="64" xfId="0" applyFont="1" applyFill="1" applyBorder="1" applyAlignment="1" applyProtection="1">
      <alignment horizontal="center" vertical="center" wrapText="1"/>
      <protection hidden="1"/>
    </xf>
    <xf numFmtId="0" fontId="16" fillId="8" borderId="62" xfId="0" applyFont="1" applyFill="1" applyBorder="1" applyAlignment="1" applyProtection="1">
      <alignment horizontal="center" vertical="center" wrapText="1"/>
      <protection hidden="1"/>
    </xf>
    <xf numFmtId="0" fontId="16" fillId="8" borderId="58" xfId="0" applyFont="1" applyFill="1" applyBorder="1" applyAlignment="1" applyProtection="1">
      <alignment horizontal="center" vertical="center" wrapText="1"/>
      <protection hidden="1"/>
    </xf>
    <xf numFmtId="0" fontId="16" fillId="8" borderId="60" xfId="0" applyFont="1" applyFill="1" applyBorder="1" applyAlignment="1" applyProtection="1">
      <alignment horizontal="center" vertical="center" wrapText="1"/>
      <protection hidden="1"/>
    </xf>
    <xf numFmtId="0" fontId="16" fillId="8" borderId="61" xfId="0" applyFont="1" applyFill="1" applyBorder="1" applyAlignment="1" applyProtection="1">
      <alignment horizontal="center" vertical="center" wrapText="1"/>
      <protection hidden="1"/>
    </xf>
    <xf numFmtId="0" fontId="16" fillId="8" borderId="55" xfId="0" applyFont="1" applyFill="1" applyBorder="1" applyAlignment="1" applyProtection="1">
      <alignment horizontal="center" vertical="center" wrapText="1"/>
      <protection hidden="1"/>
    </xf>
    <xf numFmtId="0" fontId="16" fillId="8" borderId="90" xfId="0" applyFont="1" applyFill="1" applyBorder="1" applyAlignment="1" applyProtection="1">
      <alignment horizontal="center" vertical="center" wrapText="1"/>
      <protection hidden="1"/>
    </xf>
    <xf numFmtId="0" fontId="16" fillId="8" borderId="90" xfId="0" applyFont="1" applyFill="1" applyBorder="1" applyAlignment="1" applyProtection="1">
      <alignment horizontal="center" vertical="center"/>
      <protection hidden="1"/>
    </xf>
    <xf numFmtId="0" fontId="16" fillId="8" borderId="64" xfId="0" applyFont="1" applyFill="1" applyBorder="1" applyAlignment="1" applyProtection="1">
      <alignment horizontal="center" vertical="center"/>
      <protection hidden="1"/>
    </xf>
    <xf numFmtId="0" fontId="16" fillId="8" borderId="84" xfId="0" applyFont="1" applyFill="1" applyBorder="1" applyAlignment="1" applyProtection="1">
      <alignment horizontal="center" vertical="center"/>
      <protection hidden="1"/>
    </xf>
    <xf numFmtId="0" fontId="16" fillId="8" borderId="62" xfId="0" applyFont="1" applyFill="1" applyBorder="1" applyAlignment="1" applyProtection="1">
      <alignment horizontal="center" vertical="center"/>
      <protection hidden="1"/>
    </xf>
    <xf numFmtId="0" fontId="16" fillId="8" borderId="0" xfId="0" applyFont="1" applyFill="1" applyBorder="1" applyAlignment="1" applyProtection="1">
      <alignment horizontal="center" vertical="center"/>
      <protection hidden="1"/>
    </xf>
    <xf numFmtId="0" fontId="16" fillId="8" borderId="87" xfId="0" applyFont="1" applyFill="1" applyBorder="1" applyAlignment="1" applyProtection="1">
      <alignment horizontal="center" vertical="center"/>
      <protection hidden="1"/>
    </xf>
    <xf numFmtId="0" fontId="16" fillId="8" borderId="88" xfId="0" applyFont="1" applyFill="1" applyBorder="1" applyAlignment="1" applyProtection="1">
      <alignment horizontal="center" vertical="center"/>
      <protection hidden="1"/>
    </xf>
    <xf numFmtId="0" fontId="16" fillId="8" borderId="85" xfId="0" applyFont="1" applyFill="1" applyBorder="1" applyAlignment="1" applyProtection="1">
      <alignment horizontal="center" vertical="center"/>
      <protection hidden="1"/>
    </xf>
    <xf numFmtId="0" fontId="16" fillId="8" borderId="66" xfId="0" applyFont="1" applyFill="1" applyBorder="1" applyAlignment="1" applyProtection="1">
      <alignment horizontal="center" vertical="center"/>
      <protection hidden="1"/>
    </xf>
    <xf numFmtId="0" fontId="16" fillId="8" borderId="86" xfId="0" applyFont="1" applyFill="1" applyBorder="1" applyAlignment="1" applyProtection="1">
      <alignment horizontal="center" vertical="center" wrapText="1"/>
      <protection hidden="1"/>
    </xf>
    <xf numFmtId="0" fontId="16" fillId="8" borderId="63" xfId="0" applyFont="1" applyFill="1" applyBorder="1" applyAlignment="1" applyProtection="1">
      <alignment horizontal="center" vertical="center" wrapText="1"/>
      <protection hidden="1"/>
    </xf>
    <xf numFmtId="0" fontId="16" fillId="8" borderId="89" xfId="0" applyFont="1" applyFill="1" applyBorder="1" applyAlignment="1" applyProtection="1">
      <alignment horizontal="center" vertical="center" wrapText="1"/>
      <protection hidden="1"/>
    </xf>
    <xf numFmtId="0" fontId="16" fillId="8" borderId="5" xfId="0" applyFont="1" applyFill="1" applyBorder="1" applyAlignment="1" applyProtection="1">
      <alignment horizontal="center" vertical="center"/>
      <protection hidden="1"/>
    </xf>
    <xf numFmtId="0" fontId="16" fillId="8" borderId="4" xfId="0" applyFont="1" applyFill="1" applyBorder="1" applyAlignment="1" applyProtection="1">
      <alignment horizontal="center" vertical="center"/>
      <protection hidden="1"/>
    </xf>
    <xf numFmtId="0" fontId="16" fillId="8" borderId="67" xfId="0" applyFont="1" applyFill="1" applyBorder="1" applyAlignment="1" applyProtection="1">
      <alignment horizontal="center" vertical="center"/>
      <protection hidden="1"/>
    </xf>
    <xf numFmtId="0" fontId="16" fillId="8" borderId="3" xfId="0" applyFont="1" applyFill="1" applyBorder="1" applyAlignment="1" applyProtection="1">
      <alignment horizontal="center" vertical="center"/>
      <protection hidden="1"/>
    </xf>
    <xf numFmtId="0" fontId="16" fillId="8" borderId="11" xfId="0" applyFont="1" applyFill="1" applyBorder="1" applyAlignment="1" applyProtection="1">
      <alignment horizontal="center" vertical="center"/>
      <protection hidden="1"/>
    </xf>
    <xf numFmtId="0" fontId="16" fillId="8" borderId="10" xfId="0" applyFont="1" applyFill="1" applyBorder="1" applyAlignment="1" applyProtection="1">
      <alignment horizontal="center" vertical="center"/>
      <protection hidden="1"/>
    </xf>
    <xf numFmtId="0" fontId="16" fillId="8" borderId="68" xfId="0" applyFont="1" applyFill="1" applyBorder="1" applyAlignment="1" applyProtection="1">
      <alignment horizontal="center" vertical="center"/>
      <protection hidden="1"/>
    </xf>
    <xf numFmtId="0" fontId="16" fillId="8" borderId="71" xfId="0" applyFont="1" applyFill="1" applyBorder="1" applyAlignment="1" applyProtection="1">
      <alignment horizontal="center" vertical="center"/>
      <protection hidden="1"/>
    </xf>
    <xf numFmtId="0" fontId="16" fillId="8" borderId="36" xfId="0" applyFont="1" applyFill="1" applyBorder="1" applyAlignment="1" applyProtection="1">
      <alignment horizontal="center" vertical="center"/>
      <protection hidden="1"/>
    </xf>
    <xf numFmtId="0" fontId="16" fillId="8" borderId="72" xfId="0" applyFont="1" applyFill="1" applyBorder="1" applyAlignment="1" applyProtection="1">
      <alignment horizontal="center" vertical="center"/>
      <protection hidden="1"/>
    </xf>
    <xf numFmtId="0" fontId="16" fillId="8" borderId="57" xfId="0" applyFont="1" applyFill="1" applyBorder="1" applyAlignment="1" applyProtection="1">
      <alignment horizontal="center" vertical="center" wrapText="1"/>
      <protection hidden="1"/>
    </xf>
    <xf numFmtId="0" fontId="13" fillId="0" borderId="52" xfId="0" applyFont="1" applyBorder="1" applyAlignment="1">
      <alignment horizontal="center" vertical="center"/>
    </xf>
    <xf numFmtId="0" fontId="13" fillId="5" borderId="53" xfId="0" applyFont="1" applyFill="1" applyBorder="1" applyAlignment="1">
      <alignment horizontal="center" vertical="center"/>
    </xf>
    <xf numFmtId="176" fontId="13" fillId="5" borderId="54" xfId="0" applyNumberFormat="1" applyFont="1" applyFill="1" applyBorder="1" applyAlignment="1">
      <alignment horizontal="left" vertical="center"/>
    </xf>
    <xf numFmtId="38" fontId="14" fillId="10" borderId="52" xfId="1" applyFont="1" applyFill="1" applyBorder="1" applyAlignment="1" applyProtection="1">
      <alignment horizontal="center" vertical="center"/>
    </xf>
    <xf numFmtId="38" fontId="14" fillId="10" borderId="70" xfId="1" applyFont="1" applyFill="1" applyBorder="1" applyAlignment="1" applyProtection="1">
      <alignment horizontal="center" vertical="center"/>
    </xf>
    <xf numFmtId="38" fontId="14" fillId="10" borderId="54" xfId="1" applyFont="1" applyFill="1" applyBorder="1" applyAlignment="1" applyProtection="1">
      <alignment horizontal="center" vertical="center"/>
    </xf>
    <xf numFmtId="0" fontId="13" fillId="0" borderId="49" xfId="0" applyFont="1" applyBorder="1" applyAlignment="1">
      <alignment horizontal="center" vertical="center"/>
    </xf>
    <xf numFmtId="0" fontId="14" fillId="0" borderId="49" xfId="0" applyFont="1" applyBorder="1" applyAlignment="1">
      <alignment horizontal="center" vertical="center" wrapText="1"/>
    </xf>
    <xf numFmtId="0" fontId="13" fillId="0" borderId="53" xfId="0" applyFont="1" applyFill="1" applyBorder="1" applyAlignment="1">
      <alignment horizontal="center" vertical="center"/>
    </xf>
    <xf numFmtId="176" fontId="13" fillId="0" borderId="54" xfId="0" applyNumberFormat="1" applyFont="1" applyFill="1" applyBorder="1" applyAlignment="1">
      <alignment horizontal="left" vertical="center"/>
    </xf>
    <xf numFmtId="38" fontId="14" fillId="10" borderId="49" xfId="1" applyFont="1" applyFill="1" applyBorder="1" applyAlignment="1" applyProtection="1">
      <alignment horizontal="center" vertical="center"/>
    </xf>
    <xf numFmtId="0" fontId="13" fillId="0" borderId="53" xfId="0" applyFont="1" applyBorder="1" applyAlignment="1">
      <alignment horizontal="center" vertical="center"/>
    </xf>
    <xf numFmtId="176" fontId="13" fillId="0" borderId="54" xfId="0" applyNumberFormat="1" applyFont="1" applyBorder="1" applyAlignment="1">
      <alignment horizontal="left" vertical="center"/>
    </xf>
    <xf numFmtId="0" fontId="13" fillId="0" borderId="62" xfId="0" applyFont="1" applyBorder="1" applyAlignment="1">
      <alignment horizontal="center" vertical="center"/>
    </xf>
    <xf numFmtId="9" fontId="13" fillId="0" borderId="62" xfId="0" applyNumberFormat="1" applyFont="1" applyBorder="1" applyAlignment="1">
      <alignment horizontal="center" vertical="center"/>
    </xf>
    <xf numFmtId="0" fontId="13" fillId="0" borderId="0" xfId="0" applyFont="1" applyBorder="1" applyAlignment="1">
      <alignment horizontal="center" vertical="center"/>
    </xf>
    <xf numFmtId="38" fontId="14" fillId="0" borderId="49" xfId="1" applyFont="1" applyFill="1" applyBorder="1" applyAlignment="1" applyProtection="1">
      <alignment horizontal="center" vertical="center"/>
    </xf>
    <xf numFmtId="0" fontId="14" fillId="0" borderId="2" xfId="0" applyFont="1" applyFill="1" applyBorder="1" applyAlignment="1">
      <alignment horizontal="center" vertical="center" wrapText="1"/>
    </xf>
    <xf numFmtId="38" fontId="14" fillId="12" borderId="49" xfId="1" applyFont="1" applyFill="1" applyBorder="1" applyAlignment="1" applyProtection="1">
      <alignment horizontal="center" vertical="center"/>
    </xf>
    <xf numFmtId="38" fontId="14" fillId="0" borderId="90" xfId="1" applyFont="1" applyFill="1" applyBorder="1" applyAlignment="1" applyProtection="1">
      <alignment horizontal="center" vertical="center"/>
    </xf>
    <xf numFmtId="0" fontId="13" fillId="0" borderId="58" xfId="0" applyFont="1" applyBorder="1" applyAlignment="1">
      <alignment horizontal="center" vertical="center"/>
    </xf>
    <xf numFmtId="176" fontId="13" fillId="0" borderId="53" xfId="0" applyNumberFormat="1" applyFont="1" applyBorder="1" applyAlignment="1">
      <alignment horizontal="left" vertical="center"/>
    </xf>
    <xf numFmtId="0" fontId="13" fillId="0" borderId="49" xfId="0" applyFont="1" applyBorder="1" applyAlignment="1">
      <alignment horizontal="center" vertical="center" wrapText="1"/>
    </xf>
    <xf numFmtId="0" fontId="13" fillId="9" borderId="52" xfId="0" applyFont="1" applyFill="1" applyBorder="1" applyAlignment="1">
      <alignment horizontal="center" vertical="center"/>
    </xf>
    <xf numFmtId="0" fontId="13" fillId="9" borderId="53" xfId="0" applyFont="1" applyFill="1" applyBorder="1" applyAlignment="1">
      <alignment horizontal="center" vertical="center"/>
    </xf>
    <xf numFmtId="176" fontId="13" fillId="9" borderId="54" xfId="0" applyNumberFormat="1" applyFont="1" applyFill="1" applyBorder="1" applyAlignment="1">
      <alignment horizontal="left" vertical="center"/>
    </xf>
    <xf numFmtId="38" fontId="13" fillId="0" borderId="49" xfId="1" applyFont="1" applyFill="1" applyBorder="1" applyAlignment="1" applyProtection="1">
      <alignment horizontal="center" vertical="center"/>
    </xf>
    <xf numFmtId="0" fontId="13" fillId="0" borderId="52" xfId="0" applyFont="1" applyFill="1" applyBorder="1" applyAlignment="1">
      <alignment horizontal="center" vertical="center"/>
    </xf>
    <xf numFmtId="176" fontId="13" fillId="0" borderId="53" xfId="0" applyNumberFormat="1" applyFont="1" applyFill="1" applyBorder="1" applyAlignment="1">
      <alignment horizontal="left" vertical="center"/>
    </xf>
  </cellXfs>
  <cellStyles count="5">
    <cellStyle name="桁区切り" xfId="1" builtinId="6"/>
    <cellStyle name="桁区切り 2" xfId="4" xr:uid="{00000000-0005-0000-0000-000001000000}"/>
    <cellStyle name="標準" xfId="0" builtinId="0"/>
    <cellStyle name="標準 2" xfId="2" xr:uid="{00000000-0005-0000-0000-000003000000}"/>
    <cellStyle name="標準_単価表"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對馬 いずみ" id="{48F4068E-A9DC-4E0B-A5C0-BEC71C3B2F56}" userId="S::izumi.tsushima@city.arakawa.lg.jp::2df9f2d1-0ab8-42b5-b5e1-e60e4dcc4b14"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1" dT="2026-03-26T08:21:10.32" personId="{48F4068E-A9DC-4E0B-A5C0-BEC71C3B2F56}" id="{DDD6D39B-5AF9-43E2-BCD2-76E0CBD06899}">
    <text>四捨五入</text>
  </threadedComment>
</ThreadedComments>
</file>

<file path=xl/threadedComments/threadedComment2.xml><?xml version="1.0" encoding="utf-8"?>
<ThreadedComments xmlns="http://schemas.microsoft.com/office/spreadsheetml/2018/threadedcomments" xmlns:x="http://schemas.openxmlformats.org/spreadsheetml/2006/main">
  <threadedComment ref="Q1" dT="2026-03-26T08:21:22.74" personId="{48F4068E-A9DC-4E0B-A5C0-BEC71C3B2F56}" id="{F38B272D-F2A3-448D-9330-2AB51743FA09}">
    <text>四捨五入</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 Id="rId4" Type="http://schemas.microsoft.com/office/2017/10/relationships/threadedComment" Target="../threadedComments/threadedComment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S62"/>
  <sheetViews>
    <sheetView tabSelected="1" view="pageBreakPreview" zoomScale="106" zoomScaleNormal="130" zoomScaleSheetLayoutView="115" workbookViewId="0">
      <selection activeCell="AV19" sqref="AV19:BG19"/>
    </sheetView>
  </sheetViews>
  <sheetFormatPr defaultColWidth="1.21875" defaultRowHeight="17.25" customHeight="1" outlineLevelCol="1" x14ac:dyDescent="0.2"/>
  <cols>
    <col min="1" max="1" width="0.77734375" style="1" customWidth="1"/>
    <col min="2" max="72" width="1.21875" style="1" customWidth="1"/>
    <col min="73" max="73" width="0.77734375" style="1" customWidth="1"/>
    <col min="74" max="74" width="6.21875" style="1" hidden="1" customWidth="1" outlineLevel="1"/>
    <col min="75" max="75" width="6.21875" style="1" customWidth="1" collapsed="1"/>
    <col min="76" max="76" width="2.88671875" style="2" customWidth="1"/>
    <col min="77" max="77" width="12.33203125" style="2" hidden="1" customWidth="1" outlineLevel="1"/>
    <col min="78" max="78" width="4.33203125" style="2" hidden="1" customWidth="1" outlineLevel="1"/>
    <col min="79" max="79" width="8" style="2" hidden="1" customWidth="1" outlineLevel="1"/>
    <col min="80" max="80" width="5.21875" style="2" hidden="1" customWidth="1" outlineLevel="1"/>
    <col min="81" max="81" width="2.88671875" style="2" customWidth="1" collapsed="1"/>
    <col min="82" max="97" width="2.88671875" style="2" customWidth="1"/>
    <col min="98" max="16384" width="1.21875" style="1"/>
  </cols>
  <sheetData>
    <row r="1" spans="1:80" ht="12" x14ac:dyDescent="0.2">
      <c r="BZ1" s="2" t="s">
        <v>66</v>
      </c>
      <c r="CA1" s="2" t="s">
        <v>68</v>
      </c>
      <c r="CB1" s="2" t="s">
        <v>69</v>
      </c>
    </row>
    <row r="2" spans="1:80" ht="15" customHeight="1" x14ac:dyDescent="0.2">
      <c r="A2" s="3"/>
      <c r="B2" s="3"/>
      <c r="C2" s="3"/>
      <c r="D2" s="3"/>
      <c r="E2" s="3"/>
      <c r="F2" s="3"/>
      <c r="G2" s="3"/>
      <c r="H2" s="3"/>
      <c r="I2" s="3"/>
      <c r="J2" s="3"/>
      <c r="K2" s="3"/>
      <c r="L2" s="3"/>
      <c r="M2" s="3"/>
      <c r="N2" s="3"/>
      <c r="O2" s="3"/>
      <c r="P2" s="3"/>
      <c r="Q2" s="3"/>
      <c r="R2" s="3"/>
      <c r="S2" s="3"/>
      <c r="T2" s="3"/>
      <c r="U2" s="3"/>
      <c r="V2" s="4"/>
      <c r="W2" s="98" t="s">
        <v>0</v>
      </c>
      <c r="X2" s="98"/>
      <c r="Y2" s="98"/>
      <c r="Z2" s="98"/>
      <c r="AA2" s="98"/>
      <c r="AB2" s="98"/>
      <c r="AC2" s="98"/>
      <c r="AD2" s="98"/>
      <c r="AE2" s="98"/>
      <c r="AF2" s="99"/>
      <c r="AG2" s="99"/>
      <c r="AH2" s="99"/>
      <c r="AI2" s="99"/>
      <c r="AJ2" s="99"/>
      <c r="AK2" s="99"/>
      <c r="AL2" s="99"/>
      <c r="AM2" s="99"/>
      <c r="AN2" s="99"/>
      <c r="AO2" s="5"/>
      <c r="AP2" s="3"/>
      <c r="AQ2" s="98" t="s">
        <v>1</v>
      </c>
      <c r="AR2" s="98"/>
      <c r="AS2" s="98"/>
      <c r="AT2" s="98"/>
      <c r="AU2" s="98"/>
      <c r="AV2" s="98"/>
      <c r="AW2" s="98"/>
      <c r="AX2" s="98"/>
      <c r="AY2" s="98"/>
      <c r="AZ2" s="98"/>
      <c r="BA2" s="98"/>
      <c r="BB2" s="98"/>
      <c r="BC2" s="98"/>
      <c r="BD2" s="98"/>
      <c r="BE2" s="98"/>
      <c r="BF2" s="100" t="str">
        <f>IF(BW53&gt;AF2,"ｵｰﾊﾞｰです。","ＯＫ")</f>
        <v>ＯＫ</v>
      </c>
      <c r="BG2" s="100"/>
      <c r="BH2" s="100"/>
      <c r="BI2" s="100"/>
      <c r="BJ2" s="100"/>
      <c r="BK2" s="100"/>
      <c r="BL2" s="100"/>
      <c r="BM2" s="100"/>
      <c r="BN2" s="100"/>
      <c r="BO2" s="100"/>
      <c r="BP2" s="100"/>
      <c r="BQ2" s="100"/>
      <c r="BR2" s="100"/>
      <c r="BS2" s="100"/>
      <c r="BT2" s="100"/>
      <c r="BY2" s="44" t="s">
        <v>2</v>
      </c>
      <c r="BZ2" s="45">
        <v>8</v>
      </c>
      <c r="CA2" s="45">
        <v>13</v>
      </c>
      <c r="CB2" s="46">
        <v>17</v>
      </c>
    </row>
    <row r="3" spans="1:80" ht="15" customHeight="1" x14ac:dyDescent="0.2">
      <c r="A3" s="3"/>
      <c r="B3" s="3"/>
      <c r="C3" s="3"/>
      <c r="D3" s="3"/>
      <c r="E3" s="3"/>
      <c r="F3" s="3"/>
      <c r="G3" s="3"/>
      <c r="H3" s="3"/>
      <c r="I3" s="3"/>
      <c r="J3" s="3"/>
      <c r="K3" s="3"/>
      <c r="L3" s="3"/>
      <c r="M3" s="3"/>
      <c r="N3" s="3"/>
      <c r="O3" s="3"/>
      <c r="P3" s="3"/>
      <c r="Q3" s="3"/>
      <c r="R3" s="3"/>
      <c r="S3" s="3"/>
      <c r="T3" s="3"/>
      <c r="U3" s="3"/>
      <c r="V3" s="4"/>
      <c r="W3" s="98"/>
      <c r="X3" s="98"/>
      <c r="Y3" s="98"/>
      <c r="Z3" s="98"/>
      <c r="AA3" s="98"/>
      <c r="AB3" s="98"/>
      <c r="AC3" s="98"/>
      <c r="AD3" s="98"/>
      <c r="AE3" s="98"/>
      <c r="AF3" s="99"/>
      <c r="AG3" s="99"/>
      <c r="AH3" s="99"/>
      <c r="AI3" s="99"/>
      <c r="AJ3" s="99"/>
      <c r="AK3" s="99"/>
      <c r="AL3" s="99"/>
      <c r="AM3" s="99"/>
      <c r="AN3" s="99"/>
      <c r="AO3" s="5"/>
      <c r="AP3" s="3"/>
      <c r="AQ3" s="98"/>
      <c r="AR3" s="98"/>
      <c r="AS3" s="98"/>
      <c r="AT3" s="98"/>
      <c r="AU3" s="98"/>
      <c r="AV3" s="98"/>
      <c r="AW3" s="98"/>
      <c r="AX3" s="98"/>
      <c r="AY3" s="98"/>
      <c r="AZ3" s="98"/>
      <c r="BA3" s="98"/>
      <c r="BB3" s="98"/>
      <c r="BC3" s="98"/>
      <c r="BD3" s="98"/>
      <c r="BE3" s="98"/>
      <c r="BF3" s="100"/>
      <c r="BG3" s="100"/>
      <c r="BH3" s="100"/>
      <c r="BI3" s="100"/>
      <c r="BJ3" s="100"/>
      <c r="BK3" s="100"/>
      <c r="BL3" s="100"/>
      <c r="BM3" s="100"/>
      <c r="BN3" s="100"/>
      <c r="BO3" s="100"/>
      <c r="BP3" s="100"/>
      <c r="BQ3" s="100"/>
      <c r="BR3" s="100"/>
      <c r="BS3" s="100"/>
      <c r="BT3" s="100"/>
      <c r="BY3" s="47" t="s">
        <v>3</v>
      </c>
      <c r="BZ3" s="48">
        <v>9</v>
      </c>
      <c r="CA3" s="48">
        <v>14</v>
      </c>
      <c r="CB3" s="49">
        <v>18</v>
      </c>
    </row>
    <row r="4" spans="1:80" ht="15" customHeight="1" x14ac:dyDescent="0.2">
      <c r="B4" s="1" t="s">
        <v>9</v>
      </c>
      <c r="BY4" s="47" t="s">
        <v>4</v>
      </c>
      <c r="BZ4" s="48">
        <v>10</v>
      </c>
      <c r="CA4" s="48">
        <v>15</v>
      </c>
      <c r="CB4" s="49">
        <v>19</v>
      </c>
    </row>
    <row r="5" spans="1:80" ht="12" x14ac:dyDescent="0.2">
      <c r="B5" s="6"/>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8"/>
      <c r="BY5" s="47" t="s">
        <v>15</v>
      </c>
      <c r="BZ5" s="48">
        <v>11</v>
      </c>
      <c r="CA5" s="48">
        <v>16</v>
      </c>
      <c r="CB5" s="49">
        <v>20</v>
      </c>
    </row>
    <row r="6" spans="1:80" ht="15" customHeight="1" x14ac:dyDescent="0.2">
      <c r="B6" s="112" t="s">
        <v>16</v>
      </c>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c r="BO6" s="113"/>
      <c r="BP6" s="113"/>
      <c r="BQ6" s="113"/>
      <c r="BR6" s="113"/>
      <c r="BS6" s="113"/>
      <c r="BT6" s="114"/>
      <c r="BY6" s="47" t="s">
        <v>5</v>
      </c>
      <c r="BZ6" s="48">
        <v>12</v>
      </c>
      <c r="CA6" s="48">
        <v>17</v>
      </c>
      <c r="CB6" s="49">
        <v>21</v>
      </c>
    </row>
    <row r="7" spans="1:80" ht="14.4" x14ac:dyDescent="0.2">
      <c r="B7" s="9"/>
      <c r="C7" s="10"/>
      <c r="Z7" s="11"/>
      <c r="AA7" s="11"/>
      <c r="AB7" s="115" t="s">
        <v>17</v>
      </c>
      <c r="AC7" s="115"/>
      <c r="AD7" s="115"/>
      <c r="AE7" s="115"/>
      <c r="AF7" s="115"/>
      <c r="AG7" s="115"/>
      <c r="AH7" s="115"/>
      <c r="AI7" s="115"/>
      <c r="AJ7" s="115"/>
      <c r="AK7" s="115"/>
      <c r="AL7" s="115"/>
      <c r="AM7" s="115"/>
      <c r="AN7" s="115"/>
      <c r="AO7" s="115"/>
      <c r="AP7" s="115"/>
      <c r="AQ7" s="115"/>
      <c r="AR7" s="115"/>
      <c r="AS7" s="115"/>
      <c r="AT7" s="115"/>
      <c r="AU7" s="11"/>
      <c r="AV7" s="11"/>
      <c r="AW7" s="3"/>
      <c r="AX7" s="3"/>
      <c r="AY7" s="116"/>
      <c r="AZ7" s="107"/>
      <c r="BA7" s="107"/>
      <c r="BB7" s="107"/>
      <c r="BC7" s="107"/>
      <c r="BD7" s="118"/>
      <c r="BE7" s="119"/>
      <c r="BF7" s="119"/>
      <c r="BG7" s="120"/>
      <c r="BH7" s="98" t="s">
        <v>18</v>
      </c>
      <c r="BI7" s="98"/>
      <c r="BJ7" s="118"/>
      <c r="BK7" s="119"/>
      <c r="BL7" s="119"/>
      <c r="BM7" s="120"/>
      <c r="BN7" s="121" t="s">
        <v>19</v>
      </c>
      <c r="BO7" s="122"/>
      <c r="BP7" s="122"/>
      <c r="BQ7" s="122"/>
      <c r="BR7" s="123"/>
      <c r="BT7" s="12"/>
      <c r="BY7" s="47" t="s">
        <v>6</v>
      </c>
      <c r="BZ7" s="48">
        <v>13</v>
      </c>
      <c r="CA7" s="48">
        <v>18</v>
      </c>
      <c r="CB7" s="49">
        <v>22</v>
      </c>
    </row>
    <row r="8" spans="1:80" ht="12" x14ac:dyDescent="0.2">
      <c r="B8" s="13"/>
      <c r="C8" s="3"/>
      <c r="AA8" s="14"/>
      <c r="AB8" s="14"/>
      <c r="AC8" s="14"/>
      <c r="AD8" s="14"/>
      <c r="AE8" s="14"/>
      <c r="AF8" s="3"/>
      <c r="AG8" s="3"/>
      <c r="AH8" s="3"/>
      <c r="AI8" s="3"/>
      <c r="AJ8" s="3"/>
      <c r="AK8" s="3"/>
      <c r="AL8" s="3"/>
      <c r="AM8" s="3"/>
      <c r="AN8" s="3"/>
      <c r="AO8" s="3"/>
      <c r="AP8" s="3"/>
      <c r="AQ8" s="3"/>
      <c r="AR8" s="3"/>
      <c r="AS8" s="3"/>
      <c r="AT8" s="3"/>
      <c r="AU8" s="3"/>
      <c r="AV8" s="14"/>
      <c r="AW8" s="14"/>
      <c r="AX8" s="14"/>
      <c r="AY8" s="117"/>
      <c r="AZ8" s="109"/>
      <c r="BA8" s="109"/>
      <c r="BB8" s="109"/>
      <c r="BC8" s="109"/>
      <c r="BD8" s="118"/>
      <c r="BE8" s="119"/>
      <c r="BF8" s="119"/>
      <c r="BG8" s="120"/>
      <c r="BH8" s="98"/>
      <c r="BI8" s="98"/>
      <c r="BJ8" s="118"/>
      <c r="BK8" s="119"/>
      <c r="BL8" s="119"/>
      <c r="BM8" s="120"/>
      <c r="BN8" s="124"/>
      <c r="BO8" s="125"/>
      <c r="BP8" s="125"/>
      <c r="BQ8" s="125"/>
      <c r="BR8" s="126"/>
      <c r="BT8" s="12"/>
      <c r="BY8" s="47" t="s">
        <v>7</v>
      </c>
      <c r="BZ8" s="48">
        <v>14</v>
      </c>
      <c r="CA8" s="48">
        <v>19</v>
      </c>
      <c r="CB8" s="49">
        <v>23</v>
      </c>
    </row>
    <row r="9" spans="1:80" ht="12" x14ac:dyDescent="0.2">
      <c r="B9" s="13"/>
      <c r="C9" s="3"/>
      <c r="AA9" s="14"/>
      <c r="AB9" s="14"/>
      <c r="AC9" s="14"/>
      <c r="AD9" s="14"/>
      <c r="AE9" s="14"/>
      <c r="AF9" s="3"/>
      <c r="AG9" s="3"/>
      <c r="AH9" s="3"/>
      <c r="AI9" s="3"/>
      <c r="AJ9" s="3"/>
      <c r="AK9" s="3"/>
      <c r="AL9" s="3"/>
      <c r="AM9" s="3"/>
      <c r="AN9" s="3"/>
      <c r="AO9" s="3"/>
      <c r="AP9" s="3"/>
      <c r="AQ9" s="3"/>
      <c r="AR9" s="3"/>
      <c r="AS9" s="3"/>
      <c r="AT9" s="3"/>
      <c r="AU9" s="3"/>
      <c r="AV9" s="14"/>
      <c r="AW9" s="14"/>
      <c r="AX9" s="14"/>
      <c r="AY9" s="14"/>
      <c r="AZ9" s="14"/>
      <c r="BA9" s="14"/>
      <c r="BB9" s="14"/>
      <c r="BC9" s="14"/>
      <c r="BD9" s="14"/>
      <c r="BE9" s="14"/>
      <c r="BF9" s="14"/>
      <c r="BG9" s="14"/>
      <c r="BH9" s="14"/>
      <c r="BI9" s="14"/>
      <c r="BJ9" s="14"/>
      <c r="BK9" s="14"/>
      <c r="BL9" s="14"/>
      <c r="BM9" s="14"/>
      <c r="BN9" s="14"/>
      <c r="BO9" s="14"/>
      <c r="BP9" s="14"/>
      <c r="BQ9" s="14"/>
      <c r="BR9" s="14"/>
      <c r="BT9" s="12"/>
      <c r="BY9" s="47" t="s">
        <v>8</v>
      </c>
      <c r="BZ9" s="48">
        <v>15</v>
      </c>
      <c r="CA9" s="48">
        <v>20</v>
      </c>
      <c r="CB9" s="49">
        <v>24</v>
      </c>
    </row>
    <row r="10" spans="1:80" ht="17.25" customHeight="1" x14ac:dyDescent="0.2">
      <c r="B10" s="13"/>
      <c r="D10" s="15"/>
      <c r="E10" s="101" t="s">
        <v>20</v>
      </c>
      <c r="F10" s="101"/>
      <c r="G10" s="101"/>
      <c r="H10" s="101"/>
      <c r="I10" s="101"/>
      <c r="J10" s="101"/>
      <c r="K10" s="101"/>
      <c r="L10" s="101"/>
      <c r="M10" s="101"/>
      <c r="N10" s="101"/>
      <c r="O10" s="101"/>
      <c r="P10" s="101"/>
      <c r="Q10" s="101"/>
      <c r="R10" s="101"/>
      <c r="S10" s="16"/>
      <c r="T10" s="102"/>
      <c r="U10" s="103"/>
      <c r="V10" s="103"/>
      <c r="W10" s="103"/>
      <c r="X10" s="103"/>
      <c r="Y10" s="103"/>
      <c r="Z10" s="103"/>
      <c r="AA10" s="103"/>
      <c r="AB10" s="103"/>
      <c r="AC10" s="103"/>
      <c r="AD10" s="103"/>
      <c r="AE10" s="103"/>
      <c r="AF10" s="103"/>
      <c r="AG10" s="103"/>
      <c r="AH10" s="103"/>
      <c r="AI10" s="104"/>
      <c r="AJ10" s="3"/>
      <c r="AK10" s="3"/>
      <c r="AL10" s="17"/>
      <c r="AM10" s="105" t="s">
        <v>21</v>
      </c>
      <c r="AN10" s="105"/>
      <c r="AO10" s="105"/>
      <c r="AP10" s="105"/>
      <c r="AQ10" s="105"/>
      <c r="AR10" s="105"/>
      <c r="AS10" s="105"/>
      <c r="AT10" s="105"/>
      <c r="AU10" s="105"/>
      <c r="AV10" s="105"/>
      <c r="AW10" s="18"/>
      <c r="AX10" s="107"/>
      <c r="AY10" s="107"/>
      <c r="AZ10" s="107"/>
      <c r="BA10" s="107"/>
      <c r="BB10" s="107"/>
      <c r="BC10" s="107"/>
      <c r="BD10" s="107"/>
      <c r="BE10" s="107"/>
      <c r="BF10" s="107"/>
      <c r="BG10" s="107"/>
      <c r="BH10" s="107"/>
      <c r="BI10" s="107"/>
      <c r="BJ10" s="107"/>
      <c r="BK10" s="107"/>
      <c r="BL10" s="107"/>
      <c r="BM10" s="107"/>
      <c r="BN10" s="107"/>
      <c r="BO10" s="107"/>
      <c r="BP10" s="107"/>
      <c r="BQ10" s="107"/>
      <c r="BR10" s="108"/>
      <c r="BT10" s="12"/>
      <c r="BY10" s="50" t="s">
        <v>22</v>
      </c>
      <c r="BZ10" s="51">
        <f>VLOOKUP(AX12,BY2:CA9,2,0)</f>
        <v>8</v>
      </c>
      <c r="CA10" s="51">
        <f>VLOOKUP($AX$12,BY2:CA9,3,0)</f>
        <v>13</v>
      </c>
      <c r="CB10" s="52">
        <f>VLOOKUP($AX$12,BY2:CB9,4,0)</f>
        <v>17</v>
      </c>
    </row>
    <row r="11" spans="1:80" ht="17.25" customHeight="1" x14ac:dyDescent="0.2">
      <c r="B11" s="13"/>
      <c r="D11" s="15"/>
      <c r="E11" s="101" t="s">
        <v>23</v>
      </c>
      <c r="F11" s="101"/>
      <c r="G11" s="101"/>
      <c r="H11" s="101"/>
      <c r="I11" s="101"/>
      <c r="J11" s="101"/>
      <c r="K11" s="101"/>
      <c r="L11" s="101"/>
      <c r="M11" s="101"/>
      <c r="N11" s="101"/>
      <c r="O11" s="101"/>
      <c r="P11" s="101"/>
      <c r="Q11" s="101"/>
      <c r="R11" s="101"/>
      <c r="S11" s="16"/>
      <c r="T11" s="111"/>
      <c r="U11" s="111"/>
      <c r="V11" s="111"/>
      <c r="W11" s="111"/>
      <c r="X11" s="111"/>
      <c r="Y11" s="111"/>
      <c r="Z11" s="111"/>
      <c r="AA11" s="111"/>
      <c r="AB11" s="111"/>
      <c r="AC11" s="111"/>
      <c r="AD11" s="111"/>
      <c r="AE11" s="111"/>
      <c r="AF11" s="111"/>
      <c r="AG11" s="111"/>
      <c r="AH11" s="111"/>
      <c r="AI11" s="111"/>
      <c r="AJ11" s="19"/>
      <c r="AK11" s="19"/>
      <c r="AL11" s="20"/>
      <c r="AM11" s="106"/>
      <c r="AN11" s="106"/>
      <c r="AO11" s="106"/>
      <c r="AP11" s="106"/>
      <c r="AQ11" s="106"/>
      <c r="AR11" s="106"/>
      <c r="AS11" s="106"/>
      <c r="AT11" s="106"/>
      <c r="AU11" s="106"/>
      <c r="AV11" s="106"/>
      <c r="AW11" s="21"/>
      <c r="AX11" s="109"/>
      <c r="AY11" s="109"/>
      <c r="AZ11" s="109"/>
      <c r="BA11" s="109"/>
      <c r="BB11" s="109"/>
      <c r="BC11" s="109"/>
      <c r="BD11" s="109"/>
      <c r="BE11" s="109"/>
      <c r="BF11" s="109"/>
      <c r="BG11" s="109"/>
      <c r="BH11" s="109"/>
      <c r="BI11" s="109"/>
      <c r="BJ11" s="109"/>
      <c r="BK11" s="109"/>
      <c r="BL11" s="109"/>
      <c r="BM11" s="109"/>
      <c r="BN11" s="109"/>
      <c r="BO11" s="109"/>
      <c r="BP11" s="109"/>
      <c r="BQ11" s="109"/>
      <c r="BR11" s="110"/>
      <c r="BT11" s="12"/>
    </row>
    <row r="12" spans="1:80" ht="17.25" customHeight="1" x14ac:dyDescent="0.2">
      <c r="B12" s="13"/>
      <c r="D12" s="15"/>
      <c r="E12" s="101" t="s">
        <v>24</v>
      </c>
      <c r="F12" s="101"/>
      <c r="G12" s="101"/>
      <c r="H12" s="101"/>
      <c r="I12" s="101"/>
      <c r="J12" s="101"/>
      <c r="K12" s="101"/>
      <c r="L12" s="101"/>
      <c r="M12" s="101"/>
      <c r="N12" s="101"/>
      <c r="O12" s="101"/>
      <c r="P12" s="101"/>
      <c r="Q12" s="101"/>
      <c r="R12" s="101"/>
      <c r="S12" s="16"/>
      <c r="T12" s="111"/>
      <c r="U12" s="111"/>
      <c r="V12" s="111"/>
      <c r="W12" s="111"/>
      <c r="X12" s="111"/>
      <c r="Y12" s="111"/>
      <c r="Z12" s="111"/>
      <c r="AA12" s="111"/>
      <c r="AB12" s="111"/>
      <c r="AC12" s="111"/>
      <c r="AD12" s="111"/>
      <c r="AE12" s="111"/>
      <c r="AF12" s="111"/>
      <c r="AG12" s="111"/>
      <c r="AH12" s="111"/>
      <c r="AI12" s="111"/>
      <c r="AJ12" s="19"/>
      <c r="AK12" s="19"/>
      <c r="AL12" s="22"/>
      <c r="AM12" s="127" t="s">
        <v>25</v>
      </c>
      <c r="AN12" s="127"/>
      <c r="AO12" s="127"/>
      <c r="AP12" s="127"/>
      <c r="AQ12" s="127"/>
      <c r="AR12" s="127"/>
      <c r="AS12" s="127"/>
      <c r="AT12" s="127"/>
      <c r="AU12" s="127"/>
      <c r="AV12" s="127"/>
      <c r="AW12" s="23"/>
      <c r="AX12" s="128" t="s">
        <v>2</v>
      </c>
      <c r="AY12" s="128"/>
      <c r="AZ12" s="128"/>
      <c r="BA12" s="128"/>
      <c r="BB12" s="128"/>
      <c r="BC12" s="128"/>
      <c r="BD12" s="128"/>
      <c r="BE12" s="128"/>
      <c r="BF12" s="128"/>
      <c r="BG12" s="128"/>
      <c r="BH12" s="128"/>
      <c r="BI12" s="128"/>
      <c r="BJ12" s="128"/>
      <c r="BK12" s="128"/>
      <c r="BL12" s="128"/>
      <c r="BM12" s="128"/>
      <c r="BN12" s="128"/>
      <c r="BO12" s="128"/>
      <c r="BP12" s="128"/>
      <c r="BQ12" s="128"/>
      <c r="BR12" s="128"/>
      <c r="BT12" s="12"/>
    </row>
    <row r="13" spans="1:80" ht="12.6" thickBot="1" x14ac:dyDescent="0.25">
      <c r="B13" s="13"/>
      <c r="BT13" s="12"/>
    </row>
    <row r="14" spans="1:80" ht="15" customHeight="1" thickBot="1" x14ac:dyDescent="0.25">
      <c r="B14" s="13"/>
      <c r="D14" s="129" t="s">
        <v>26</v>
      </c>
      <c r="E14" s="130"/>
      <c r="F14" s="135" t="s">
        <v>27</v>
      </c>
      <c r="G14" s="135"/>
      <c r="H14" s="135"/>
      <c r="I14" s="135"/>
      <c r="J14" s="135"/>
      <c r="K14" s="135"/>
      <c r="L14" s="135"/>
      <c r="M14" s="135"/>
      <c r="N14" s="135"/>
      <c r="O14" s="135"/>
      <c r="P14" s="136"/>
      <c r="Q14" s="137" t="s">
        <v>28</v>
      </c>
      <c r="R14" s="135"/>
      <c r="S14" s="135"/>
      <c r="T14" s="135"/>
      <c r="U14" s="135"/>
      <c r="V14" s="135"/>
      <c r="W14" s="135"/>
      <c r="X14" s="135"/>
      <c r="Y14" s="135"/>
      <c r="Z14" s="135"/>
      <c r="AA14" s="135"/>
      <c r="AB14" s="135"/>
      <c r="AC14" s="135"/>
      <c r="AD14" s="135"/>
      <c r="AE14" s="135"/>
      <c r="AF14" s="135"/>
      <c r="AG14" s="136"/>
      <c r="AH14" s="138" t="s">
        <v>29</v>
      </c>
      <c r="AI14" s="138"/>
      <c r="AJ14" s="138"/>
      <c r="AK14" s="138"/>
      <c r="AL14" s="138"/>
      <c r="AM14" s="138"/>
      <c r="AN14" s="138"/>
      <c r="AO14" s="139" t="s">
        <v>30</v>
      </c>
      <c r="AP14" s="139"/>
      <c r="AQ14" s="139"/>
      <c r="AR14" s="139"/>
      <c r="AS14" s="139"/>
      <c r="AT14" s="139"/>
      <c r="AU14" s="139"/>
      <c r="AV14" s="138" t="s">
        <v>31</v>
      </c>
      <c r="AW14" s="138"/>
      <c r="AX14" s="138"/>
      <c r="AY14" s="138"/>
      <c r="AZ14" s="138"/>
      <c r="BA14" s="138"/>
      <c r="BB14" s="138"/>
      <c r="BC14" s="138"/>
      <c r="BD14" s="138"/>
      <c r="BE14" s="138"/>
      <c r="BF14" s="138"/>
      <c r="BG14" s="138"/>
      <c r="BH14" s="137" t="s">
        <v>32</v>
      </c>
      <c r="BI14" s="135"/>
      <c r="BJ14" s="135"/>
      <c r="BK14" s="135"/>
      <c r="BL14" s="135"/>
      <c r="BM14" s="135"/>
      <c r="BN14" s="135"/>
      <c r="BO14" s="135"/>
      <c r="BP14" s="135"/>
      <c r="BQ14" s="135"/>
      <c r="BR14" s="136"/>
      <c r="BT14" s="12"/>
      <c r="BV14" s="24" t="s">
        <v>33</v>
      </c>
      <c r="BW14" s="25" t="s">
        <v>33</v>
      </c>
    </row>
    <row r="15" spans="1:80" ht="18" customHeight="1" x14ac:dyDescent="0.2">
      <c r="B15" s="13"/>
      <c r="D15" s="131"/>
      <c r="E15" s="132"/>
      <c r="F15" s="151" t="s">
        <v>34</v>
      </c>
      <c r="G15" s="152"/>
      <c r="H15" s="152"/>
      <c r="I15" s="152"/>
      <c r="J15" s="152"/>
      <c r="K15" s="152"/>
      <c r="L15" s="152"/>
      <c r="M15" s="152"/>
      <c r="N15" s="152"/>
      <c r="O15" s="152"/>
      <c r="P15" s="153"/>
      <c r="Q15" s="160"/>
      <c r="R15" s="161"/>
      <c r="S15" s="161"/>
      <c r="T15" s="161"/>
      <c r="U15" s="161"/>
      <c r="V15" s="161"/>
      <c r="W15" s="161"/>
      <c r="X15" s="161"/>
      <c r="Y15" s="161"/>
      <c r="Z15" s="161"/>
      <c r="AA15" s="161"/>
      <c r="AB15" s="161"/>
      <c r="AC15" s="161"/>
      <c r="AD15" s="161"/>
      <c r="AE15" s="161"/>
      <c r="AF15" s="161"/>
      <c r="AG15" s="162"/>
      <c r="AH15" s="163">
        <f>IF(Q15="",0,VLOOKUP(Q15,'➀身体介護を伴わない移動支援・単一'!$A$4:$O$89,$BZ$10,0))</f>
        <v>0</v>
      </c>
      <c r="AI15" s="163"/>
      <c r="AJ15" s="163"/>
      <c r="AK15" s="163"/>
      <c r="AL15" s="163"/>
      <c r="AM15" s="163"/>
      <c r="AN15" s="163"/>
      <c r="AO15" s="164"/>
      <c r="AP15" s="165"/>
      <c r="AQ15" s="165"/>
      <c r="AR15" s="165"/>
      <c r="AS15" s="165"/>
      <c r="AT15" s="165"/>
      <c r="AU15" s="166"/>
      <c r="AV15" s="167">
        <f t="shared" ref="AV15:AV52" si="0">AH15*AO15</f>
        <v>0</v>
      </c>
      <c r="AW15" s="168"/>
      <c r="AX15" s="168"/>
      <c r="AY15" s="168"/>
      <c r="AZ15" s="168"/>
      <c r="BA15" s="168"/>
      <c r="BB15" s="168"/>
      <c r="BC15" s="168"/>
      <c r="BD15" s="168"/>
      <c r="BE15" s="168"/>
      <c r="BF15" s="168"/>
      <c r="BG15" s="169"/>
      <c r="BH15" s="170"/>
      <c r="BI15" s="171"/>
      <c r="BJ15" s="171"/>
      <c r="BK15" s="171"/>
      <c r="BL15" s="171"/>
      <c r="BM15" s="171"/>
      <c r="BN15" s="171"/>
      <c r="BO15" s="171"/>
      <c r="BP15" s="171"/>
      <c r="BQ15" s="171"/>
      <c r="BR15" s="172"/>
      <c r="BT15" s="12"/>
      <c r="BV15" s="26">
        <f>IF(Q15="",0,VLOOKUP(Q15,'➀身体介護を伴わない移動支援・単一'!$A$4:$O$89,4,0))</f>
        <v>0</v>
      </c>
      <c r="BW15" s="26">
        <f>BV15*AO15</f>
        <v>0</v>
      </c>
    </row>
    <row r="16" spans="1:80" ht="18" customHeight="1" x14ac:dyDescent="0.2">
      <c r="B16" s="13"/>
      <c r="D16" s="131"/>
      <c r="E16" s="132"/>
      <c r="F16" s="154"/>
      <c r="G16" s="155"/>
      <c r="H16" s="155"/>
      <c r="I16" s="155"/>
      <c r="J16" s="155"/>
      <c r="K16" s="155"/>
      <c r="L16" s="155"/>
      <c r="M16" s="155"/>
      <c r="N16" s="155"/>
      <c r="O16" s="155"/>
      <c r="P16" s="156"/>
      <c r="Q16" s="146"/>
      <c r="R16" s="147"/>
      <c r="S16" s="147"/>
      <c r="T16" s="147"/>
      <c r="U16" s="147"/>
      <c r="V16" s="147"/>
      <c r="W16" s="147"/>
      <c r="X16" s="147"/>
      <c r="Y16" s="147"/>
      <c r="Z16" s="147"/>
      <c r="AA16" s="147"/>
      <c r="AB16" s="147"/>
      <c r="AC16" s="147"/>
      <c r="AD16" s="147"/>
      <c r="AE16" s="147"/>
      <c r="AF16" s="147"/>
      <c r="AG16" s="148"/>
      <c r="AH16" s="149">
        <f>IF(Q16="",0,VLOOKUP(Q16,'➀身体介護を伴わない移動支援・単一'!$A$4:$O$89,$BZ$10,0))</f>
        <v>0</v>
      </c>
      <c r="AI16" s="149"/>
      <c r="AJ16" s="149"/>
      <c r="AK16" s="149"/>
      <c r="AL16" s="149"/>
      <c r="AM16" s="149"/>
      <c r="AN16" s="149"/>
      <c r="AO16" s="150"/>
      <c r="AP16" s="150"/>
      <c r="AQ16" s="150"/>
      <c r="AR16" s="150"/>
      <c r="AS16" s="150"/>
      <c r="AT16" s="150"/>
      <c r="AU16" s="150"/>
      <c r="AV16" s="140">
        <f t="shared" si="0"/>
        <v>0</v>
      </c>
      <c r="AW16" s="141"/>
      <c r="AX16" s="141"/>
      <c r="AY16" s="141"/>
      <c r="AZ16" s="141"/>
      <c r="BA16" s="141"/>
      <c r="BB16" s="141"/>
      <c r="BC16" s="141"/>
      <c r="BD16" s="141"/>
      <c r="BE16" s="141"/>
      <c r="BF16" s="141"/>
      <c r="BG16" s="142"/>
      <c r="BH16" s="143"/>
      <c r="BI16" s="144"/>
      <c r="BJ16" s="144"/>
      <c r="BK16" s="144"/>
      <c r="BL16" s="144"/>
      <c r="BM16" s="144"/>
      <c r="BN16" s="144"/>
      <c r="BO16" s="144"/>
      <c r="BP16" s="144"/>
      <c r="BQ16" s="144"/>
      <c r="BR16" s="145"/>
      <c r="BT16" s="12"/>
      <c r="BV16" s="26">
        <f>IF(Q16="",0,VLOOKUP(Q16,'➀身体介護を伴わない移動支援・単一'!$A$4:$O$89,4,0))</f>
        <v>0</v>
      </c>
      <c r="BW16" s="27">
        <f t="shared" ref="BW16:BW53" si="1">BV16*AO16</f>
        <v>0</v>
      </c>
    </row>
    <row r="17" spans="2:75" ht="18" customHeight="1" x14ac:dyDescent="0.2">
      <c r="B17" s="13"/>
      <c r="D17" s="131"/>
      <c r="E17" s="132"/>
      <c r="F17" s="154"/>
      <c r="G17" s="155"/>
      <c r="H17" s="155"/>
      <c r="I17" s="155"/>
      <c r="J17" s="155"/>
      <c r="K17" s="155"/>
      <c r="L17" s="155"/>
      <c r="M17" s="155"/>
      <c r="N17" s="155"/>
      <c r="O17" s="155"/>
      <c r="P17" s="156"/>
      <c r="Q17" s="146"/>
      <c r="R17" s="147"/>
      <c r="S17" s="147"/>
      <c r="T17" s="147"/>
      <c r="U17" s="147"/>
      <c r="V17" s="147"/>
      <c r="W17" s="147"/>
      <c r="X17" s="147"/>
      <c r="Y17" s="147"/>
      <c r="Z17" s="147"/>
      <c r="AA17" s="147"/>
      <c r="AB17" s="147"/>
      <c r="AC17" s="147"/>
      <c r="AD17" s="147"/>
      <c r="AE17" s="147"/>
      <c r="AF17" s="147"/>
      <c r="AG17" s="148"/>
      <c r="AH17" s="149">
        <f>IF(Q17="",0,VLOOKUP(Q17,'➀身体介護を伴わない移動支援・単一'!$A$4:$O$89,$BZ$10,0))</f>
        <v>0</v>
      </c>
      <c r="AI17" s="149"/>
      <c r="AJ17" s="149"/>
      <c r="AK17" s="149"/>
      <c r="AL17" s="149"/>
      <c r="AM17" s="149"/>
      <c r="AN17" s="149"/>
      <c r="AO17" s="150"/>
      <c r="AP17" s="150"/>
      <c r="AQ17" s="150"/>
      <c r="AR17" s="150"/>
      <c r="AS17" s="150"/>
      <c r="AT17" s="150"/>
      <c r="AU17" s="150"/>
      <c r="AV17" s="140">
        <f t="shared" si="0"/>
        <v>0</v>
      </c>
      <c r="AW17" s="141"/>
      <c r="AX17" s="141"/>
      <c r="AY17" s="141"/>
      <c r="AZ17" s="141"/>
      <c r="BA17" s="141"/>
      <c r="BB17" s="141"/>
      <c r="BC17" s="141"/>
      <c r="BD17" s="141"/>
      <c r="BE17" s="141"/>
      <c r="BF17" s="141"/>
      <c r="BG17" s="142"/>
      <c r="BH17" s="143"/>
      <c r="BI17" s="144"/>
      <c r="BJ17" s="144"/>
      <c r="BK17" s="144"/>
      <c r="BL17" s="144"/>
      <c r="BM17" s="144"/>
      <c r="BN17" s="144"/>
      <c r="BO17" s="144"/>
      <c r="BP17" s="144"/>
      <c r="BQ17" s="144"/>
      <c r="BR17" s="145"/>
      <c r="BT17" s="12"/>
      <c r="BV17" s="26">
        <f>IF(Q17="",0,VLOOKUP(Q17,'➀身体介護を伴わない移動支援・単一'!$A$4:$O$89,4,0))</f>
        <v>0</v>
      </c>
      <c r="BW17" s="27">
        <f t="shared" si="1"/>
        <v>0</v>
      </c>
    </row>
    <row r="18" spans="2:75" ht="18" customHeight="1" x14ac:dyDescent="0.2">
      <c r="B18" s="13"/>
      <c r="D18" s="131"/>
      <c r="E18" s="132"/>
      <c r="F18" s="154"/>
      <c r="G18" s="155"/>
      <c r="H18" s="155"/>
      <c r="I18" s="155"/>
      <c r="J18" s="155"/>
      <c r="K18" s="155"/>
      <c r="L18" s="155"/>
      <c r="M18" s="155"/>
      <c r="N18" s="155"/>
      <c r="O18" s="155"/>
      <c r="P18" s="156"/>
      <c r="Q18" s="146"/>
      <c r="R18" s="147"/>
      <c r="S18" s="147"/>
      <c r="T18" s="147"/>
      <c r="U18" s="147"/>
      <c r="V18" s="147"/>
      <c r="W18" s="147"/>
      <c r="X18" s="147"/>
      <c r="Y18" s="147"/>
      <c r="Z18" s="147"/>
      <c r="AA18" s="147"/>
      <c r="AB18" s="147"/>
      <c r="AC18" s="147"/>
      <c r="AD18" s="147"/>
      <c r="AE18" s="147"/>
      <c r="AF18" s="147"/>
      <c r="AG18" s="148"/>
      <c r="AH18" s="149">
        <f>IF(Q18="",0,VLOOKUP(Q18,'➀身体介護を伴わない移動支援・単一'!$A$4:$O$89,$BZ$10,0))</f>
        <v>0</v>
      </c>
      <c r="AI18" s="149"/>
      <c r="AJ18" s="149"/>
      <c r="AK18" s="149"/>
      <c r="AL18" s="149"/>
      <c r="AM18" s="149"/>
      <c r="AN18" s="149"/>
      <c r="AO18" s="150"/>
      <c r="AP18" s="150"/>
      <c r="AQ18" s="150"/>
      <c r="AR18" s="150"/>
      <c r="AS18" s="150"/>
      <c r="AT18" s="150"/>
      <c r="AU18" s="150"/>
      <c r="AV18" s="140">
        <f t="shared" si="0"/>
        <v>0</v>
      </c>
      <c r="AW18" s="141"/>
      <c r="AX18" s="141"/>
      <c r="AY18" s="141"/>
      <c r="AZ18" s="141"/>
      <c r="BA18" s="141"/>
      <c r="BB18" s="141"/>
      <c r="BC18" s="141"/>
      <c r="BD18" s="141"/>
      <c r="BE18" s="141"/>
      <c r="BF18" s="141"/>
      <c r="BG18" s="142"/>
      <c r="BH18" s="143"/>
      <c r="BI18" s="144"/>
      <c r="BJ18" s="144"/>
      <c r="BK18" s="144"/>
      <c r="BL18" s="144"/>
      <c r="BM18" s="144"/>
      <c r="BN18" s="144"/>
      <c r="BO18" s="144"/>
      <c r="BP18" s="144"/>
      <c r="BQ18" s="144"/>
      <c r="BR18" s="145"/>
      <c r="BT18" s="12"/>
      <c r="BV18" s="26">
        <f>IF(Q18="",0,VLOOKUP(Q18,'➀身体介護を伴わない移動支援・単一'!$A$4:$O$89,4,0))</f>
        <v>0</v>
      </c>
      <c r="BW18" s="27">
        <f t="shared" si="1"/>
        <v>0</v>
      </c>
    </row>
    <row r="19" spans="2:75" ht="18" customHeight="1" x14ac:dyDescent="0.2">
      <c r="B19" s="13"/>
      <c r="D19" s="131"/>
      <c r="E19" s="132"/>
      <c r="F19" s="154"/>
      <c r="G19" s="155"/>
      <c r="H19" s="155"/>
      <c r="I19" s="155"/>
      <c r="J19" s="155"/>
      <c r="K19" s="155"/>
      <c r="L19" s="155"/>
      <c r="M19" s="155"/>
      <c r="N19" s="155"/>
      <c r="O19" s="155"/>
      <c r="P19" s="156"/>
      <c r="Q19" s="146"/>
      <c r="R19" s="147"/>
      <c r="S19" s="147"/>
      <c r="T19" s="147"/>
      <c r="U19" s="147"/>
      <c r="V19" s="147"/>
      <c r="W19" s="147"/>
      <c r="X19" s="147"/>
      <c r="Y19" s="147"/>
      <c r="Z19" s="147"/>
      <c r="AA19" s="147"/>
      <c r="AB19" s="147"/>
      <c r="AC19" s="147"/>
      <c r="AD19" s="147"/>
      <c r="AE19" s="147"/>
      <c r="AF19" s="147"/>
      <c r="AG19" s="148"/>
      <c r="AH19" s="149">
        <f>IF(Q19="",0,VLOOKUP(Q19,'➀身体介護を伴わない移動支援・単一'!$A$4:$O$89,$BZ$10,0))</f>
        <v>0</v>
      </c>
      <c r="AI19" s="149"/>
      <c r="AJ19" s="149"/>
      <c r="AK19" s="149"/>
      <c r="AL19" s="149"/>
      <c r="AM19" s="149"/>
      <c r="AN19" s="149"/>
      <c r="AO19" s="150"/>
      <c r="AP19" s="150"/>
      <c r="AQ19" s="150"/>
      <c r="AR19" s="150"/>
      <c r="AS19" s="150"/>
      <c r="AT19" s="150"/>
      <c r="AU19" s="150"/>
      <c r="AV19" s="140">
        <f t="shared" si="0"/>
        <v>0</v>
      </c>
      <c r="AW19" s="141"/>
      <c r="AX19" s="141"/>
      <c r="AY19" s="141"/>
      <c r="AZ19" s="141"/>
      <c r="BA19" s="141"/>
      <c r="BB19" s="141"/>
      <c r="BC19" s="141"/>
      <c r="BD19" s="141"/>
      <c r="BE19" s="141"/>
      <c r="BF19" s="141"/>
      <c r="BG19" s="142"/>
      <c r="BH19" s="143"/>
      <c r="BI19" s="144"/>
      <c r="BJ19" s="144"/>
      <c r="BK19" s="144"/>
      <c r="BL19" s="144"/>
      <c r="BM19" s="144"/>
      <c r="BN19" s="144"/>
      <c r="BO19" s="144"/>
      <c r="BP19" s="144"/>
      <c r="BQ19" s="144"/>
      <c r="BR19" s="145"/>
      <c r="BT19" s="12"/>
      <c r="BV19" s="26">
        <f>IF(Q19="",0,VLOOKUP(Q19,'➀身体介護を伴わない移動支援・単一'!$A$4:$O$89,4,0))</f>
        <v>0</v>
      </c>
      <c r="BW19" s="27">
        <f t="shared" si="1"/>
        <v>0</v>
      </c>
    </row>
    <row r="20" spans="2:75" ht="18" customHeight="1" x14ac:dyDescent="0.2">
      <c r="B20" s="13"/>
      <c r="D20" s="131"/>
      <c r="E20" s="132"/>
      <c r="F20" s="154"/>
      <c r="G20" s="155"/>
      <c r="H20" s="155"/>
      <c r="I20" s="155"/>
      <c r="J20" s="155"/>
      <c r="K20" s="155"/>
      <c r="L20" s="155"/>
      <c r="M20" s="155"/>
      <c r="N20" s="155"/>
      <c r="O20" s="155"/>
      <c r="P20" s="156"/>
      <c r="Q20" s="146"/>
      <c r="R20" s="147"/>
      <c r="S20" s="147"/>
      <c r="T20" s="147"/>
      <c r="U20" s="147"/>
      <c r="V20" s="147"/>
      <c r="W20" s="147"/>
      <c r="X20" s="147"/>
      <c r="Y20" s="147"/>
      <c r="Z20" s="147"/>
      <c r="AA20" s="147"/>
      <c r="AB20" s="147"/>
      <c r="AC20" s="147"/>
      <c r="AD20" s="147"/>
      <c r="AE20" s="147"/>
      <c r="AF20" s="147"/>
      <c r="AG20" s="148"/>
      <c r="AH20" s="149">
        <f>IF(Q20="",0,VLOOKUP(Q20,'➀身体介護を伴わない移動支援・単一'!$A$4:$O$89,$BZ$10,0))</f>
        <v>0</v>
      </c>
      <c r="AI20" s="149"/>
      <c r="AJ20" s="149"/>
      <c r="AK20" s="149"/>
      <c r="AL20" s="149"/>
      <c r="AM20" s="149"/>
      <c r="AN20" s="149"/>
      <c r="AO20" s="150"/>
      <c r="AP20" s="150"/>
      <c r="AQ20" s="150"/>
      <c r="AR20" s="150"/>
      <c r="AS20" s="150"/>
      <c r="AT20" s="150"/>
      <c r="AU20" s="150"/>
      <c r="AV20" s="140">
        <f t="shared" si="0"/>
        <v>0</v>
      </c>
      <c r="AW20" s="141"/>
      <c r="AX20" s="141"/>
      <c r="AY20" s="141"/>
      <c r="AZ20" s="141"/>
      <c r="BA20" s="141"/>
      <c r="BB20" s="141"/>
      <c r="BC20" s="141"/>
      <c r="BD20" s="141"/>
      <c r="BE20" s="141"/>
      <c r="BF20" s="141"/>
      <c r="BG20" s="142"/>
      <c r="BH20" s="143"/>
      <c r="BI20" s="144"/>
      <c r="BJ20" s="144"/>
      <c r="BK20" s="144"/>
      <c r="BL20" s="144"/>
      <c r="BM20" s="144"/>
      <c r="BN20" s="144"/>
      <c r="BO20" s="144"/>
      <c r="BP20" s="144"/>
      <c r="BQ20" s="144"/>
      <c r="BR20" s="145"/>
      <c r="BT20" s="12"/>
      <c r="BV20" s="26">
        <f>IF(Q20="",0,VLOOKUP(Q20,'➀身体介護を伴わない移動支援・単一'!$A$4:$O$89,4,0))</f>
        <v>0</v>
      </c>
      <c r="BW20" s="27">
        <f t="shared" si="1"/>
        <v>0</v>
      </c>
    </row>
    <row r="21" spans="2:75" ht="18" customHeight="1" x14ac:dyDescent="0.2">
      <c r="B21" s="13"/>
      <c r="D21" s="131"/>
      <c r="E21" s="132"/>
      <c r="F21" s="154"/>
      <c r="G21" s="155"/>
      <c r="H21" s="155"/>
      <c r="I21" s="155"/>
      <c r="J21" s="155"/>
      <c r="K21" s="155"/>
      <c r="L21" s="155"/>
      <c r="M21" s="155"/>
      <c r="N21" s="155"/>
      <c r="O21" s="155"/>
      <c r="P21" s="156"/>
      <c r="Q21" s="146"/>
      <c r="R21" s="147"/>
      <c r="S21" s="147"/>
      <c r="T21" s="147"/>
      <c r="U21" s="147"/>
      <c r="V21" s="147"/>
      <c r="W21" s="147"/>
      <c r="X21" s="147"/>
      <c r="Y21" s="147"/>
      <c r="Z21" s="147"/>
      <c r="AA21" s="147"/>
      <c r="AB21" s="147"/>
      <c r="AC21" s="147"/>
      <c r="AD21" s="147"/>
      <c r="AE21" s="147"/>
      <c r="AF21" s="147"/>
      <c r="AG21" s="148"/>
      <c r="AH21" s="149">
        <f>IF(Q21="",0,VLOOKUP(Q21,'➀身体介護を伴わない移動支援・単一'!$A$4:$O$89,$BZ$10,0))</f>
        <v>0</v>
      </c>
      <c r="AI21" s="149"/>
      <c r="AJ21" s="149"/>
      <c r="AK21" s="149"/>
      <c r="AL21" s="149"/>
      <c r="AM21" s="149"/>
      <c r="AN21" s="149"/>
      <c r="AO21" s="150"/>
      <c r="AP21" s="150"/>
      <c r="AQ21" s="150"/>
      <c r="AR21" s="150"/>
      <c r="AS21" s="150"/>
      <c r="AT21" s="150"/>
      <c r="AU21" s="150"/>
      <c r="AV21" s="140">
        <f t="shared" si="0"/>
        <v>0</v>
      </c>
      <c r="AW21" s="141"/>
      <c r="AX21" s="141"/>
      <c r="AY21" s="141"/>
      <c r="AZ21" s="141"/>
      <c r="BA21" s="141"/>
      <c r="BB21" s="141"/>
      <c r="BC21" s="141"/>
      <c r="BD21" s="141"/>
      <c r="BE21" s="141"/>
      <c r="BF21" s="141"/>
      <c r="BG21" s="142"/>
      <c r="BH21" s="143"/>
      <c r="BI21" s="144"/>
      <c r="BJ21" s="144"/>
      <c r="BK21" s="144"/>
      <c r="BL21" s="144"/>
      <c r="BM21" s="144"/>
      <c r="BN21" s="144"/>
      <c r="BO21" s="144"/>
      <c r="BP21" s="144"/>
      <c r="BQ21" s="144"/>
      <c r="BR21" s="145"/>
      <c r="BT21" s="12"/>
      <c r="BV21" s="26">
        <f>IF(Q21="",0,VLOOKUP(Q21,'➀身体介護を伴わない移動支援・単一'!$A$4:$O$89,4,0))</f>
        <v>0</v>
      </c>
      <c r="BW21" s="27">
        <f t="shared" si="1"/>
        <v>0</v>
      </c>
    </row>
    <row r="22" spans="2:75" ht="18" customHeight="1" x14ac:dyDescent="0.2">
      <c r="B22" s="13"/>
      <c r="D22" s="131"/>
      <c r="E22" s="132"/>
      <c r="F22" s="154"/>
      <c r="G22" s="155"/>
      <c r="H22" s="155"/>
      <c r="I22" s="155"/>
      <c r="J22" s="155"/>
      <c r="K22" s="155"/>
      <c r="L22" s="155"/>
      <c r="M22" s="155"/>
      <c r="N22" s="155"/>
      <c r="O22" s="155"/>
      <c r="P22" s="156"/>
      <c r="Q22" s="146"/>
      <c r="R22" s="147"/>
      <c r="S22" s="147"/>
      <c r="T22" s="147"/>
      <c r="U22" s="147"/>
      <c r="V22" s="147"/>
      <c r="W22" s="147"/>
      <c r="X22" s="147"/>
      <c r="Y22" s="147"/>
      <c r="Z22" s="147"/>
      <c r="AA22" s="147"/>
      <c r="AB22" s="147"/>
      <c r="AC22" s="147"/>
      <c r="AD22" s="147"/>
      <c r="AE22" s="147"/>
      <c r="AF22" s="147"/>
      <c r="AG22" s="148"/>
      <c r="AH22" s="149">
        <f>IF(Q22="",0,VLOOKUP(Q22,'➀身体介護を伴わない移動支援・単一'!$A$4:$O$89,$BZ$10,0))</f>
        <v>0</v>
      </c>
      <c r="AI22" s="149"/>
      <c r="AJ22" s="149"/>
      <c r="AK22" s="149"/>
      <c r="AL22" s="149"/>
      <c r="AM22" s="149"/>
      <c r="AN22" s="149"/>
      <c r="AO22" s="150"/>
      <c r="AP22" s="150"/>
      <c r="AQ22" s="150"/>
      <c r="AR22" s="150"/>
      <c r="AS22" s="150"/>
      <c r="AT22" s="150"/>
      <c r="AU22" s="150"/>
      <c r="AV22" s="140">
        <f t="shared" si="0"/>
        <v>0</v>
      </c>
      <c r="AW22" s="141"/>
      <c r="AX22" s="141"/>
      <c r="AY22" s="141"/>
      <c r="AZ22" s="141"/>
      <c r="BA22" s="141"/>
      <c r="BB22" s="141"/>
      <c r="BC22" s="141"/>
      <c r="BD22" s="141"/>
      <c r="BE22" s="141"/>
      <c r="BF22" s="141"/>
      <c r="BG22" s="142"/>
      <c r="BH22" s="143"/>
      <c r="BI22" s="144"/>
      <c r="BJ22" s="144"/>
      <c r="BK22" s="144"/>
      <c r="BL22" s="144"/>
      <c r="BM22" s="144"/>
      <c r="BN22" s="144"/>
      <c r="BO22" s="144"/>
      <c r="BP22" s="144"/>
      <c r="BQ22" s="144"/>
      <c r="BR22" s="145"/>
      <c r="BT22" s="12"/>
      <c r="BV22" s="26">
        <f>IF(Q22="",0,VLOOKUP(Q22,'➀身体介護を伴わない移動支援・単一'!$A$4:$O$89,4,0))</f>
        <v>0</v>
      </c>
      <c r="BW22" s="27">
        <f t="shared" si="1"/>
        <v>0</v>
      </c>
    </row>
    <row r="23" spans="2:75" ht="18" customHeight="1" x14ac:dyDescent="0.2">
      <c r="B23" s="13"/>
      <c r="D23" s="131"/>
      <c r="E23" s="132"/>
      <c r="F23" s="154"/>
      <c r="G23" s="155"/>
      <c r="H23" s="155"/>
      <c r="I23" s="155"/>
      <c r="J23" s="155"/>
      <c r="K23" s="155"/>
      <c r="L23" s="155"/>
      <c r="M23" s="155"/>
      <c r="N23" s="155"/>
      <c r="O23" s="155"/>
      <c r="P23" s="156"/>
      <c r="Q23" s="146"/>
      <c r="R23" s="147"/>
      <c r="S23" s="147"/>
      <c r="T23" s="147"/>
      <c r="U23" s="147"/>
      <c r="V23" s="147"/>
      <c r="W23" s="147"/>
      <c r="X23" s="147"/>
      <c r="Y23" s="147"/>
      <c r="Z23" s="147"/>
      <c r="AA23" s="147"/>
      <c r="AB23" s="147"/>
      <c r="AC23" s="147"/>
      <c r="AD23" s="147"/>
      <c r="AE23" s="147"/>
      <c r="AF23" s="147"/>
      <c r="AG23" s="148"/>
      <c r="AH23" s="149">
        <f>IF(Q23="",0,VLOOKUP(Q23,'➀身体介護を伴わない移動支援・単一'!$A$4:$O$89,$BZ$10,0))</f>
        <v>0</v>
      </c>
      <c r="AI23" s="149"/>
      <c r="AJ23" s="149"/>
      <c r="AK23" s="149"/>
      <c r="AL23" s="149"/>
      <c r="AM23" s="149"/>
      <c r="AN23" s="149"/>
      <c r="AO23" s="150"/>
      <c r="AP23" s="150"/>
      <c r="AQ23" s="150"/>
      <c r="AR23" s="150"/>
      <c r="AS23" s="150"/>
      <c r="AT23" s="150"/>
      <c r="AU23" s="150"/>
      <c r="AV23" s="149">
        <f t="shared" si="0"/>
        <v>0</v>
      </c>
      <c r="AW23" s="149"/>
      <c r="AX23" s="149"/>
      <c r="AY23" s="149"/>
      <c r="AZ23" s="149"/>
      <c r="BA23" s="149"/>
      <c r="BB23" s="149"/>
      <c r="BC23" s="149"/>
      <c r="BD23" s="149"/>
      <c r="BE23" s="149"/>
      <c r="BF23" s="149"/>
      <c r="BG23" s="149"/>
      <c r="BH23" s="143"/>
      <c r="BI23" s="144"/>
      <c r="BJ23" s="144"/>
      <c r="BK23" s="144"/>
      <c r="BL23" s="144"/>
      <c r="BM23" s="144"/>
      <c r="BN23" s="144"/>
      <c r="BO23" s="144"/>
      <c r="BP23" s="144"/>
      <c r="BQ23" s="144"/>
      <c r="BR23" s="145"/>
      <c r="BT23" s="12"/>
      <c r="BV23" s="26">
        <f>IF(Q23="",0,VLOOKUP(Q23,'➀身体介護を伴わない移動支援・単一'!$A$4:$O$89,4,0))</f>
        <v>0</v>
      </c>
      <c r="BW23" s="27">
        <f t="shared" si="1"/>
        <v>0</v>
      </c>
    </row>
    <row r="24" spans="2:75" ht="18" customHeight="1" x14ac:dyDescent="0.2">
      <c r="B24" s="13"/>
      <c r="D24" s="131"/>
      <c r="E24" s="132"/>
      <c r="F24" s="154"/>
      <c r="G24" s="155"/>
      <c r="H24" s="155"/>
      <c r="I24" s="155"/>
      <c r="J24" s="155"/>
      <c r="K24" s="155"/>
      <c r="L24" s="155"/>
      <c r="M24" s="155"/>
      <c r="N24" s="155"/>
      <c r="O24" s="155"/>
      <c r="P24" s="156"/>
      <c r="Q24" s="146"/>
      <c r="R24" s="147"/>
      <c r="S24" s="147"/>
      <c r="T24" s="147"/>
      <c r="U24" s="147"/>
      <c r="V24" s="147"/>
      <c r="W24" s="147"/>
      <c r="X24" s="147"/>
      <c r="Y24" s="147"/>
      <c r="Z24" s="147"/>
      <c r="AA24" s="147"/>
      <c r="AB24" s="147"/>
      <c r="AC24" s="147"/>
      <c r="AD24" s="147"/>
      <c r="AE24" s="147"/>
      <c r="AF24" s="147"/>
      <c r="AG24" s="148"/>
      <c r="AH24" s="149">
        <f>IF(Q24="",0,VLOOKUP(Q24,'➀身体介護を伴わない移動支援・単一'!$A$4:$O$89,$BZ$10,0))</f>
        <v>0</v>
      </c>
      <c r="AI24" s="149"/>
      <c r="AJ24" s="149"/>
      <c r="AK24" s="149"/>
      <c r="AL24" s="149"/>
      <c r="AM24" s="149"/>
      <c r="AN24" s="149"/>
      <c r="AO24" s="150"/>
      <c r="AP24" s="150"/>
      <c r="AQ24" s="150"/>
      <c r="AR24" s="150"/>
      <c r="AS24" s="150"/>
      <c r="AT24" s="150"/>
      <c r="AU24" s="150"/>
      <c r="AV24" s="149">
        <f t="shared" si="0"/>
        <v>0</v>
      </c>
      <c r="AW24" s="149"/>
      <c r="AX24" s="149"/>
      <c r="AY24" s="149"/>
      <c r="AZ24" s="149"/>
      <c r="BA24" s="149"/>
      <c r="BB24" s="149"/>
      <c r="BC24" s="149"/>
      <c r="BD24" s="149"/>
      <c r="BE24" s="149"/>
      <c r="BF24" s="149"/>
      <c r="BG24" s="149"/>
      <c r="BH24" s="143"/>
      <c r="BI24" s="144"/>
      <c r="BJ24" s="144"/>
      <c r="BK24" s="144"/>
      <c r="BL24" s="144"/>
      <c r="BM24" s="144"/>
      <c r="BN24" s="144"/>
      <c r="BO24" s="144"/>
      <c r="BP24" s="144"/>
      <c r="BQ24" s="144"/>
      <c r="BR24" s="145"/>
      <c r="BT24" s="12"/>
      <c r="BV24" s="26">
        <f>IF(Q24="",0,VLOOKUP(Q24,'➀身体介護を伴わない移動支援・単一'!$A$4:$O$89,4,0))</f>
        <v>0</v>
      </c>
      <c r="BW24" s="27">
        <f t="shared" si="1"/>
        <v>0</v>
      </c>
    </row>
    <row r="25" spans="2:75" ht="18" customHeight="1" x14ac:dyDescent="0.2">
      <c r="B25" s="13"/>
      <c r="D25" s="131"/>
      <c r="E25" s="132"/>
      <c r="F25" s="154"/>
      <c r="G25" s="155"/>
      <c r="H25" s="155"/>
      <c r="I25" s="155"/>
      <c r="J25" s="155"/>
      <c r="K25" s="155"/>
      <c r="L25" s="155"/>
      <c r="M25" s="155"/>
      <c r="N25" s="155"/>
      <c r="O25" s="155"/>
      <c r="P25" s="156"/>
      <c r="Q25" s="146"/>
      <c r="R25" s="147"/>
      <c r="S25" s="147"/>
      <c r="T25" s="147"/>
      <c r="U25" s="147"/>
      <c r="V25" s="147"/>
      <c r="W25" s="147"/>
      <c r="X25" s="147"/>
      <c r="Y25" s="147"/>
      <c r="Z25" s="147"/>
      <c r="AA25" s="147"/>
      <c r="AB25" s="147"/>
      <c r="AC25" s="147"/>
      <c r="AD25" s="147"/>
      <c r="AE25" s="147"/>
      <c r="AF25" s="147"/>
      <c r="AG25" s="148"/>
      <c r="AH25" s="149">
        <f>IF(Q25="",0,VLOOKUP(Q25,'➀身体介護を伴わない移動支援・単一'!$A$4:$O$89,$BZ$10,0))</f>
        <v>0</v>
      </c>
      <c r="AI25" s="149"/>
      <c r="AJ25" s="149"/>
      <c r="AK25" s="149"/>
      <c r="AL25" s="149"/>
      <c r="AM25" s="149"/>
      <c r="AN25" s="149"/>
      <c r="AO25" s="150"/>
      <c r="AP25" s="150"/>
      <c r="AQ25" s="150"/>
      <c r="AR25" s="150"/>
      <c r="AS25" s="150"/>
      <c r="AT25" s="150"/>
      <c r="AU25" s="150"/>
      <c r="AV25" s="149">
        <f t="shared" si="0"/>
        <v>0</v>
      </c>
      <c r="AW25" s="149"/>
      <c r="AX25" s="149"/>
      <c r="AY25" s="149"/>
      <c r="AZ25" s="149"/>
      <c r="BA25" s="149"/>
      <c r="BB25" s="149"/>
      <c r="BC25" s="149"/>
      <c r="BD25" s="149"/>
      <c r="BE25" s="149"/>
      <c r="BF25" s="149"/>
      <c r="BG25" s="149"/>
      <c r="BH25" s="143"/>
      <c r="BI25" s="144"/>
      <c r="BJ25" s="144"/>
      <c r="BK25" s="144"/>
      <c r="BL25" s="144"/>
      <c r="BM25" s="144"/>
      <c r="BN25" s="144"/>
      <c r="BO25" s="144"/>
      <c r="BP25" s="144"/>
      <c r="BQ25" s="144"/>
      <c r="BR25" s="145"/>
      <c r="BT25" s="12"/>
      <c r="BV25" s="26">
        <f>IF(Q25="",0,VLOOKUP(Q25,'➀身体介護を伴わない移動支援・単一'!$A$4:$O$89,4,0))</f>
        <v>0</v>
      </c>
      <c r="BW25" s="27">
        <f t="shared" si="1"/>
        <v>0</v>
      </c>
    </row>
    <row r="26" spans="2:75" ht="18" customHeight="1" x14ac:dyDescent="0.2">
      <c r="B26" s="13"/>
      <c r="D26" s="131"/>
      <c r="E26" s="132"/>
      <c r="F26" s="154"/>
      <c r="G26" s="155"/>
      <c r="H26" s="155"/>
      <c r="I26" s="155"/>
      <c r="J26" s="155"/>
      <c r="K26" s="155"/>
      <c r="L26" s="155"/>
      <c r="M26" s="155"/>
      <c r="N26" s="155"/>
      <c r="O26" s="155"/>
      <c r="P26" s="156"/>
      <c r="Q26" s="146"/>
      <c r="R26" s="147"/>
      <c r="S26" s="147"/>
      <c r="T26" s="147"/>
      <c r="U26" s="147"/>
      <c r="V26" s="147"/>
      <c r="W26" s="147"/>
      <c r="X26" s="147"/>
      <c r="Y26" s="147"/>
      <c r="Z26" s="147"/>
      <c r="AA26" s="147"/>
      <c r="AB26" s="147"/>
      <c r="AC26" s="147"/>
      <c r="AD26" s="147"/>
      <c r="AE26" s="147"/>
      <c r="AF26" s="147"/>
      <c r="AG26" s="148"/>
      <c r="AH26" s="149">
        <f>IF(Q26="",0,VLOOKUP(Q26,'➀身体介護を伴わない移動支援・単一'!$A$4:$O$89,$BZ$10,0))</f>
        <v>0</v>
      </c>
      <c r="AI26" s="149"/>
      <c r="AJ26" s="149"/>
      <c r="AK26" s="149"/>
      <c r="AL26" s="149"/>
      <c r="AM26" s="149"/>
      <c r="AN26" s="149"/>
      <c r="AO26" s="150"/>
      <c r="AP26" s="150"/>
      <c r="AQ26" s="150"/>
      <c r="AR26" s="150"/>
      <c r="AS26" s="150"/>
      <c r="AT26" s="150"/>
      <c r="AU26" s="150"/>
      <c r="AV26" s="149">
        <f t="shared" si="0"/>
        <v>0</v>
      </c>
      <c r="AW26" s="149"/>
      <c r="AX26" s="149"/>
      <c r="AY26" s="149"/>
      <c r="AZ26" s="149"/>
      <c r="BA26" s="149"/>
      <c r="BB26" s="149"/>
      <c r="BC26" s="149"/>
      <c r="BD26" s="149"/>
      <c r="BE26" s="149"/>
      <c r="BF26" s="149"/>
      <c r="BG26" s="149"/>
      <c r="BH26" s="143"/>
      <c r="BI26" s="144"/>
      <c r="BJ26" s="144"/>
      <c r="BK26" s="144"/>
      <c r="BL26" s="144"/>
      <c r="BM26" s="144"/>
      <c r="BN26" s="144"/>
      <c r="BO26" s="144"/>
      <c r="BP26" s="144"/>
      <c r="BQ26" s="144"/>
      <c r="BR26" s="145"/>
      <c r="BT26" s="12"/>
      <c r="BV26" s="26">
        <f>IF(Q26="",0,VLOOKUP(Q26,'➀身体介護を伴わない移動支援・単一'!$A$4:$O$89,4,0))</f>
        <v>0</v>
      </c>
      <c r="BW26" s="27">
        <f t="shared" si="1"/>
        <v>0</v>
      </c>
    </row>
    <row r="27" spans="2:75" ht="18" customHeight="1" x14ac:dyDescent="0.2">
      <c r="B27" s="13"/>
      <c r="D27" s="131"/>
      <c r="E27" s="132"/>
      <c r="F27" s="154"/>
      <c r="G27" s="155"/>
      <c r="H27" s="155"/>
      <c r="I27" s="155"/>
      <c r="J27" s="155"/>
      <c r="K27" s="155"/>
      <c r="L27" s="155"/>
      <c r="M27" s="155"/>
      <c r="N27" s="155"/>
      <c r="O27" s="155"/>
      <c r="P27" s="156"/>
      <c r="Q27" s="146"/>
      <c r="R27" s="147"/>
      <c r="S27" s="147"/>
      <c r="T27" s="147"/>
      <c r="U27" s="147"/>
      <c r="V27" s="147"/>
      <c r="W27" s="147"/>
      <c r="X27" s="147"/>
      <c r="Y27" s="147"/>
      <c r="Z27" s="147"/>
      <c r="AA27" s="147"/>
      <c r="AB27" s="147"/>
      <c r="AC27" s="147"/>
      <c r="AD27" s="147"/>
      <c r="AE27" s="147"/>
      <c r="AF27" s="147"/>
      <c r="AG27" s="148"/>
      <c r="AH27" s="149">
        <f>IF(Q27="",0,VLOOKUP(Q27,'➀身体介護を伴わない移動支援・単一'!$A$4:$O$89,$BZ$10,0))</f>
        <v>0</v>
      </c>
      <c r="AI27" s="149"/>
      <c r="AJ27" s="149"/>
      <c r="AK27" s="149"/>
      <c r="AL27" s="149"/>
      <c r="AM27" s="149"/>
      <c r="AN27" s="149"/>
      <c r="AO27" s="150"/>
      <c r="AP27" s="150"/>
      <c r="AQ27" s="150"/>
      <c r="AR27" s="150"/>
      <c r="AS27" s="150"/>
      <c r="AT27" s="150"/>
      <c r="AU27" s="150"/>
      <c r="AV27" s="149">
        <f t="shared" si="0"/>
        <v>0</v>
      </c>
      <c r="AW27" s="149"/>
      <c r="AX27" s="149"/>
      <c r="AY27" s="149"/>
      <c r="AZ27" s="149"/>
      <c r="BA27" s="149"/>
      <c r="BB27" s="149"/>
      <c r="BC27" s="149"/>
      <c r="BD27" s="149"/>
      <c r="BE27" s="149"/>
      <c r="BF27" s="149"/>
      <c r="BG27" s="149"/>
      <c r="BH27" s="143"/>
      <c r="BI27" s="144"/>
      <c r="BJ27" s="144"/>
      <c r="BK27" s="144"/>
      <c r="BL27" s="144"/>
      <c r="BM27" s="144"/>
      <c r="BN27" s="144"/>
      <c r="BO27" s="144"/>
      <c r="BP27" s="144"/>
      <c r="BQ27" s="144"/>
      <c r="BR27" s="145"/>
      <c r="BT27" s="12"/>
      <c r="BV27" s="26">
        <f>IF(Q27="",0,VLOOKUP(Q27,'➀身体介護を伴わない移動支援・単一'!$A$4:$O$89,4,0))</f>
        <v>0</v>
      </c>
      <c r="BW27" s="27">
        <f t="shared" si="1"/>
        <v>0</v>
      </c>
    </row>
    <row r="28" spans="2:75" ht="18" customHeight="1" x14ac:dyDescent="0.2">
      <c r="B28" s="13"/>
      <c r="D28" s="131"/>
      <c r="E28" s="132"/>
      <c r="F28" s="154"/>
      <c r="G28" s="155"/>
      <c r="H28" s="155"/>
      <c r="I28" s="155"/>
      <c r="J28" s="155"/>
      <c r="K28" s="155"/>
      <c r="L28" s="155"/>
      <c r="M28" s="155"/>
      <c r="N28" s="155"/>
      <c r="O28" s="155"/>
      <c r="P28" s="156"/>
      <c r="Q28" s="146"/>
      <c r="R28" s="147"/>
      <c r="S28" s="147"/>
      <c r="T28" s="147"/>
      <c r="U28" s="147"/>
      <c r="V28" s="147"/>
      <c r="W28" s="147"/>
      <c r="X28" s="147"/>
      <c r="Y28" s="147"/>
      <c r="Z28" s="147"/>
      <c r="AA28" s="147"/>
      <c r="AB28" s="147"/>
      <c r="AC28" s="147"/>
      <c r="AD28" s="147"/>
      <c r="AE28" s="147"/>
      <c r="AF28" s="147"/>
      <c r="AG28" s="148"/>
      <c r="AH28" s="149">
        <f>IF(Q28="",0,VLOOKUP(Q28,'➀身体介護を伴わない移動支援・単一'!$A$4:$O$89,$BZ$10,0))</f>
        <v>0</v>
      </c>
      <c r="AI28" s="149"/>
      <c r="AJ28" s="149"/>
      <c r="AK28" s="149"/>
      <c r="AL28" s="149"/>
      <c r="AM28" s="149"/>
      <c r="AN28" s="149"/>
      <c r="AO28" s="150"/>
      <c r="AP28" s="150"/>
      <c r="AQ28" s="150"/>
      <c r="AR28" s="150"/>
      <c r="AS28" s="150"/>
      <c r="AT28" s="150"/>
      <c r="AU28" s="150"/>
      <c r="AV28" s="149">
        <f t="shared" si="0"/>
        <v>0</v>
      </c>
      <c r="AW28" s="149"/>
      <c r="AX28" s="149"/>
      <c r="AY28" s="149"/>
      <c r="AZ28" s="149"/>
      <c r="BA28" s="149"/>
      <c r="BB28" s="149"/>
      <c r="BC28" s="149"/>
      <c r="BD28" s="149"/>
      <c r="BE28" s="149"/>
      <c r="BF28" s="149"/>
      <c r="BG28" s="149"/>
      <c r="BH28" s="143"/>
      <c r="BI28" s="144"/>
      <c r="BJ28" s="144"/>
      <c r="BK28" s="144"/>
      <c r="BL28" s="144"/>
      <c r="BM28" s="144"/>
      <c r="BN28" s="144"/>
      <c r="BO28" s="144"/>
      <c r="BP28" s="144"/>
      <c r="BQ28" s="144"/>
      <c r="BR28" s="145"/>
      <c r="BT28" s="12"/>
      <c r="BV28" s="26">
        <f>IF(Q28="",0,VLOOKUP(Q28,'➀身体介護を伴わない移動支援・単一'!$A$4:$O$89,4,0))</f>
        <v>0</v>
      </c>
      <c r="BW28" s="27">
        <f t="shared" si="1"/>
        <v>0</v>
      </c>
    </row>
    <row r="29" spans="2:75" ht="18" customHeight="1" x14ac:dyDescent="0.2">
      <c r="B29" s="13"/>
      <c r="D29" s="131"/>
      <c r="E29" s="132"/>
      <c r="F29" s="157"/>
      <c r="G29" s="158"/>
      <c r="H29" s="158"/>
      <c r="I29" s="158"/>
      <c r="J29" s="158"/>
      <c r="K29" s="158"/>
      <c r="L29" s="158"/>
      <c r="M29" s="158"/>
      <c r="N29" s="158"/>
      <c r="O29" s="158"/>
      <c r="P29" s="159"/>
      <c r="Q29" s="173"/>
      <c r="R29" s="174"/>
      <c r="S29" s="174"/>
      <c r="T29" s="174"/>
      <c r="U29" s="174"/>
      <c r="V29" s="174"/>
      <c r="W29" s="174"/>
      <c r="X29" s="174"/>
      <c r="Y29" s="174"/>
      <c r="Z29" s="174"/>
      <c r="AA29" s="174"/>
      <c r="AB29" s="174"/>
      <c r="AC29" s="174"/>
      <c r="AD29" s="174"/>
      <c r="AE29" s="174"/>
      <c r="AF29" s="174"/>
      <c r="AG29" s="175"/>
      <c r="AH29" s="176">
        <f>IF(Q29="",0,VLOOKUP(Q29,'➀身体介護を伴わない移動支援・単一'!$A$4:$O$89,$BZ$10,0))</f>
        <v>0</v>
      </c>
      <c r="AI29" s="176"/>
      <c r="AJ29" s="176"/>
      <c r="AK29" s="176"/>
      <c r="AL29" s="176"/>
      <c r="AM29" s="176"/>
      <c r="AN29" s="176"/>
      <c r="AO29" s="177"/>
      <c r="AP29" s="177"/>
      <c r="AQ29" s="177"/>
      <c r="AR29" s="177"/>
      <c r="AS29" s="177"/>
      <c r="AT29" s="177"/>
      <c r="AU29" s="177"/>
      <c r="AV29" s="178">
        <f t="shared" si="0"/>
        <v>0</v>
      </c>
      <c r="AW29" s="178"/>
      <c r="AX29" s="178"/>
      <c r="AY29" s="178"/>
      <c r="AZ29" s="178"/>
      <c r="BA29" s="178"/>
      <c r="BB29" s="178"/>
      <c r="BC29" s="178"/>
      <c r="BD29" s="178"/>
      <c r="BE29" s="178"/>
      <c r="BF29" s="178"/>
      <c r="BG29" s="178"/>
      <c r="BH29" s="179"/>
      <c r="BI29" s="180"/>
      <c r="BJ29" s="180"/>
      <c r="BK29" s="180"/>
      <c r="BL29" s="180"/>
      <c r="BM29" s="180"/>
      <c r="BN29" s="180"/>
      <c r="BO29" s="180"/>
      <c r="BP29" s="180"/>
      <c r="BQ29" s="180"/>
      <c r="BR29" s="181"/>
      <c r="BT29" s="12"/>
      <c r="BV29" s="26">
        <f>IF(Q29="",0,VLOOKUP(Q29,'➀身体介護を伴わない移動支援・単一'!$A$4:$O$89,4,0))</f>
        <v>0</v>
      </c>
      <c r="BW29" s="27">
        <f t="shared" si="1"/>
        <v>0</v>
      </c>
    </row>
    <row r="30" spans="2:75" ht="18" customHeight="1" x14ac:dyDescent="0.2">
      <c r="B30" s="13"/>
      <c r="D30" s="131"/>
      <c r="E30" s="132"/>
      <c r="F30" s="151" t="s">
        <v>35</v>
      </c>
      <c r="G30" s="152"/>
      <c r="H30" s="152"/>
      <c r="I30" s="152"/>
      <c r="J30" s="152"/>
      <c r="K30" s="152"/>
      <c r="L30" s="152"/>
      <c r="M30" s="152"/>
      <c r="N30" s="152"/>
      <c r="O30" s="152"/>
      <c r="P30" s="153"/>
      <c r="Q30" s="160"/>
      <c r="R30" s="161"/>
      <c r="S30" s="161"/>
      <c r="T30" s="161"/>
      <c r="U30" s="161"/>
      <c r="V30" s="161"/>
      <c r="W30" s="161"/>
      <c r="X30" s="161"/>
      <c r="Y30" s="161"/>
      <c r="Z30" s="161"/>
      <c r="AA30" s="161"/>
      <c r="AB30" s="161"/>
      <c r="AC30" s="161"/>
      <c r="AD30" s="161"/>
      <c r="AE30" s="161"/>
      <c r="AF30" s="161"/>
      <c r="AG30" s="162"/>
      <c r="AH30" s="163">
        <f>IF(Q30="",0,VLOOKUP(Q30,'➀身体介護を伴わない移動支援・単一'!$A$4:$O$89,$BZ$10,0))</f>
        <v>0</v>
      </c>
      <c r="AI30" s="163"/>
      <c r="AJ30" s="163"/>
      <c r="AK30" s="163"/>
      <c r="AL30" s="163"/>
      <c r="AM30" s="163"/>
      <c r="AN30" s="163"/>
      <c r="AO30" s="182"/>
      <c r="AP30" s="182"/>
      <c r="AQ30" s="182"/>
      <c r="AR30" s="182"/>
      <c r="AS30" s="182"/>
      <c r="AT30" s="182"/>
      <c r="AU30" s="182"/>
      <c r="AV30" s="183">
        <f t="shared" si="0"/>
        <v>0</v>
      </c>
      <c r="AW30" s="183"/>
      <c r="AX30" s="183"/>
      <c r="AY30" s="183"/>
      <c r="AZ30" s="183"/>
      <c r="BA30" s="183"/>
      <c r="BB30" s="183"/>
      <c r="BC30" s="183"/>
      <c r="BD30" s="183"/>
      <c r="BE30" s="183"/>
      <c r="BF30" s="183"/>
      <c r="BG30" s="183"/>
      <c r="BH30" s="170"/>
      <c r="BI30" s="171"/>
      <c r="BJ30" s="171"/>
      <c r="BK30" s="171"/>
      <c r="BL30" s="171"/>
      <c r="BM30" s="171"/>
      <c r="BN30" s="171"/>
      <c r="BO30" s="171"/>
      <c r="BP30" s="171"/>
      <c r="BQ30" s="171"/>
      <c r="BR30" s="172"/>
      <c r="BT30" s="12"/>
      <c r="BV30" s="26">
        <f>IF(Q30="",0,VLOOKUP(Q30,'➀身体介護を伴わない移動支援・単一'!$A$4:$O$89,4,0))</f>
        <v>0</v>
      </c>
      <c r="BW30" s="27">
        <f t="shared" si="1"/>
        <v>0</v>
      </c>
    </row>
    <row r="31" spans="2:75" ht="18" customHeight="1" x14ac:dyDescent="0.2">
      <c r="B31" s="13"/>
      <c r="D31" s="131"/>
      <c r="E31" s="132"/>
      <c r="F31" s="154"/>
      <c r="G31" s="155"/>
      <c r="H31" s="155"/>
      <c r="I31" s="155"/>
      <c r="J31" s="155"/>
      <c r="K31" s="155"/>
      <c r="L31" s="155"/>
      <c r="M31" s="155"/>
      <c r="N31" s="155"/>
      <c r="O31" s="155"/>
      <c r="P31" s="156"/>
      <c r="Q31" s="146"/>
      <c r="R31" s="147"/>
      <c r="S31" s="147"/>
      <c r="T31" s="147"/>
      <c r="U31" s="147"/>
      <c r="V31" s="147"/>
      <c r="W31" s="147"/>
      <c r="X31" s="147"/>
      <c r="Y31" s="147"/>
      <c r="Z31" s="147"/>
      <c r="AA31" s="147"/>
      <c r="AB31" s="147"/>
      <c r="AC31" s="147"/>
      <c r="AD31" s="147"/>
      <c r="AE31" s="147"/>
      <c r="AF31" s="147"/>
      <c r="AG31" s="148"/>
      <c r="AH31" s="149">
        <f>IF(Q31="",0,VLOOKUP(Q31,'➀身体介護を伴わない移動支援・単一'!$A$4:$O$89,$BZ$10,0))</f>
        <v>0</v>
      </c>
      <c r="AI31" s="149"/>
      <c r="AJ31" s="149"/>
      <c r="AK31" s="149"/>
      <c r="AL31" s="149"/>
      <c r="AM31" s="149"/>
      <c r="AN31" s="149"/>
      <c r="AO31" s="150"/>
      <c r="AP31" s="150"/>
      <c r="AQ31" s="150"/>
      <c r="AR31" s="150"/>
      <c r="AS31" s="150"/>
      <c r="AT31" s="150"/>
      <c r="AU31" s="150"/>
      <c r="AV31" s="149">
        <f t="shared" si="0"/>
        <v>0</v>
      </c>
      <c r="AW31" s="149"/>
      <c r="AX31" s="149"/>
      <c r="AY31" s="149"/>
      <c r="AZ31" s="149"/>
      <c r="BA31" s="149"/>
      <c r="BB31" s="149"/>
      <c r="BC31" s="149"/>
      <c r="BD31" s="149"/>
      <c r="BE31" s="149"/>
      <c r="BF31" s="149"/>
      <c r="BG31" s="149"/>
      <c r="BH31" s="143"/>
      <c r="BI31" s="144"/>
      <c r="BJ31" s="144"/>
      <c r="BK31" s="144"/>
      <c r="BL31" s="144"/>
      <c r="BM31" s="144"/>
      <c r="BN31" s="144"/>
      <c r="BO31" s="144"/>
      <c r="BP31" s="144"/>
      <c r="BQ31" s="144"/>
      <c r="BR31" s="145"/>
      <c r="BT31" s="12"/>
      <c r="BV31" s="26">
        <f>IF(Q31="",0,VLOOKUP(Q31,'➀身体介護を伴わない移動支援・単一'!$A$4:$O$89,4,0))</f>
        <v>0</v>
      </c>
      <c r="BW31" s="27">
        <f t="shared" si="1"/>
        <v>0</v>
      </c>
    </row>
    <row r="32" spans="2:75" ht="18" customHeight="1" x14ac:dyDescent="0.2">
      <c r="B32" s="13"/>
      <c r="D32" s="131"/>
      <c r="E32" s="132"/>
      <c r="F32" s="154"/>
      <c r="G32" s="155"/>
      <c r="H32" s="155"/>
      <c r="I32" s="155"/>
      <c r="J32" s="155"/>
      <c r="K32" s="155"/>
      <c r="L32" s="155"/>
      <c r="M32" s="155"/>
      <c r="N32" s="155"/>
      <c r="O32" s="155"/>
      <c r="P32" s="156"/>
      <c r="Q32" s="146"/>
      <c r="R32" s="147"/>
      <c r="S32" s="147"/>
      <c r="T32" s="147"/>
      <c r="U32" s="147"/>
      <c r="V32" s="147"/>
      <c r="W32" s="147"/>
      <c r="X32" s="147"/>
      <c r="Y32" s="147"/>
      <c r="Z32" s="147"/>
      <c r="AA32" s="147"/>
      <c r="AB32" s="147"/>
      <c r="AC32" s="147"/>
      <c r="AD32" s="147"/>
      <c r="AE32" s="147"/>
      <c r="AF32" s="147"/>
      <c r="AG32" s="148"/>
      <c r="AH32" s="149">
        <f>IF(Q32="",0,VLOOKUP(Q32,'➀身体介護を伴わない移動支援・単一'!$A$4:$O$89,$BZ$10,0))</f>
        <v>0</v>
      </c>
      <c r="AI32" s="149"/>
      <c r="AJ32" s="149"/>
      <c r="AK32" s="149"/>
      <c r="AL32" s="149"/>
      <c r="AM32" s="149"/>
      <c r="AN32" s="149"/>
      <c r="AO32" s="150"/>
      <c r="AP32" s="150"/>
      <c r="AQ32" s="150"/>
      <c r="AR32" s="150"/>
      <c r="AS32" s="150"/>
      <c r="AT32" s="150"/>
      <c r="AU32" s="150"/>
      <c r="AV32" s="149">
        <f t="shared" si="0"/>
        <v>0</v>
      </c>
      <c r="AW32" s="149"/>
      <c r="AX32" s="149"/>
      <c r="AY32" s="149"/>
      <c r="AZ32" s="149"/>
      <c r="BA32" s="149"/>
      <c r="BB32" s="149"/>
      <c r="BC32" s="149"/>
      <c r="BD32" s="149"/>
      <c r="BE32" s="149"/>
      <c r="BF32" s="149"/>
      <c r="BG32" s="149"/>
      <c r="BH32" s="143"/>
      <c r="BI32" s="144"/>
      <c r="BJ32" s="144"/>
      <c r="BK32" s="144"/>
      <c r="BL32" s="144"/>
      <c r="BM32" s="144"/>
      <c r="BN32" s="144"/>
      <c r="BO32" s="144"/>
      <c r="BP32" s="144"/>
      <c r="BQ32" s="144"/>
      <c r="BR32" s="145"/>
      <c r="BT32" s="12"/>
      <c r="BV32" s="26">
        <f>IF(Q32="",0,VLOOKUP(Q32,'➀身体介護を伴わない移動支援・単一'!$A$4:$O$89,4,0))</f>
        <v>0</v>
      </c>
      <c r="BW32" s="27">
        <f t="shared" si="1"/>
        <v>0</v>
      </c>
    </row>
    <row r="33" spans="2:75" ht="18" customHeight="1" x14ac:dyDescent="0.2">
      <c r="B33" s="13"/>
      <c r="D33" s="131"/>
      <c r="E33" s="132"/>
      <c r="F33" s="154"/>
      <c r="G33" s="155"/>
      <c r="H33" s="155"/>
      <c r="I33" s="155"/>
      <c r="J33" s="155"/>
      <c r="K33" s="155"/>
      <c r="L33" s="155"/>
      <c r="M33" s="155"/>
      <c r="N33" s="155"/>
      <c r="O33" s="155"/>
      <c r="P33" s="156"/>
      <c r="Q33" s="146"/>
      <c r="R33" s="147"/>
      <c r="S33" s="147"/>
      <c r="T33" s="147"/>
      <c r="U33" s="147"/>
      <c r="V33" s="147"/>
      <c r="W33" s="147"/>
      <c r="X33" s="147"/>
      <c r="Y33" s="147"/>
      <c r="Z33" s="147"/>
      <c r="AA33" s="147"/>
      <c r="AB33" s="147"/>
      <c r="AC33" s="147"/>
      <c r="AD33" s="147"/>
      <c r="AE33" s="147"/>
      <c r="AF33" s="147"/>
      <c r="AG33" s="148"/>
      <c r="AH33" s="149">
        <f>IF(Q33="",0,VLOOKUP(Q33,'➀身体介護を伴わない移動支援・単一'!$A$4:$O$89,$BZ$10,0))</f>
        <v>0</v>
      </c>
      <c r="AI33" s="149"/>
      <c r="AJ33" s="149"/>
      <c r="AK33" s="149"/>
      <c r="AL33" s="149"/>
      <c r="AM33" s="149"/>
      <c r="AN33" s="149"/>
      <c r="AO33" s="150"/>
      <c r="AP33" s="150"/>
      <c r="AQ33" s="150"/>
      <c r="AR33" s="150"/>
      <c r="AS33" s="150"/>
      <c r="AT33" s="150"/>
      <c r="AU33" s="150"/>
      <c r="AV33" s="149">
        <f t="shared" si="0"/>
        <v>0</v>
      </c>
      <c r="AW33" s="149"/>
      <c r="AX33" s="149"/>
      <c r="AY33" s="149"/>
      <c r="AZ33" s="149"/>
      <c r="BA33" s="149"/>
      <c r="BB33" s="149"/>
      <c r="BC33" s="149"/>
      <c r="BD33" s="149"/>
      <c r="BE33" s="149"/>
      <c r="BF33" s="149"/>
      <c r="BG33" s="149"/>
      <c r="BH33" s="143"/>
      <c r="BI33" s="144"/>
      <c r="BJ33" s="144"/>
      <c r="BK33" s="144"/>
      <c r="BL33" s="144"/>
      <c r="BM33" s="144"/>
      <c r="BN33" s="144"/>
      <c r="BO33" s="144"/>
      <c r="BP33" s="144"/>
      <c r="BQ33" s="144"/>
      <c r="BR33" s="145"/>
      <c r="BT33" s="12"/>
      <c r="BV33" s="26">
        <f>IF(Q33="",0,VLOOKUP(Q33,'➀身体介護を伴わない移動支援・単一'!$A$4:$O$89,4,0))</f>
        <v>0</v>
      </c>
      <c r="BW33" s="27">
        <f t="shared" si="1"/>
        <v>0</v>
      </c>
    </row>
    <row r="34" spans="2:75" ht="18" customHeight="1" x14ac:dyDescent="0.2">
      <c r="B34" s="13"/>
      <c r="D34" s="131"/>
      <c r="E34" s="132"/>
      <c r="F34" s="157"/>
      <c r="G34" s="158"/>
      <c r="H34" s="158"/>
      <c r="I34" s="158"/>
      <c r="J34" s="158"/>
      <c r="K34" s="158"/>
      <c r="L34" s="158"/>
      <c r="M34" s="158"/>
      <c r="N34" s="158"/>
      <c r="O34" s="158"/>
      <c r="P34" s="159"/>
      <c r="Q34" s="173"/>
      <c r="R34" s="174"/>
      <c r="S34" s="174"/>
      <c r="T34" s="174"/>
      <c r="U34" s="174"/>
      <c r="V34" s="174"/>
      <c r="W34" s="174"/>
      <c r="X34" s="174"/>
      <c r="Y34" s="174"/>
      <c r="Z34" s="174"/>
      <c r="AA34" s="174"/>
      <c r="AB34" s="174"/>
      <c r="AC34" s="174"/>
      <c r="AD34" s="174"/>
      <c r="AE34" s="174"/>
      <c r="AF34" s="174"/>
      <c r="AG34" s="175"/>
      <c r="AH34" s="176">
        <f>IF(Q34="",0,VLOOKUP(Q34,'➀身体介護を伴わない移動支援・単一'!$A$4:$O$89,$BZ$10,0))</f>
        <v>0</v>
      </c>
      <c r="AI34" s="176"/>
      <c r="AJ34" s="176"/>
      <c r="AK34" s="176"/>
      <c r="AL34" s="176"/>
      <c r="AM34" s="176"/>
      <c r="AN34" s="176"/>
      <c r="AO34" s="177"/>
      <c r="AP34" s="177"/>
      <c r="AQ34" s="177"/>
      <c r="AR34" s="177"/>
      <c r="AS34" s="177"/>
      <c r="AT34" s="177"/>
      <c r="AU34" s="177"/>
      <c r="AV34" s="178">
        <f t="shared" si="0"/>
        <v>0</v>
      </c>
      <c r="AW34" s="178"/>
      <c r="AX34" s="178"/>
      <c r="AY34" s="178"/>
      <c r="AZ34" s="178"/>
      <c r="BA34" s="178"/>
      <c r="BB34" s="178"/>
      <c r="BC34" s="178"/>
      <c r="BD34" s="178"/>
      <c r="BE34" s="178"/>
      <c r="BF34" s="178"/>
      <c r="BG34" s="178"/>
      <c r="BH34" s="179"/>
      <c r="BI34" s="180"/>
      <c r="BJ34" s="180"/>
      <c r="BK34" s="180"/>
      <c r="BL34" s="180"/>
      <c r="BM34" s="180"/>
      <c r="BN34" s="180"/>
      <c r="BO34" s="180"/>
      <c r="BP34" s="180"/>
      <c r="BQ34" s="180"/>
      <c r="BR34" s="181"/>
      <c r="BT34" s="12"/>
      <c r="BV34" s="26">
        <f>IF(Q34="",0,VLOOKUP(Q34,'➀身体介護を伴わない移動支援・単一'!$A$4:$O$89,4,0))</f>
        <v>0</v>
      </c>
      <c r="BW34" s="27">
        <f t="shared" si="1"/>
        <v>0</v>
      </c>
    </row>
    <row r="35" spans="2:75" ht="18" customHeight="1" x14ac:dyDescent="0.2">
      <c r="B35" s="13"/>
      <c r="D35" s="131"/>
      <c r="E35" s="132"/>
      <c r="F35" s="151" t="s">
        <v>36</v>
      </c>
      <c r="G35" s="152"/>
      <c r="H35" s="152"/>
      <c r="I35" s="152"/>
      <c r="J35" s="152"/>
      <c r="K35" s="152"/>
      <c r="L35" s="152"/>
      <c r="M35" s="152"/>
      <c r="N35" s="152"/>
      <c r="O35" s="152"/>
      <c r="P35" s="153"/>
      <c r="Q35" s="160"/>
      <c r="R35" s="161"/>
      <c r="S35" s="161"/>
      <c r="T35" s="161"/>
      <c r="U35" s="161"/>
      <c r="V35" s="161"/>
      <c r="W35" s="161"/>
      <c r="X35" s="161"/>
      <c r="Y35" s="161"/>
      <c r="Z35" s="161"/>
      <c r="AA35" s="161"/>
      <c r="AB35" s="161"/>
      <c r="AC35" s="161"/>
      <c r="AD35" s="161"/>
      <c r="AE35" s="161"/>
      <c r="AF35" s="161"/>
      <c r="AG35" s="162"/>
      <c r="AH35" s="163">
        <f>IF(Q35="",0,VLOOKUP(Q35,'➀身体介護を伴わない移動支援・単一'!$A$4:$O$89,$BZ$10,0))</f>
        <v>0</v>
      </c>
      <c r="AI35" s="163"/>
      <c r="AJ35" s="163"/>
      <c r="AK35" s="163"/>
      <c r="AL35" s="163"/>
      <c r="AM35" s="163"/>
      <c r="AN35" s="163"/>
      <c r="AO35" s="182"/>
      <c r="AP35" s="182"/>
      <c r="AQ35" s="182"/>
      <c r="AR35" s="182"/>
      <c r="AS35" s="182"/>
      <c r="AT35" s="182"/>
      <c r="AU35" s="182"/>
      <c r="AV35" s="183">
        <f t="shared" si="0"/>
        <v>0</v>
      </c>
      <c r="AW35" s="183"/>
      <c r="AX35" s="183"/>
      <c r="AY35" s="183"/>
      <c r="AZ35" s="183"/>
      <c r="BA35" s="183"/>
      <c r="BB35" s="183"/>
      <c r="BC35" s="183"/>
      <c r="BD35" s="183"/>
      <c r="BE35" s="183"/>
      <c r="BF35" s="183"/>
      <c r="BG35" s="183"/>
      <c r="BH35" s="170"/>
      <c r="BI35" s="171"/>
      <c r="BJ35" s="171"/>
      <c r="BK35" s="171"/>
      <c r="BL35" s="171"/>
      <c r="BM35" s="171"/>
      <c r="BN35" s="171"/>
      <c r="BO35" s="171"/>
      <c r="BP35" s="171"/>
      <c r="BQ35" s="171"/>
      <c r="BR35" s="172"/>
      <c r="BT35" s="12"/>
      <c r="BV35" s="26">
        <f>IF(Q35="",0,VLOOKUP(Q35,'➀身体介護を伴わない移動支援・単一'!$A$4:$O$89,4,0))</f>
        <v>0</v>
      </c>
      <c r="BW35" s="27">
        <f t="shared" si="1"/>
        <v>0</v>
      </c>
    </row>
    <row r="36" spans="2:75" ht="18" customHeight="1" x14ac:dyDescent="0.2">
      <c r="B36" s="13"/>
      <c r="D36" s="131"/>
      <c r="E36" s="132"/>
      <c r="F36" s="157"/>
      <c r="G36" s="158"/>
      <c r="H36" s="158"/>
      <c r="I36" s="158"/>
      <c r="J36" s="158"/>
      <c r="K36" s="158"/>
      <c r="L36" s="158"/>
      <c r="M36" s="158"/>
      <c r="N36" s="158"/>
      <c r="O36" s="158"/>
      <c r="P36" s="159"/>
      <c r="Q36" s="173"/>
      <c r="R36" s="174"/>
      <c r="S36" s="174"/>
      <c r="T36" s="174"/>
      <c r="U36" s="174"/>
      <c r="V36" s="174"/>
      <c r="W36" s="174"/>
      <c r="X36" s="174"/>
      <c r="Y36" s="174"/>
      <c r="Z36" s="174"/>
      <c r="AA36" s="174"/>
      <c r="AB36" s="174"/>
      <c r="AC36" s="174"/>
      <c r="AD36" s="174"/>
      <c r="AE36" s="174"/>
      <c r="AF36" s="174"/>
      <c r="AG36" s="175"/>
      <c r="AH36" s="178">
        <f>IF(Q36="",0,VLOOKUP(Q36,'➀身体介護を伴わない移動支援・単一'!$A$4:$O$89,$BZ$10,0))</f>
        <v>0</v>
      </c>
      <c r="AI36" s="178"/>
      <c r="AJ36" s="178"/>
      <c r="AK36" s="178"/>
      <c r="AL36" s="178"/>
      <c r="AM36" s="178"/>
      <c r="AN36" s="178"/>
      <c r="AO36" s="177"/>
      <c r="AP36" s="177"/>
      <c r="AQ36" s="177"/>
      <c r="AR36" s="177"/>
      <c r="AS36" s="177"/>
      <c r="AT36" s="177"/>
      <c r="AU36" s="177"/>
      <c r="AV36" s="178">
        <f t="shared" si="0"/>
        <v>0</v>
      </c>
      <c r="AW36" s="178"/>
      <c r="AX36" s="178"/>
      <c r="AY36" s="178"/>
      <c r="AZ36" s="178"/>
      <c r="BA36" s="178"/>
      <c r="BB36" s="178"/>
      <c r="BC36" s="178"/>
      <c r="BD36" s="178"/>
      <c r="BE36" s="178"/>
      <c r="BF36" s="178"/>
      <c r="BG36" s="178"/>
      <c r="BH36" s="179"/>
      <c r="BI36" s="180"/>
      <c r="BJ36" s="180"/>
      <c r="BK36" s="180"/>
      <c r="BL36" s="180"/>
      <c r="BM36" s="180"/>
      <c r="BN36" s="180"/>
      <c r="BO36" s="180"/>
      <c r="BP36" s="180"/>
      <c r="BQ36" s="180"/>
      <c r="BR36" s="181"/>
      <c r="BT36" s="12"/>
      <c r="BV36" s="26">
        <f>IF(Q36="",0,VLOOKUP(Q36,'➀身体介護を伴わない移動支援・単一'!$A$4:$O$89,4,0))</f>
        <v>0</v>
      </c>
      <c r="BW36" s="27">
        <f t="shared" si="1"/>
        <v>0</v>
      </c>
    </row>
    <row r="37" spans="2:75" ht="18" customHeight="1" x14ac:dyDescent="0.2">
      <c r="B37" s="13"/>
      <c r="D37" s="131"/>
      <c r="E37" s="132"/>
      <c r="F37" s="151" t="s">
        <v>37</v>
      </c>
      <c r="G37" s="152"/>
      <c r="H37" s="152"/>
      <c r="I37" s="152"/>
      <c r="J37" s="152"/>
      <c r="K37" s="152"/>
      <c r="L37" s="152"/>
      <c r="M37" s="152"/>
      <c r="N37" s="152"/>
      <c r="O37" s="152"/>
      <c r="P37" s="153"/>
      <c r="Q37" s="184"/>
      <c r="R37" s="185"/>
      <c r="S37" s="185"/>
      <c r="T37" s="185"/>
      <c r="U37" s="185"/>
      <c r="V37" s="185"/>
      <c r="W37" s="185"/>
      <c r="X37" s="185"/>
      <c r="Y37" s="185"/>
      <c r="Z37" s="185"/>
      <c r="AA37" s="185"/>
      <c r="AB37" s="185"/>
      <c r="AC37" s="185"/>
      <c r="AD37" s="185"/>
      <c r="AE37" s="185"/>
      <c r="AF37" s="185"/>
      <c r="AG37" s="186"/>
      <c r="AH37" s="187">
        <f>IF(Q37="",0,VLOOKUP(Q37,'②身体介護を伴わない移動支援・複合（深夜＆夜間早朝）'!$A$4:$T$133,$CA$10,0))</f>
        <v>0</v>
      </c>
      <c r="AI37" s="187"/>
      <c r="AJ37" s="187"/>
      <c r="AK37" s="187"/>
      <c r="AL37" s="187"/>
      <c r="AM37" s="187"/>
      <c r="AN37" s="187"/>
      <c r="AO37" s="188"/>
      <c r="AP37" s="188"/>
      <c r="AQ37" s="188"/>
      <c r="AR37" s="188"/>
      <c r="AS37" s="188"/>
      <c r="AT37" s="188"/>
      <c r="AU37" s="188"/>
      <c r="AV37" s="176">
        <f t="shared" si="0"/>
        <v>0</v>
      </c>
      <c r="AW37" s="176"/>
      <c r="AX37" s="176"/>
      <c r="AY37" s="176"/>
      <c r="AZ37" s="176"/>
      <c r="BA37" s="176"/>
      <c r="BB37" s="176"/>
      <c r="BC37" s="176"/>
      <c r="BD37" s="176"/>
      <c r="BE37" s="176"/>
      <c r="BF37" s="176"/>
      <c r="BG37" s="176"/>
      <c r="BH37" s="189"/>
      <c r="BI37" s="190"/>
      <c r="BJ37" s="190"/>
      <c r="BK37" s="190"/>
      <c r="BL37" s="190"/>
      <c r="BM37" s="190"/>
      <c r="BN37" s="190"/>
      <c r="BO37" s="190"/>
      <c r="BP37" s="190"/>
      <c r="BQ37" s="190"/>
      <c r="BR37" s="191"/>
      <c r="BT37" s="12"/>
      <c r="BV37" s="27">
        <f>IF(Q37="",0,VLOOKUP(Q37,'②身体介護を伴わない移動支援・複合（深夜＆夜間早朝）'!$A$4:$T$133,7,0))</f>
        <v>0</v>
      </c>
      <c r="BW37" s="27">
        <f>BV37*AO37</f>
        <v>0</v>
      </c>
    </row>
    <row r="38" spans="2:75" ht="18" customHeight="1" x14ac:dyDescent="0.2">
      <c r="B38" s="13"/>
      <c r="D38" s="131"/>
      <c r="E38" s="132"/>
      <c r="F38" s="157"/>
      <c r="G38" s="158"/>
      <c r="H38" s="158"/>
      <c r="I38" s="158"/>
      <c r="J38" s="158"/>
      <c r="K38" s="158"/>
      <c r="L38" s="158"/>
      <c r="M38" s="158"/>
      <c r="N38" s="158"/>
      <c r="O38" s="158"/>
      <c r="P38" s="159"/>
      <c r="Q38" s="173"/>
      <c r="R38" s="174"/>
      <c r="S38" s="174"/>
      <c r="T38" s="174"/>
      <c r="U38" s="174"/>
      <c r="V38" s="174"/>
      <c r="W38" s="174"/>
      <c r="X38" s="174"/>
      <c r="Y38" s="174"/>
      <c r="Z38" s="174"/>
      <c r="AA38" s="174"/>
      <c r="AB38" s="174"/>
      <c r="AC38" s="174"/>
      <c r="AD38" s="174"/>
      <c r="AE38" s="174"/>
      <c r="AF38" s="174"/>
      <c r="AG38" s="175"/>
      <c r="AH38" s="178">
        <f>IF(Q38="",0,VLOOKUP(Q38,'②身体介護を伴わない移動支援・複合（深夜＆夜間早朝）'!$A$4:$T$133,$CA$10,0))</f>
        <v>0</v>
      </c>
      <c r="AI38" s="178"/>
      <c r="AJ38" s="178"/>
      <c r="AK38" s="178"/>
      <c r="AL38" s="178"/>
      <c r="AM38" s="178"/>
      <c r="AN38" s="178"/>
      <c r="AO38" s="177"/>
      <c r="AP38" s="177"/>
      <c r="AQ38" s="177"/>
      <c r="AR38" s="177"/>
      <c r="AS38" s="177"/>
      <c r="AT38" s="177"/>
      <c r="AU38" s="177"/>
      <c r="AV38" s="178">
        <f t="shared" si="0"/>
        <v>0</v>
      </c>
      <c r="AW38" s="178"/>
      <c r="AX38" s="178"/>
      <c r="AY38" s="178"/>
      <c r="AZ38" s="178"/>
      <c r="BA38" s="178"/>
      <c r="BB38" s="178"/>
      <c r="BC38" s="178"/>
      <c r="BD38" s="178"/>
      <c r="BE38" s="178"/>
      <c r="BF38" s="178"/>
      <c r="BG38" s="178"/>
      <c r="BH38" s="179"/>
      <c r="BI38" s="180"/>
      <c r="BJ38" s="180"/>
      <c r="BK38" s="180"/>
      <c r="BL38" s="180"/>
      <c r="BM38" s="180"/>
      <c r="BN38" s="180"/>
      <c r="BO38" s="180"/>
      <c r="BP38" s="180"/>
      <c r="BQ38" s="180"/>
      <c r="BR38" s="181"/>
      <c r="BT38" s="12"/>
      <c r="BV38" s="27">
        <f>IF(Q38="",0,VLOOKUP(Q38,'②身体介護を伴わない移動支援・複合（深夜＆夜間早朝）'!$A$4:$T$133,7,0))</f>
        <v>0</v>
      </c>
      <c r="BW38" s="27">
        <f t="shared" si="1"/>
        <v>0</v>
      </c>
    </row>
    <row r="39" spans="2:75" ht="18" customHeight="1" x14ac:dyDescent="0.2">
      <c r="B39" s="13"/>
      <c r="D39" s="131"/>
      <c r="E39" s="132"/>
      <c r="F39" s="151" t="s">
        <v>38</v>
      </c>
      <c r="G39" s="152"/>
      <c r="H39" s="152"/>
      <c r="I39" s="152"/>
      <c r="J39" s="152"/>
      <c r="K39" s="152"/>
      <c r="L39" s="152"/>
      <c r="M39" s="152"/>
      <c r="N39" s="152"/>
      <c r="O39" s="152"/>
      <c r="P39" s="153"/>
      <c r="Q39" s="184"/>
      <c r="R39" s="185"/>
      <c r="S39" s="185"/>
      <c r="T39" s="185"/>
      <c r="U39" s="185"/>
      <c r="V39" s="185"/>
      <c r="W39" s="185"/>
      <c r="X39" s="185"/>
      <c r="Y39" s="185"/>
      <c r="Z39" s="185"/>
      <c r="AA39" s="185"/>
      <c r="AB39" s="185"/>
      <c r="AC39" s="185"/>
      <c r="AD39" s="185"/>
      <c r="AE39" s="185"/>
      <c r="AF39" s="185"/>
      <c r="AG39" s="186"/>
      <c r="AH39" s="195">
        <f>IF(Q39="",0,VLOOKUP(Q39,'③身体介護を伴わない移動支援・複合（夜間早朝＆日中）'!$A$4:$T$213,$CA$10,0))</f>
        <v>0</v>
      </c>
      <c r="AI39" s="196"/>
      <c r="AJ39" s="196"/>
      <c r="AK39" s="196"/>
      <c r="AL39" s="196"/>
      <c r="AM39" s="196"/>
      <c r="AN39" s="197"/>
      <c r="AO39" s="188"/>
      <c r="AP39" s="188"/>
      <c r="AQ39" s="188"/>
      <c r="AR39" s="188"/>
      <c r="AS39" s="188"/>
      <c r="AT39" s="188"/>
      <c r="AU39" s="188"/>
      <c r="AV39" s="176">
        <f t="shared" si="0"/>
        <v>0</v>
      </c>
      <c r="AW39" s="176"/>
      <c r="AX39" s="176"/>
      <c r="AY39" s="176"/>
      <c r="AZ39" s="176"/>
      <c r="BA39" s="176"/>
      <c r="BB39" s="176"/>
      <c r="BC39" s="176"/>
      <c r="BD39" s="176"/>
      <c r="BE39" s="176"/>
      <c r="BF39" s="176"/>
      <c r="BG39" s="176"/>
      <c r="BH39" s="189"/>
      <c r="BI39" s="190"/>
      <c r="BJ39" s="190"/>
      <c r="BK39" s="190"/>
      <c r="BL39" s="190"/>
      <c r="BM39" s="190"/>
      <c r="BN39" s="190"/>
      <c r="BO39" s="190"/>
      <c r="BP39" s="190"/>
      <c r="BQ39" s="190"/>
      <c r="BR39" s="191"/>
      <c r="BT39" s="12"/>
      <c r="BV39" s="27">
        <f>IF(Q39="",0,VLOOKUP(Q39,'③身体介護を伴わない移動支援・複合（夜間早朝＆日中）'!$A$4:$T$213,7,0))</f>
        <v>0</v>
      </c>
      <c r="BW39" s="27">
        <f t="shared" si="1"/>
        <v>0</v>
      </c>
    </row>
    <row r="40" spans="2:75" ht="18" customHeight="1" x14ac:dyDescent="0.2">
      <c r="B40" s="13"/>
      <c r="D40" s="131"/>
      <c r="E40" s="132"/>
      <c r="F40" s="157"/>
      <c r="G40" s="158"/>
      <c r="H40" s="158"/>
      <c r="I40" s="158"/>
      <c r="J40" s="158"/>
      <c r="K40" s="158"/>
      <c r="L40" s="158"/>
      <c r="M40" s="158"/>
      <c r="N40" s="158"/>
      <c r="O40" s="158"/>
      <c r="P40" s="159"/>
      <c r="Q40" s="173"/>
      <c r="R40" s="174"/>
      <c r="S40" s="174"/>
      <c r="T40" s="174"/>
      <c r="U40" s="174"/>
      <c r="V40" s="174"/>
      <c r="W40" s="174"/>
      <c r="X40" s="174"/>
      <c r="Y40" s="174"/>
      <c r="Z40" s="174"/>
      <c r="AA40" s="174"/>
      <c r="AB40" s="174"/>
      <c r="AC40" s="174"/>
      <c r="AD40" s="174"/>
      <c r="AE40" s="174"/>
      <c r="AF40" s="174"/>
      <c r="AG40" s="175"/>
      <c r="AH40" s="198">
        <f>IF(Q40="",0,VLOOKUP(Q40,'③身体介護を伴わない移動支援・複合（夜間早朝＆日中）'!$A$4:$T$213,$CA$10,0))</f>
        <v>0</v>
      </c>
      <c r="AI40" s="199"/>
      <c r="AJ40" s="199"/>
      <c r="AK40" s="199"/>
      <c r="AL40" s="199"/>
      <c r="AM40" s="199"/>
      <c r="AN40" s="200"/>
      <c r="AO40" s="177"/>
      <c r="AP40" s="177"/>
      <c r="AQ40" s="177"/>
      <c r="AR40" s="177"/>
      <c r="AS40" s="177"/>
      <c r="AT40" s="177"/>
      <c r="AU40" s="177"/>
      <c r="AV40" s="178">
        <f t="shared" si="0"/>
        <v>0</v>
      </c>
      <c r="AW40" s="178"/>
      <c r="AX40" s="178"/>
      <c r="AY40" s="178"/>
      <c r="AZ40" s="178"/>
      <c r="BA40" s="178"/>
      <c r="BB40" s="178"/>
      <c r="BC40" s="178"/>
      <c r="BD40" s="178"/>
      <c r="BE40" s="178"/>
      <c r="BF40" s="178"/>
      <c r="BG40" s="178"/>
      <c r="BH40" s="179"/>
      <c r="BI40" s="180"/>
      <c r="BJ40" s="180"/>
      <c r="BK40" s="180"/>
      <c r="BL40" s="180"/>
      <c r="BM40" s="180"/>
      <c r="BN40" s="180"/>
      <c r="BO40" s="180"/>
      <c r="BP40" s="180"/>
      <c r="BQ40" s="180"/>
      <c r="BR40" s="181"/>
      <c r="BT40" s="12"/>
      <c r="BV40" s="27">
        <f>IF(Q40="",0,VLOOKUP(Q40,'③身体介護を伴わない移動支援・複合（夜間早朝＆日中）'!$A$4:$T$213,7,0))</f>
        <v>0</v>
      </c>
      <c r="BW40" s="27">
        <f t="shared" si="1"/>
        <v>0</v>
      </c>
    </row>
    <row r="41" spans="2:75" ht="18" customHeight="1" x14ac:dyDescent="0.2">
      <c r="B41" s="13"/>
      <c r="D41" s="131"/>
      <c r="E41" s="132"/>
      <c r="F41" s="151" t="s">
        <v>39</v>
      </c>
      <c r="G41" s="152"/>
      <c r="H41" s="152"/>
      <c r="I41" s="152"/>
      <c r="J41" s="152"/>
      <c r="K41" s="152"/>
      <c r="L41" s="152"/>
      <c r="M41" s="152"/>
      <c r="N41" s="152"/>
      <c r="O41" s="152"/>
      <c r="P41" s="153"/>
      <c r="Q41" s="184"/>
      <c r="R41" s="185"/>
      <c r="S41" s="185"/>
      <c r="T41" s="185"/>
      <c r="U41" s="185"/>
      <c r="V41" s="185"/>
      <c r="W41" s="185"/>
      <c r="X41" s="185"/>
      <c r="Y41" s="185"/>
      <c r="Z41" s="185"/>
      <c r="AA41" s="185"/>
      <c r="AB41" s="185"/>
      <c r="AC41" s="185"/>
      <c r="AD41" s="185"/>
      <c r="AE41" s="185"/>
      <c r="AF41" s="185"/>
      <c r="AG41" s="186"/>
      <c r="AH41" s="192">
        <f>IF(Q41="",0,VLOOKUP(Q41,'④身体介護を伴わない移動支援・複合（日中＆夜間早朝）'!$A$4:$T$381,$CA$10,0))</f>
        <v>0</v>
      </c>
      <c r="AI41" s="193"/>
      <c r="AJ41" s="193"/>
      <c r="AK41" s="193"/>
      <c r="AL41" s="193"/>
      <c r="AM41" s="193"/>
      <c r="AN41" s="194"/>
      <c r="AO41" s="188"/>
      <c r="AP41" s="188"/>
      <c r="AQ41" s="188"/>
      <c r="AR41" s="188"/>
      <c r="AS41" s="188"/>
      <c r="AT41" s="188"/>
      <c r="AU41" s="188"/>
      <c r="AV41" s="176">
        <f>AH41*AO41</f>
        <v>0</v>
      </c>
      <c r="AW41" s="176"/>
      <c r="AX41" s="176"/>
      <c r="AY41" s="176"/>
      <c r="AZ41" s="176"/>
      <c r="BA41" s="176"/>
      <c r="BB41" s="176"/>
      <c r="BC41" s="176"/>
      <c r="BD41" s="176"/>
      <c r="BE41" s="176"/>
      <c r="BF41" s="176"/>
      <c r="BG41" s="176"/>
      <c r="BH41" s="189"/>
      <c r="BI41" s="190"/>
      <c r="BJ41" s="190"/>
      <c r="BK41" s="190"/>
      <c r="BL41" s="190"/>
      <c r="BM41" s="190"/>
      <c r="BN41" s="190"/>
      <c r="BO41" s="190"/>
      <c r="BP41" s="190"/>
      <c r="BQ41" s="190"/>
      <c r="BR41" s="191"/>
      <c r="BT41" s="12"/>
      <c r="BV41" s="27">
        <f>IF(Q41="",0,VLOOKUP(Q41,'④身体介護を伴わない移動支援・複合（日中＆夜間早朝）'!$A$4:$T$381,7,0))</f>
        <v>0</v>
      </c>
      <c r="BW41" s="27">
        <f t="shared" si="1"/>
        <v>0</v>
      </c>
    </row>
    <row r="42" spans="2:75" ht="18" customHeight="1" x14ac:dyDescent="0.2">
      <c r="B42" s="13"/>
      <c r="D42" s="131"/>
      <c r="E42" s="132"/>
      <c r="F42" s="154"/>
      <c r="G42" s="155"/>
      <c r="H42" s="155"/>
      <c r="I42" s="155"/>
      <c r="J42" s="155"/>
      <c r="K42" s="155"/>
      <c r="L42" s="155"/>
      <c r="M42" s="155"/>
      <c r="N42" s="155"/>
      <c r="O42" s="155"/>
      <c r="P42" s="156"/>
      <c r="Q42" s="146"/>
      <c r="R42" s="147"/>
      <c r="S42" s="147"/>
      <c r="T42" s="147"/>
      <c r="U42" s="147"/>
      <c r="V42" s="147"/>
      <c r="W42" s="147"/>
      <c r="X42" s="147"/>
      <c r="Y42" s="147"/>
      <c r="Z42" s="147"/>
      <c r="AA42" s="147"/>
      <c r="AB42" s="147"/>
      <c r="AC42" s="147"/>
      <c r="AD42" s="147"/>
      <c r="AE42" s="147"/>
      <c r="AF42" s="147"/>
      <c r="AG42" s="148"/>
      <c r="AH42" s="192">
        <f>IF(Q42="",0,VLOOKUP(Q42,'④身体介護を伴わない移動支援・複合（日中＆夜間早朝）'!$A$4:$T$381,$CA$10,0))</f>
        <v>0</v>
      </c>
      <c r="AI42" s="193"/>
      <c r="AJ42" s="193"/>
      <c r="AK42" s="193"/>
      <c r="AL42" s="193"/>
      <c r="AM42" s="193"/>
      <c r="AN42" s="194"/>
      <c r="AO42" s="150"/>
      <c r="AP42" s="150"/>
      <c r="AQ42" s="150"/>
      <c r="AR42" s="150"/>
      <c r="AS42" s="150"/>
      <c r="AT42" s="150"/>
      <c r="AU42" s="150"/>
      <c r="AV42" s="149">
        <f t="shared" si="0"/>
        <v>0</v>
      </c>
      <c r="AW42" s="149"/>
      <c r="AX42" s="149"/>
      <c r="AY42" s="149"/>
      <c r="AZ42" s="149"/>
      <c r="BA42" s="149"/>
      <c r="BB42" s="149"/>
      <c r="BC42" s="149"/>
      <c r="BD42" s="149"/>
      <c r="BE42" s="149"/>
      <c r="BF42" s="149"/>
      <c r="BG42" s="149"/>
      <c r="BH42" s="143"/>
      <c r="BI42" s="144"/>
      <c r="BJ42" s="144"/>
      <c r="BK42" s="144"/>
      <c r="BL42" s="144"/>
      <c r="BM42" s="144"/>
      <c r="BN42" s="144"/>
      <c r="BO42" s="144"/>
      <c r="BP42" s="144"/>
      <c r="BQ42" s="144"/>
      <c r="BR42" s="145"/>
      <c r="BT42" s="12"/>
      <c r="BV42" s="27">
        <f>IF(Q42="",0,VLOOKUP(Q42,'④身体介護を伴わない移動支援・複合（日中＆夜間早朝）'!$A$4:$T$381,7,0))</f>
        <v>0</v>
      </c>
      <c r="BW42" s="27">
        <f>BV42*AO42</f>
        <v>0</v>
      </c>
    </row>
    <row r="43" spans="2:75" ht="18" customHeight="1" x14ac:dyDescent="0.2">
      <c r="B43" s="13"/>
      <c r="D43" s="131"/>
      <c r="E43" s="132"/>
      <c r="F43" s="154"/>
      <c r="G43" s="155"/>
      <c r="H43" s="155"/>
      <c r="I43" s="155"/>
      <c r="J43" s="155"/>
      <c r="K43" s="155"/>
      <c r="L43" s="155"/>
      <c r="M43" s="155"/>
      <c r="N43" s="155"/>
      <c r="O43" s="155"/>
      <c r="P43" s="156"/>
      <c r="Q43" s="146"/>
      <c r="R43" s="147"/>
      <c r="S43" s="147"/>
      <c r="T43" s="147"/>
      <c r="U43" s="147"/>
      <c r="V43" s="147"/>
      <c r="W43" s="147"/>
      <c r="X43" s="147"/>
      <c r="Y43" s="147"/>
      <c r="Z43" s="147"/>
      <c r="AA43" s="147"/>
      <c r="AB43" s="147"/>
      <c r="AC43" s="147"/>
      <c r="AD43" s="147"/>
      <c r="AE43" s="147"/>
      <c r="AF43" s="147"/>
      <c r="AG43" s="148"/>
      <c r="AH43" s="192">
        <f>IF(Q43="",0,VLOOKUP(Q43,'④身体介護を伴わない移動支援・複合（日中＆夜間早朝）'!$A$4:$T$381,$CA$10,0))</f>
        <v>0</v>
      </c>
      <c r="AI43" s="193"/>
      <c r="AJ43" s="193"/>
      <c r="AK43" s="193"/>
      <c r="AL43" s="193"/>
      <c r="AM43" s="193"/>
      <c r="AN43" s="194"/>
      <c r="AO43" s="150"/>
      <c r="AP43" s="150"/>
      <c r="AQ43" s="150"/>
      <c r="AR43" s="150"/>
      <c r="AS43" s="150"/>
      <c r="AT43" s="150"/>
      <c r="AU43" s="150"/>
      <c r="AV43" s="149">
        <f t="shared" si="0"/>
        <v>0</v>
      </c>
      <c r="AW43" s="149"/>
      <c r="AX43" s="149"/>
      <c r="AY43" s="149"/>
      <c r="AZ43" s="149"/>
      <c r="BA43" s="149"/>
      <c r="BB43" s="149"/>
      <c r="BC43" s="149"/>
      <c r="BD43" s="149"/>
      <c r="BE43" s="149"/>
      <c r="BF43" s="149"/>
      <c r="BG43" s="149"/>
      <c r="BH43" s="143"/>
      <c r="BI43" s="144"/>
      <c r="BJ43" s="144"/>
      <c r="BK43" s="144"/>
      <c r="BL43" s="144"/>
      <c r="BM43" s="144"/>
      <c r="BN43" s="144"/>
      <c r="BO43" s="144"/>
      <c r="BP43" s="144"/>
      <c r="BQ43" s="144"/>
      <c r="BR43" s="145"/>
      <c r="BT43" s="12"/>
      <c r="BV43" s="27">
        <f>IF(Q43="",0,VLOOKUP(Q43,'④身体介護を伴わない移動支援・複合（日中＆夜間早朝）'!$A$4:$T$381,7,0))</f>
        <v>0</v>
      </c>
      <c r="BW43" s="27">
        <f t="shared" si="1"/>
        <v>0</v>
      </c>
    </row>
    <row r="44" spans="2:75" ht="18" customHeight="1" x14ac:dyDescent="0.2">
      <c r="B44" s="13"/>
      <c r="D44" s="131"/>
      <c r="E44" s="132"/>
      <c r="F44" s="154"/>
      <c r="G44" s="155"/>
      <c r="H44" s="155"/>
      <c r="I44" s="155"/>
      <c r="J44" s="155"/>
      <c r="K44" s="155"/>
      <c r="L44" s="155"/>
      <c r="M44" s="155"/>
      <c r="N44" s="155"/>
      <c r="O44" s="155"/>
      <c r="P44" s="156"/>
      <c r="Q44" s="146"/>
      <c r="R44" s="147"/>
      <c r="S44" s="147"/>
      <c r="T44" s="147"/>
      <c r="U44" s="147"/>
      <c r="V44" s="147"/>
      <c r="W44" s="147"/>
      <c r="X44" s="147"/>
      <c r="Y44" s="147"/>
      <c r="Z44" s="147"/>
      <c r="AA44" s="147"/>
      <c r="AB44" s="147"/>
      <c r="AC44" s="147"/>
      <c r="AD44" s="147"/>
      <c r="AE44" s="147"/>
      <c r="AF44" s="147"/>
      <c r="AG44" s="148"/>
      <c r="AH44" s="192">
        <f>IF(Q44="",0,VLOOKUP(Q44,'④身体介護を伴わない移動支援・複合（日中＆夜間早朝）'!$A$4:$T$381,$CA$10,0))</f>
        <v>0</v>
      </c>
      <c r="AI44" s="193"/>
      <c r="AJ44" s="193"/>
      <c r="AK44" s="193"/>
      <c r="AL44" s="193"/>
      <c r="AM44" s="193"/>
      <c r="AN44" s="194"/>
      <c r="AO44" s="150"/>
      <c r="AP44" s="150"/>
      <c r="AQ44" s="150"/>
      <c r="AR44" s="150"/>
      <c r="AS44" s="150"/>
      <c r="AT44" s="150"/>
      <c r="AU44" s="150"/>
      <c r="AV44" s="149">
        <f t="shared" si="0"/>
        <v>0</v>
      </c>
      <c r="AW44" s="149"/>
      <c r="AX44" s="149"/>
      <c r="AY44" s="149"/>
      <c r="AZ44" s="149"/>
      <c r="BA44" s="149"/>
      <c r="BB44" s="149"/>
      <c r="BC44" s="149"/>
      <c r="BD44" s="149"/>
      <c r="BE44" s="149"/>
      <c r="BF44" s="149"/>
      <c r="BG44" s="149"/>
      <c r="BH44" s="143"/>
      <c r="BI44" s="144"/>
      <c r="BJ44" s="144"/>
      <c r="BK44" s="144"/>
      <c r="BL44" s="144"/>
      <c r="BM44" s="144"/>
      <c r="BN44" s="144"/>
      <c r="BO44" s="144"/>
      <c r="BP44" s="144"/>
      <c r="BQ44" s="144"/>
      <c r="BR44" s="145"/>
      <c r="BT44" s="12"/>
      <c r="BV44" s="27">
        <f>IF(Q44="",0,VLOOKUP(Q44,'④身体介護を伴わない移動支援・複合（日中＆夜間早朝）'!$A$4:$T$381,7,0))</f>
        <v>0</v>
      </c>
      <c r="BW44" s="27">
        <f t="shared" si="1"/>
        <v>0</v>
      </c>
    </row>
    <row r="45" spans="2:75" ht="18" customHeight="1" x14ac:dyDescent="0.2">
      <c r="B45" s="13"/>
      <c r="D45" s="131"/>
      <c r="E45" s="132"/>
      <c r="F45" s="154"/>
      <c r="G45" s="155"/>
      <c r="H45" s="155"/>
      <c r="I45" s="155"/>
      <c r="J45" s="155"/>
      <c r="K45" s="155"/>
      <c r="L45" s="155"/>
      <c r="M45" s="155"/>
      <c r="N45" s="155"/>
      <c r="O45" s="155"/>
      <c r="P45" s="156"/>
      <c r="Q45" s="146"/>
      <c r="R45" s="147"/>
      <c r="S45" s="147"/>
      <c r="T45" s="147"/>
      <c r="U45" s="147"/>
      <c r="V45" s="147"/>
      <c r="W45" s="147"/>
      <c r="X45" s="147"/>
      <c r="Y45" s="147"/>
      <c r="Z45" s="147"/>
      <c r="AA45" s="147"/>
      <c r="AB45" s="147"/>
      <c r="AC45" s="147"/>
      <c r="AD45" s="147"/>
      <c r="AE45" s="147"/>
      <c r="AF45" s="147"/>
      <c r="AG45" s="148"/>
      <c r="AH45" s="192">
        <f>IF(Q45="",0,VLOOKUP(Q45,'④身体介護を伴わない移動支援・複合（日中＆夜間早朝）'!$A$4:$T$381,$CA$10,0))</f>
        <v>0</v>
      </c>
      <c r="AI45" s="193"/>
      <c r="AJ45" s="193"/>
      <c r="AK45" s="193"/>
      <c r="AL45" s="193"/>
      <c r="AM45" s="193"/>
      <c r="AN45" s="194"/>
      <c r="AO45" s="150"/>
      <c r="AP45" s="150"/>
      <c r="AQ45" s="150"/>
      <c r="AR45" s="150"/>
      <c r="AS45" s="150"/>
      <c r="AT45" s="150"/>
      <c r="AU45" s="150"/>
      <c r="AV45" s="149">
        <f t="shared" si="0"/>
        <v>0</v>
      </c>
      <c r="AW45" s="149"/>
      <c r="AX45" s="149"/>
      <c r="AY45" s="149"/>
      <c r="AZ45" s="149"/>
      <c r="BA45" s="149"/>
      <c r="BB45" s="149"/>
      <c r="BC45" s="149"/>
      <c r="BD45" s="149"/>
      <c r="BE45" s="149"/>
      <c r="BF45" s="149"/>
      <c r="BG45" s="149"/>
      <c r="BH45" s="143"/>
      <c r="BI45" s="144"/>
      <c r="BJ45" s="144"/>
      <c r="BK45" s="144"/>
      <c r="BL45" s="144"/>
      <c r="BM45" s="144"/>
      <c r="BN45" s="144"/>
      <c r="BO45" s="144"/>
      <c r="BP45" s="144"/>
      <c r="BQ45" s="144"/>
      <c r="BR45" s="145"/>
      <c r="BT45" s="12"/>
      <c r="BV45" s="27">
        <f>IF(Q45="",0,VLOOKUP(Q45,'④身体介護を伴わない移動支援・複合（日中＆夜間早朝）'!$A$4:$T$381,7,0))</f>
        <v>0</v>
      </c>
      <c r="BW45" s="27">
        <f t="shared" si="1"/>
        <v>0</v>
      </c>
    </row>
    <row r="46" spans="2:75" ht="18" customHeight="1" x14ac:dyDescent="0.2">
      <c r="B46" s="13"/>
      <c r="D46" s="131"/>
      <c r="E46" s="132"/>
      <c r="F46" s="154"/>
      <c r="G46" s="155"/>
      <c r="H46" s="155"/>
      <c r="I46" s="155"/>
      <c r="J46" s="155"/>
      <c r="K46" s="155"/>
      <c r="L46" s="155"/>
      <c r="M46" s="155"/>
      <c r="N46" s="155"/>
      <c r="O46" s="155"/>
      <c r="P46" s="156"/>
      <c r="Q46" s="146"/>
      <c r="R46" s="147"/>
      <c r="S46" s="147"/>
      <c r="T46" s="147"/>
      <c r="U46" s="147"/>
      <c r="V46" s="147"/>
      <c r="W46" s="147"/>
      <c r="X46" s="147"/>
      <c r="Y46" s="147"/>
      <c r="Z46" s="147"/>
      <c r="AA46" s="147"/>
      <c r="AB46" s="147"/>
      <c r="AC46" s="147"/>
      <c r="AD46" s="147"/>
      <c r="AE46" s="147"/>
      <c r="AF46" s="147"/>
      <c r="AG46" s="148"/>
      <c r="AH46" s="192">
        <f>IF(Q46="",0,VLOOKUP(Q46,'④身体介護を伴わない移動支援・複合（日中＆夜間早朝）'!$A$4:$T$381,$CA$10,0))</f>
        <v>0</v>
      </c>
      <c r="AI46" s="193"/>
      <c r="AJ46" s="193"/>
      <c r="AK46" s="193"/>
      <c r="AL46" s="193"/>
      <c r="AM46" s="193"/>
      <c r="AN46" s="194"/>
      <c r="AO46" s="150"/>
      <c r="AP46" s="150"/>
      <c r="AQ46" s="150"/>
      <c r="AR46" s="150"/>
      <c r="AS46" s="150"/>
      <c r="AT46" s="150"/>
      <c r="AU46" s="150"/>
      <c r="AV46" s="149">
        <f t="shared" si="0"/>
        <v>0</v>
      </c>
      <c r="AW46" s="149"/>
      <c r="AX46" s="149"/>
      <c r="AY46" s="149"/>
      <c r="AZ46" s="149"/>
      <c r="BA46" s="149"/>
      <c r="BB46" s="149"/>
      <c r="BC46" s="149"/>
      <c r="BD46" s="149"/>
      <c r="BE46" s="149"/>
      <c r="BF46" s="149"/>
      <c r="BG46" s="149"/>
      <c r="BH46" s="143"/>
      <c r="BI46" s="144"/>
      <c r="BJ46" s="144"/>
      <c r="BK46" s="144"/>
      <c r="BL46" s="144"/>
      <c r="BM46" s="144"/>
      <c r="BN46" s="144"/>
      <c r="BO46" s="144"/>
      <c r="BP46" s="144"/>
      <c r="BQ46" s="144"/>
      <c r="BR46" s="145"/>
      <c r="BT46" s="12"/>
      <c r="BV46" s="27">
        <f>IF(Q46="",0,VLOOKUP(Q46,'④身体介護を伴わない移動支援・複合（日中＆夜間早朝）'!$A$4:$T$381,7,0))</f>
        <v>0</v>
      </c>
      <c r="BW46" s="27">
        <f t="shared" si="1"/>
        <v>0</v>
      </c>
    </row>
    <row r="47" spans="2:75" ht="18" customHeight="1" x14ac:dyDescent="0.2">
      <c r="B47" s="13"/>
      <c r="D47" s="131"/>
      <c r="E47" s="132"/>
      <c r="F47" s="154"/>
      <c r="G47" s="155"/>
      <c r="H47" s="155"/>
      <c r="I47" s="155"/>
      <c r="J47" s="155"/>
      <c r="K47" s="155"/>
      <c r="L47" s="155"/>
      <c r="M47" s="155"/>
      <c r="N47" s="155"/>
      <c r="O47" s="155"/>
      <c r="P47" s="156"/>
      <c r="Q47" s="146"/>
      <c r="R47" s="147"/>
      <c r="S47" s="147"/>
      <c r="T47" s="147"/>
      <c r="U47" s="147"/>
      <c r="V47" s="147"/>
      <c r="W47" s="147"/>
      <c r="X47" s="147"/>
      <c r="Y47" s="147"/>
      <c r="Z47" s="147"/>
      <c r="AA47" s="147"/>
      <c r="AB47" s="147"/>
      <c r="AC47" s="147"/>
      <c r="AD47" s="147"/>
      <c r="AE47" s="147"/>
      <c r="AF47" s="147"/>
      <c r="AG47" s="148"/>
      <c r="AH47" s="192">
        <f>IF(Q47="",0,VLOOKUP(Q47,'④身体介護を伴わない移動支援・複合（日中＆夜間早朝）'!$A$4:$T$381,$CA$10,0))</f>
        <v>0</v>
      </c>
      <c r="AI47" s="193"/>
      <c r="AJ47" s="193"/>
      <c r="AK47" s="193"/>
      <c r="AL47" s="193"/>
      <c r="AM47" s="193"/>
      <c r="AN47" s="194"/>
      <c r="AO47" s="150"/>
      <c r="AP47" s="150"/>
      <c r="AQ47" s="150"/>
      <c r="AR47" s="150"/>
      <c r="AS47" s="150"/>
      <c r="AT47" s="150"/>
      <c r="AU47" s="150"/>
      <c r="AV47" s="149">
        <f t="shared" si="0"/>
        <v>0</v>
      </c>
      <c r="AW47" s="149"/>
      <c r="AX47" s="149"/>
      <c r="AY47" s="149"/>
      <c r="AZ47" s="149"/>
      <c r="BA47" s="149"/>
      <c r="BB47" s="149"/>
      <c r="BC47" s="149"/>
      <c r="BD47" s="149"/>
      <c r="BE47" s="149"/>
      <c r="BF47" s="149"/>
      <c r="BG47" s="149"/>
      <c r="BH47" s="143"/>
      <c r="BI47" s="144"/>
      <c r="BJ47" s="144"/>
      <c r="BK47" s="144"/>
      <c r="BL47" s="144"/>
      <c r="BM47" s="144"/>
      <c r="BN47" s="144"/>
      <c r="BO47" s="144"/>
      <c r="BP47" s="144"/>
      <c r="BQ47" s="144"/>
      <c r="BR47" s="145"/>
      <c r="BT47" s="12"/>
      <c r="BV47" s="27">
        <f>IF(Q47="",0,VLOOKUP(Q47,'④身体介護を伴わない移動支援・複合（日中＆夜間早朝）'!$A$4:$T$381,7,0))</f>
        <v>0</v>
      </c>
      <c r="BW47" s="27">
        <f t="shared" si="1"/>
        <v>0</v>
      </c>
    </row>
    <row r="48" spans="2:75" ht="18" customHeight="1" x14ac:dyDescent="0.2">
      <c r="B48" s="13"/>
      <c r="D48" s="131"/>
      <c r="E48" s="132"/>
      <c r="F48" s="154"/>
      <c r="G48" s="155"/>
      <c r="H48" s="155"/>
      <c r="I48" s="155"/>
      <c r="J48" s="155"/>
      <c r="K48" s="155"/>
      <c r="L48" s="155"/>
      <c r="M48" s="155"/>
      <c r="N48" s="155"/>
      <c r="O48" s="155"/>
      <c r="P48" s="156"/>
      <c r="Q48" s="146"/>
      <c r="R48" s="147"/>
      <c r="S48" s="147"/>
      <c r="T48" s="147"/>
      <c r="U48" s="147"/>
      <c r="V48" s="147"/>
      <c r="W48" s="147"/>
      <c r="X48" s="147"/>
      <c r="Y48" s="147"/>
      <c r="Z48" s="147"/>
      <c r="AA48" s="147"/>
      <c r="AB48" s="147"/>
      <c r="AC48" s="147"/>
      <c r="AD48" s="147"/>
      <c r="AE48" s="147"/>
      <c r="AF48" s="147"/>
      <c r="AG48" s="148"/>
      <c r="AH48" s="192">
        <f>IF(Q48="",0,VLOOKUP(Q48,'④身体介護を伴わない移動支援・複合（日中＆夜間早朝）'!$A$4:$T$381,$CA$10,0))</f>
        <v>0</v>
      </c>
      <c r="AI48" s="193"/>
      <c r="AJ48" s="193"/>
      <c r="AK48" s="193"/>
      <c r="AL48" s="193"/>
      <c r="AM48" s="193"/>
      <c r="AN48" s="194"/>
      <c r="AO48" s="150"/>
      <c r="AP48" s="150"/>
      <c r="AQ48" s="150"/>
      <c r="AR48" s="150"/>
      <c r="AS48" s="150"/>
      <c r="AT48" s="150"/>
      <c r="AU48" s="150"/>
      <c r="AV48" s="149">
        <f t="shared" si="0"/>
        <v>0</v>
      </c>
      <c r="AW48" s="149"/>
      <c r="AX48" s="149"/>
      <c r="AY48" s="149"/>
      <c r="AZ48" s="149"/>
      <c r="BA48" s="149"/>
      <c r="BB48" s="149"/>
      <c r="BC48" s="149"/>
      <c r="BD48" s="149"/>
      <c r="BE48" s="149"/>
      <c r="BF48" s="149"/>
      <c r="BG48" s="149"/>
      <c r="BH48" s="143"/>
      <c r="BI48" s="144"/>
      <c r="BJ48" s="144"/>
      <c r="BK48" s="144"/>
      <c r="BL48" s="144"/>
      <c r="BM48" s="144"/>
      <c r="BN48" s="144"/>
      <c r="BO48" s="144"/>
      <c r="BP48" s="144"/>
      <c r="BQ48" s="144"/>
      <c r="BR48" s="145"/>
      <c r="BT48" s="12"/>
      <c r="BV48" s="27">
        <f>IF(Q48="",0,VLOOKUP(Q48,'④身体介護を伴わない移動支援・複合（日中＆夜間早朝）'!$A$4:$T$381,7,0))</f>
        <v>0</v>
      </c>
      <c r="BW48" s="27">
        <f t="shared" si="1"/>
        <v>0</v>
      </c>
    </row>
    <row r="49" spans="2:75" ht="18" customHeight="1" x14ac:dyDescent="0.2">
      <c r="B49" s="13"/>
      <c r="D49" s="131"/>
      <c r="E49" s="132"/>
      <c r="F49" s="154"/>
      <c r="G49" s="155"/>
      <c r="H49" s="155"/>
      <c r="I49" s="155"/>
      <c r="J49" s="155"/>
      <c r="K49" s="155"/>
      <c r="L49" s="155"/>
      <c r="M49" s="155"/>
      <c r="N49" s="155"/>
      <c r="O49" s="155"/>
      <c r="P49" s="156"/>
      <c r="Q49" s="146"/>
      <c r="R49" s="147"/>
      <c r="S49" s="147"/>
      <c r="T49" s="147"/>
      <c r="U49" s="147"/>
      <c r="V49" s="147"/>
      <c r="W49" s="147"/>
      <c r="X49" s="147"/>
      <c r="Y49" s="147"/>
      <c r="Z49" s="147"/>
      <c r="AA49" s="147"/>
      <c r="AB49" s="147"/>
      <c r="AC49" s="147"/>
      <c r="AD49" s="147"/>
      <c r="AE49" s="147"/>
      <c r="AF49" s="147"/>
      <c r="AG49" s="148"/>
      <c r="AH49" s="192">
        <f>IF(Q49="",0,VLOOKUP(Q49,'④身体介護を伴わない移動支援・複合（日中＆夜間早朝）'!$A$4:$T$381,$CA$10,0))</f>
        <v>0</v>
      </c>
      <c r="AI49" s="193"/>
      <c r="AJ49" s="193"/>
      <c r="AK49" s="193"/>
      <c r="AL49" s="193"/>
      <c r="AM49" s="193"/>
      <c r="AN49" s="194"/>
      <c r="AO49" s="150"/>
      <c r="AP49" s="150"/>
      <c r="AQ49" s="150"/>
      <c r="AR49" s="150"/>
      <c r="AS49" s="150"/>
      <c r="AT49" s="150"/>
      <c r="AU49" s="150"/>
      <c r="AV49" s="149">
        <f t="shared" si="0"/>
        <v>0</v>
      </c>
      <c r="AW49" s="149"/>
      <c r="AX49" s="149"/>
      <c r="AY49" s="149"/>
      <c r="AZ49" s="149"/>
      <c r="BA49" s="149"/>
      <c r="BB49" s="149"/>
      <c r="BC49" s="149"/>
      <c r="BD49" s="149"/>
      <c r="BE49" s="149"/>
      <c r="BF49" s="149"/>
      <c r="BG49" s="149"/>
      <c r="BH49" s="143"/>
      <c r="BI49" s="144"/>
      <c r="BJ49" s="144"/>
      <c r="BK49" s="144"/>
      <c r="BL49" s="144"/>
      <c r="BM49" s="144"/>
      <c r="BN49" s="144"/>
      <c r="BO49" s="144"/>
      <c r="BP49" s="144"/>
      <c r="BQ49" s="144"/>
      <c r="BR49" s="145"/>
      <c r="BT49" s="12"/>
      <c r="BV49" s="27">
        <f>IF(Q49="",0,VLOOKUP(Q49,'④身体介護を伴わない移動支援・複合（日中＆夜間早朝）'!$A$4:$T$381,7,0))</f>
        <v>0</v>
      </c>
      <c r="BW49" s="27">
        <f t="shared" si="1"/>
        <v>0</v>
      </c>
    </row>
    <row r="50" spans="2:75" ht="18" customHeight="1" x14ac:dyDescent="0.2">
      <c r="B50" s="13"/>
      <c r="D50" s="131"/>
      <c r="E50" s="132"/>
      <c r="F50" s="157"/>
      <c r="G50" s="158"/>
      <c r="H50" s="158"/>
      <c r="I50" s="158"/>
      <c r="J50" s="158"/>
      <c r="K50" s="158"/>
      <c r="L50" s="158"/>
      <c r="M50" s="158"/>
      <c r="N50" s="158"/>
      <c r="O50" s="158"/>
      <c r="P50" s="159"/>
      <c r="Q50" s="173"/>
      <c r="R50" s="174"/>
      <c r="S50" s="174"/>
      <c r="T50" s="174"/>
      <c r="U50" s="174"/>
      <c r="V50" s="174"/>
      <c r="W50" s="174"/>
      <c r="X50" s="174"/>
      <c r="Y50" s="174"/>
      <c r="Z50" s="174"/>
      <c r="AA50" s="174"/>
      <c r="AB50" s="174"/>
      <c r="AC50" s="174"/>
      <c r="AD50" s="174"/>
      <c r="AE50" s="174"/>
      <c r="AF50" s="174"/>
      <c r="AG50" s="175"/>
      <c r="AH50" s="195">
        <f>IF(Q50="",0,VLOOKUP(Q50,'④身体介護を伴わない移動支援・複合（日中＆夜間早朝）'!$A$4:$T$381,$CA$10,0))</f>
        <v>0</v>
      </c>
      <c r="AI50" s="196"/>
      <c r="AJ50" s="196"/>
      <c r="AK50" s="196"/>
      <c r="AL50" s="196"/>
      <c r="AM50" s="196"/>
      <c r="AN50" s="197"/>
      <c r="AO50" s="177"/>
      <c r="AP50" s="177"/>
      <c r="AQ50" s="177"/>
      <c r="AR50" s="177"/>
      <c r="AS50" s="177"/>
      <c r="AT50" s="177"/>
      <c r="AU50" s="177"/>
      <c r="AV50" s="178">
        <f t="shared" si="0"/>
        <v>0</v>
      </c>
      <c r="AW50" s="178"/>
      <c r="AX50" s="178"/>
      <c r="AY50" s="178"/>
      <c r="AZ50" s="178"/>
      <c r="BA50" s="178"/>
      <c r="BB50" s="178"/>
      <c r="BC50" s="178"/>
      <c r="BD50" s="178"/>
      <c r="BE50" s="178"/>
      <c r="BF50" s="178"/>
      <c r="BG50" s="178"/>
      <c r="BH50" s="179"/>
      <c r="BI50" s="180"/>
      <c r="BJ50" s="180"/>
      <c r="BK50" s="180"/>
      <c r="BL50" s="180"/>
      <c r="BM50" s="180"/>
      <c r="BN50" s="180"/>
      <c r="BO50" s="180"/>
      <c r="BP50" s="180"/>
      <c r="BQ50" s="180"/>
      <c r="BR50" s="181"/>
      <c r="BT50" s="12"/>
      <c r="BV50" s="27">
        <f>IF(Q50="",0,VLOOKUP(Q50,'④身体介護を伴わない移動支援・複合（日中＆夜間早朝）'!$A$4:$T$381,7,0))</f>
        <v>0</v>
      </c>
      <c r="BW50" s="27">
        <f t="shared" si="1"/>
        <v>0</v>
      </c>
    </row>
    <row r="51" spans="2:75" ht="18" customHeight="1" x14ac:dyDescent="0.2">
      <c r="B51" s="13"/>
      <c r="D51" s="131"/>
      <c r="E51" s="132"/>
      <c r="F51" s="151" t="s">
        <v>40</v>
      </c>
      <c r="G51" s="152"/>
      <c r="H51" s="152"/>
      <c r="I51" s="152"/>
      <c r="J51" s="152"/>
      <c r="K51" s="152"/>
      <c r="L51" s="152"/>
      <c r="M51" s="152"/>
      <c r="N51" s="152"/>
      <c r="O51" s="152"/>
      <c r="P51" s="153"/>
      <c r="Q51" s="184"/>
      <c r="R51" s="185"/>
      <c r="S51" s="185"/>
      <c r="T51" s="185"/>
      <c r="U51" s="185"/>
      <c r="V51" s="185"/>
      <c r="W51" s="185"/>
      <c r="X51" s="185"/>
      <c r="Y51" s="185"/>
      <c r="Z51" s="185"/>
      <c r="AA51" s="185"/>
      <c r="AB51" s="185"/>
      <c r="AC51" s="185"/>
      <c r="AD51" s="185"/>
      <c r="AE51" s="185"/>
      <c r="AF51" s="185"/>
      <c r="AG51" s="186"/>
      <c r="AH51" s="167">
        <f>IF(Q51="",0,VLOOKUP(Q51,'⑤身体介護を伴わない移動支援・複合（夜間早朝＆深夜）'!$A$4:$T$93,$CA$10,0))</f>
        <v>0</v>
      </c>
      <c r="AI51" s="168"/>
      <c r="AJ51" s="168"/>
      <c r="AK51" s="168"/>
      <c r="AL51" s="168"/>
      <c r="AM51" s="168"/>
      <c r="AN51" s="169"/>
      <c r="AO51" s="201"/>
      <c r="AP51" s="202"/>
      <c r="AQ51" s="202"/>
      <c r="AR51" s="202"/>
      <c r="AS51" s="202"/>
      <c r="AT51" s="202"/>
      <c r="AU51" s="203"/>
      <c r="AV51" s="192">
        <f t="shared" si="0"/>
        <v>0</v>
      </c>
      <c r="AW51" s="193"/>
      <c r="AX51" s="193"/>
      <c r="AY51" s="193"/>
      <c r="AZ51" s="193"/>
      <c r="BA51" s="193"/>
      <c r="BB51" s="193"/>
      <c r="BC51" s="193"/>
      <c r="BD51" s="193"/>
      <c r="BE51" s="193"/>
      <c r="BF51" s="193"/>
      <c r="BG51" s="194"/>
      <c r="BH51" s="189"/>
      <c r="BI51" s="190"/>
      <c r="BJ51" s="190"/>
      <c r="BK51" s="190"/>
      <c r="BL51" s="190"/>
      <c r="BM51" s="190"/>
      <c r="BN51" s="190"/>
      <c r="BO51" s="190"/>
      <c r="BP51" s="190"/>
      <c r="BQ51" s="190"/>
      <c r="BR51" s="191"/>
      <c r="BT51" s="12"/>
      <c r="BV51" s="27">
        <f>IF(Q51="",0,VLOOKUP(Q51,'⑤身体介護を伴わない移動支援・複合（夜間早朝＆深夜）'!$A$4:$T$93,7,0))</f>
        <v>0</v>
      </c>
      <c r="BW51" s="27">
        <f t="shared" si="1"/>
        <v>0</v>
      </c>
    </row>
    <row r="52" spans="2:75" ht="18" customHeight="1" x14ac:dyDescent="0.2">
      <c r="B52" s="13"/>
      <c r="D52" s="131"/>
      <c r="E52" s="132"/>
      <c r="F52" s="157"/>
      <c r="G52" s="158"/>
      <c r="H52" s="158"/>
      <c r="I52" s="158"/>
      <c r="J52" s="158"/>
      <c r="K52" s="158"/>
      <c r="L52" s="158"/>
      <c r="M52" s="158"/>
      <c r="N52" s="158"/>
      <c r="O52" s="158"/>
      <c r="P52" s="159"/>
      <c r="Q52" s="204"/>
      <c r="R52" s="205"/>
      <c r="S52" s="205"/>
      <c r="T52" s="205"/>
      <c r="U52" s="205"/>
      <c r="V52" s="205"/>
      <c r="W52" s="205"/>
      <c r="X52" s="205"/>
      <c r="Y52" s="205"/>
      <c r="Z52" s="205"/>
      <c r="AA52" s="205"/>
      <c r="AB52" s="205"/>
      <c r="AC52" s="205"/>
      <c r="AD52" s="205"/>
      <c r="AE52" s="205"/>
      <c r="AF52" s="205"/>
      <c r="AG52" s="206"/>
      <c r="AH52" s="195">
        <f>IF(Q52="",0,VLOOKUP(Q52,'⑤身体介護を伴わない移動支援・複合（夜間早朝＆深夜）'!$A$4:$T$93,$CA$10,0))</f>
        <v>0</v>
      </c>
      <c r="AI52" s="196"/>
      <c r="AJ52" s="196"/>
      <c r="AK52" s="196"/>
      <c r="AL52" s="196"/>
      <c r="AM52" s="196"/>
      <c r="AN52" s="197"/>
      <c r="AO52" s="207"/>
      <c r="AP52" s="208"/>
      <c r="AQ52" s="208"/>
      <c r="AR52" s="208"/>
      <c r="AS52" s="208"/>
      <c r="AT52" s="208"/>
      <c r="AU52" s="209"/>
      <c r="AV52" s="210">
        <f t="shared" si="0"/>
        <v>0</v>
      </c>
      <c r="AW52" s="211"/>
      <c r="AX52" s="211"/>
      <c r="AY52" s="211"/>
      <c r="AZ52" s="211"/>
      <c r="BA52" s="211"/>
      <c r="BB52" s="211"/>
      <c r="BC52" s="211"/>
      <c r="BD52" s="211"/>
      <c r="BE52" s="211"/>
      <c r="BF52" s="211"/>
      <c r="BG52" s="212"/>
      <c r="BH52" s="213"/>
      <c r="BI52" s="214"/>
      <c r="BJ52" s="214"/>
      <c r="BK52" s="214"/>
      <c r="BL52" s="214"/>
      <c r="BM52" s="214"/>
      <c r="BN52" s="214"/>
      <c r="BO52" s="214"/>
      <c r="BP52" s="214"/>
      <c r="BQ52" s="214"/>
      <c r="BR52" s="215"/>
      <c r="BT52" s="12"/>
      <c r="BV52" s="27">
        <f>IF(Q52="",0,VLOOKUP(Q52,'⑤身体介護を伴わない移動支援・複合（夜間早朝＆深夜）'!$A$4:$T$93,7,0))</f>
        <v>0</v>
      </c>
      <c r="BW52" s="27">
        <f t="shared" si="1"/>
        <v>0</v>
      </c>
    </row>
    <row r="53" spans="2:75" ht="18.75" customHeight="1" x14ac:dyDescent="0.2">
      <c r="B53" s="13"/>
      <c r="D53" s="131"/>
      <c r="E53" s="132"/>
      <c r="F53" s="229" t="s">
        <v>41</v>
      </c>
      <c r="G53" s="230"/>
      <c r="H53" s="230"/>
      <c r="I53" s="230"/>
      <c r="J53" s="230"/>
      <c r="K53" s="230"/>
      <c r="L53" s="230"/>
      <c r="M53" s="230"/>
      <c r="N53" s="230"/>
      <c r="O53" s="230"/>
      <c r="P53" s="231"/>
      <c r="Q53" s="235"/>
      <c r="R53" s="236"/>
      <c r="S53" s="236"/>
      <c r="T53" s="236"/>
      <c r="U53" s="236"/>
      <c r="V53" s="236"/>
      <c r="W53" s="236"/>
      <c r="X53" s="236"/>
      <c r="Y53" s="236"/>
      <c r="Z53" s="236"/>
      <c r="AA53" s="236"/>
      <c r="AB53" s="236"/>
      <c r="AC53" s="236"/>
      <c r="AD53" s="236"/>
      <c r="AE53" s="236"/>
      <c r="AF53" s="236"/>
      <c r="AG53" s="237"/>
      <c r="AH53" s="238">
        <f>IF(Q53="",0,VLOOKUP(Q53,'⑥身体介護を伴わない移動支援・複合（早朝＆日中&amp;夜間）'!$A$4:$X$61,$CB$10,0))</f>
        <v>0</v>
      </c>
      <c r="AI53" s="239"/>
      <c r="AJ53" s="239"/>
      <c r="AK53" s="239"/>
      <c r="AL53" s="239"/>
      <c r="AM53" s="239"/>
      <c r="AN53" s="240"/>
      <c r="AO53" s="164"/>
      <c r="AP53" s="165"/>
      <c r="AQ53" s="165"/>
      <c r="AR53" s="165"/>
      <c r="AS53" s="165"/>
      <c r="AT53" s="165"/>
      <c r="AU53" s="166"/>
      <c r="AV53" s="167">
        <f>AH53*AO53</f>
        <v>0</v>
      </c>
      <c r="AW53" s="168"/>
      <c r="AX53" s="168"/>
      <c r="AY53" s="168"/>
      <c r="AZ53" s="168"/>
      <c r="BA53" s="168"/>
      <c r="BB53" s="168"/>
      <c r="BC53" s="168"/>
      <c r="BD53" s="168"/>
      <c r="BE53" s="168"/>
      <c r="BF53" s="168"/>
      <c r="BG53" s="169"/>
      <c r="BH53" s="170"/>
      <c r="BI53" s="171"/>
      <c r="BJ53" s="171"/>
      <c r="BK53" s="171"/>
      <c r="BL53" s="171"/>
      <c r="BM53" s="171"/>
      <c r="BN53" s="171"/>
      <c r="BO53" s="171"/>
      <c r="BP53" s="171"/>
      <c r="BQ53" s="171"/>
      <c r="BR53" s="172"/>
      <c r="BT53" s="12"/>
      <c r="BV53" s="27">
        <f>IF(Q53="",0,VLOOKUP(Q53,'⑥身体介護を伴わない移動支援・複合（早朝＆日中&amp;夜間）'!$A$4:$X$61,9,0))</f>
        <v>0</v>
      </c>
      <c r="BW53" s="27">
        <f t="shared" si="1"/>
        <v>0</v>
      </c>
    </row>
    <row r="54" spans="2:75" ht="18.75" customHeight="1" x14ac:dyDescent="0.2">
      <c r="B54" s="13"/>
      <c r="D54" s="131"/>
      <c r="E54" s="132"/>
      <c r="F54" s="247"/>
      <c r="G54" s="248"/>
      <c r="H54" s="248"/>
      <c r="I54" s="248"/>
      <c r="J54" s="248"/>
      <c r="K54" s="248"/>
      <c r="L54" s="248"/>
      <c r="M54" s="248"/>
      <c r="N54" s="248"/>
      <c r="O54" s="248"/>
      <c r="P54" s="249"/>
      <c r="Q54" s="250"/>
      <c r="R54" s="251"/>
      <c r="S54" s="251"/>
      <c r="T54" s="251"/>
      <c r="U54" s="251"/>
      <c r="V54" s="251"/>
      <c r="W54" s="251"/>
      <c r="X54" s="251"/>
      <c r="Y54" s="251"/>
      <c r="Z54" s="251"/>
      <c r="AA54" s="251"/>
      <c r="AB54" s="251"/>
      <c r="AC54" s="251"/>
      <c r="AD54" s="251"/>
      <c r="AE54" s="251"/>
      <c r="AF54" s="251"/>
      <c r="AG54" s="252"/>
      <c r="AH54" s="210">
        <f>IF(Q54="",0,VLOOKUP(Q54,'⑥身体介護を伴わない移動支援・複合（早朝＆日中&amp;夜間）'!$A$4:$X$61,$CB$10,0))</f>
        <v>0</v>
      </c>
      <c r="AI54" s="211"/>
      <c r="AJ54" s="211"/>
      <c r="AK54" s="211"/>
      <c r="AL54" s="211"/>
      <c r="AM54" s="211"/>
      <c r="AN54" s="212"/>
      <c r="AO54" s="253"/>
      <c r="AP54" s="254"/>
      <c r="AQ54" s="254"/>
      <c r="AR54" s="254"/>
      <c r="AS54" s="254"/>
      <c r="AT54" s="254"/>
      <c r="AU54" s="255"/>
      <c r="AV54" s="198">
        <f>AH54*AO54</f>
        <v>0</v>
      </c>
      <c r="AW54" s="199"/>
      <c r="AX54" s="199"/>
      <c r="AY54" s="199"/>
      <c r="AZ54" s="199"/>
      <c r="BA54" s="199"/>
      <c r="BB54" s="199"/>
      <c r="BC54" s="199"/>
      <c r="BD54" s="199"/>
      <c r="BE54" s="199"/>
      <c r="BF54" s="199"/>
      <c r="BG54" s="200"/>
      <c r="BH54" s="179"/>
      <c r="BI54" s="180"/>
      <c r="BJ54" s="180"/>
      <c r="BK54" s="180"/>
      <c r="BL54" s="180"/>
      <c r="BM54" s="180"/>
      <c r="BN54" s="180"/>
      <c r="BO54" s="180"/>
      <c r="BP54" s="180"/>
      <c r="BQ54" s="180"/>
      <c r="BR54" s="181"/>
      <c r="BT54" s="12"/>
      <c r="BV54" s="27">
        <f>IF(Q54="",0,VLOOKUP(Q54,'⑥身体介護を伴わない移動支援・複合（早朝＆日中&amp;夜間）'!$A$4:$X$61,9,0))</f>
        <v>0</v>
      </c>
      <c r="BW54" s="27">
        <f>BV54*AO54</f>
        <v>0</v>
      </c>
    </row>
    <row r="55" spans="2:75" ht="18.75" customHeight="1" x14ac:dyDescent="0.2">
      <c r="B55" s="13"/>
      <c r="C55" s="12"/>
      <c r="D55" s="131"/>
      <c r="E55" s="132"/>
      <c r="F55" s="229" t="s">
        <v>42</v>
      </c>
      <c r="G55" s="230"/>
      <c r="H55" s="230"/>
      <c r="I55" s="230"/>
      <c r="J55" s="230"/>
      <c r="K55" s="230"/>
      <c r="L55" s="230"/>
      <c r="M55" s="230"/>
      <c r="N55" s="230"/>
      <c r="O55" s="230"/>
      <c r="P55" s="231"/>
      <c r="Q55" s="235"/>
      <c r="R55" s="236"/>
      <c r="S55" s="236"/>
      <c r="T55" s="236"/>
      <c r="U55" s="236"/>
      <c r="V55" s="236"/>
      <c r="W55" s="236"/>
      <c r="X55" s="236"/>
      <c r="Y55" s="236"/>
      <c r="Z55" s="236"/>
      <c r="AA55" s="236"/>
      <c r="AB55" s="236"/>
      <c r="AC55" s="236"/>
      <c r="AD55" s="236"/>
      <c r="AE55" s="236"/>
      <c r="AF55" s="236"/>
      <c r="AG55" s="237"/>
      <c r="AH55" s="238">
        <f>IF(Q55="",0,VLOOKUP(Q55,'⑦身体介護を伴わない移動支援・複合（日中＆夜間＆深夜）'!$A$4:$X$191,$CB$10,0))</f>
        <v>0</v>
      </c>
      <c r="AI55" s="239"/>
      <c r="AJ55" s="239"/>
      <c r="AK55" s="239"/>
      <c r="AL55" s="239"/>
      <c r="AM55" s="239"/>
      <c r="AN55" s="240"/>
      <c r="AO55" s="201"/>
      <c r="AP55" s="202"/>
      <c r="AQ55" s="202"/>
      <c r="AR55" s="202"/>
      <c r="AS55" s="202"/>
      <c r="AT55" s="202"/>
      <c r="AU55" s="203"/>
      <c r="AV55" s="192">
        <f>AH55*AO55</f>
        <v>0</v>
      </c>
      <c r="AW55" s="193"/>
      <c r="AX55" s="193"/>
      <c r="AY55" s="193"/>
      <c r="AZ55" s="193"/>
      <c r="BA55" s="193"/>
      <c r="BB55" s="193"/>
      <c r="BC55" s="193"/>
      <c r="BD55" s="193"/>
      <c r="BE55" s="193"/>
      <c r="BF55" s="193"/>
      <c r="BG55" s="194"/>
      <c r="BH55" s="189"/>
      <c r="BI55" s="190"/>
      <c r="BJ55" s="190"/>
      <c r="BK55" s="190"/>
      <c r="BL55" s="190"/>
      <c r="BM55" s="190"/>
      <c r="BN55" s="190"/>
      <c r="BO55" s="190"/>
      <c r="BP55" s="190"/>
      <c r="BQ55" s="190"/>
      <c r="BR55" s="191"/>
      <c r="BS55" s="13"/>
      <c r="BT55" s="12"/>
      <c r="BV55" s="27">
        <f>IF(Q55="",0,VLOOKUP(Q55,'⑦身体介護を伴わない移動支援・複合（日中＆夜間＆深夜）'!$A$4:$X$191,9,0))</f>
        <v>0</v>
      </c>
      <c r="BW55" s="27">
        <f>BV55*AO55</f>
        <v>0</v>
      </c>
    </row>
    <row r="56" spans="2:75" ht="18.75" customHeight="1" thickBot="1" x14ac:dyDescent="0.25">
      <c r="B56" s="13"/>
      <c r="D56" s="131"/>
      <c r="E56" s="132"/>
      <c r="F56" s="232"/>
      <c r="G56" s="233"/>
      <c r="H56" s="233"/>
      <c r="I56" s="233"/>
      <c r="J56" s="233"/>
      <c r="K56" s="233"/>
      <c r="L56" s="233"/>
      <c r="M56" s="233"/>
      <c r="N56" s="233"/>
      <c r="O56" s="233"/>
      <c r="P56" s="234"/>
      <c r="Q56" s="241"/>
      <c r="R56" s="242"/>
      <c r="S56" s="242"/>
      <c r="T56" s="242"/>
      <c r="U56" s="242"/>
      <c r="V56" s="242"/>
      <c r="W56" s="242"/>
      <c r="X56" s="242"/>
      <c r="Y56" s="242"/>
      <c r="Z56" s="242"/>
      <c r="AA56" s="242"/>
      <c r="AB56" s="242"/>
      <c r="AC56" s="242"/>
      <c r="AD56" s="242"/>
      <c r="AE56" s="242"/>
      <c r="AF56" s="242"/>
      <c r="AG56" s="243"/>
      <c r="AH56" s="210">
        <f>IF(Q56="",0,VLOOKUP(Q56,'⑦身体介護を伴わない移動支援・複合（日中＆夜間＆深夜）'!$A$4:$X$191,$CB$10,0))</f>
        <v>0</v>
      </c>
      <c r="AI56" s="211"/>
      <c r="AJ56" s="211"/>
      <c r="AK56" s="211"/>
      <c r="AL56" s="211"/>
      <c r="AM56" s="211"/>
      <c r="AN56" s="212"/>
      <c r="AO56" s="244"/>
      <c r="AP56" s="245"/>
      <c r="AQ56" s="245"/>
      <c r="AR56" s="245"/>
      <c r="AS56" s="245"/>
      <c r="AT56" s="245"/>
      <c r="AU56" s="246"/>
      <c r="AV56" s="216">
        <f>AH56*AO56</f>
        <v>0</v>
      </c>
      <c r="AW56" s="217"/>
      <c r="AX56" s="217"/>
      <c r="AY56" s="217"/>
      <c r="AZ56" s="217"/>
      <c r="BA56" s="217"/>
      <c r="BB56" s="217"/>
      <c r="BC56" s="217"/>
      <c r="BD56" s="217"/>
      <c r="BE56" s="217"/>
      <c r="BF56" s="217"/>
      <c r="BG56" s="218"/>
      <c r="BH56" s="219"/>
      <c r="BI56" s="220"/>
      <c r="BJ56" s="220"/>
      <c r="BK56" s="220"/>
      <c r="BL56" s="220"/>
      <c r="BM56" s="220"/>
      <c r="BN56" s="220"/>
      <c r="BO56" s="220"/>
      <c r="BP56" s="220"/>
      <c r="BQ56" s="220"/>
      <c r="BR56" s="221"/>
      <c r="BT56" s="12"/>
      <c r="BV56" s="27">
        <f>IF(Q56="",0,VLOOKUP(Q56,'⑦身体介護を伴わない移動支援・複合（日中＆夜間＆深夜）'!$A$4:$X$191,9,0))</f>
        <v>0</v>
      </c>
      <c r="BW56" s="27">
        <f>BV56*AO56</f>
        <v>0</v>
      </c>
    </row>
    <row r="57" spans="2:75" ht="27" customHeight="1" thickTop="1" x14ac:dyDescent="0.2">
      <c r="B57" s="13"/>
      <c r="D57" s="133"/>
      <c r="E57" s="134"/>
      <c r="F57" s="222" t="s">
        <v>43</v>
      </c>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c r="AD57" s="223"/>
      <c r="AE57" s="223"/>
      <c r="AF57" s="223"/>
      <c r="AG57" s="223"/>
      <c r="AH57" s="223"/>
      <c r="AI57" s="223"/>
      <c r="AJ57" s="223"/>
      <c r="AK57" s="223"/>
      <c r="AL57" s="223"/>
      <c r="AM57" s="223"/>
      <c r="AN57" s="223"/>
      <c r="AO57" s="223"/>
      <c r="AP57" s="223"/>
      <c r="AQ57" s="223"/>
      <c r="AR57" s="223"/>
      <c r="AS57" s="223"/>
      <c r="AT57" s="223"/>
      <c r="AU57" s="223"/>
      <c r="AV57" s="224">
        <f>SUM(AV15:BG56)</f>
        <v>0</v>
      </c>
      <c r="AW57" s="225"/>
      <c r="AX57" s="225"/>
      <c r="AY57" s="225"/>
      <c r="AZ57" s="225"/>
      <c r="BA57" s="225"/>
      <c r="BB57" s="225"/>
      <c r="BC57" s="225"/>
      <c r="BD57" s="225"/>
      <c r="BE57" s="225"/>
      <c r="BF57" s="225"/>
      <c r="BG57" s="226"/>
      <c r="BH57" s="227"/>
      <c r="BI57" s="227"/>
      <c r="BJ57" s="227"/>
      <c r="BK57" s="227"/>
      <c r="BL57" s="227"/>
      <c r="BM57" s="227"/>
      <c r="BN57" s="227"/>
      <c r="BO57" s="227"/>
      <c r="BP57" s="227"/>
      <c r="BQ57" s="227"/>
      <c r="BR57" s="228"/>
      <c r="BT57" s="12"/>
      <c r="BV57" s="28"/>
      <c r="BW57" s="29">
        <f>SUM(BW15:BW56)</f>
        <v>0</v>
      </c>
    </row>
    <row r="58" spans="2:75" ht="7.5" customHeight="1" x14ac:dyDescent="0.2">
      <c r="B58" s="30"/>
      <c r="C58" s="31"/>
      <c r="D58" s="31"/>
      <c r="E58" s="31"/>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3"/>
      <c r="AW58" s="33"/>
      <c r="AX58" s="33"/>
      <c r="AY58" s="33"/>
      <c r="AZ58" s="33"/>
      <c r="BA58" s="33"/>
      <c r="BB58" s="33"/>
      <c r="BC58" s="33"/>
      <c r="BD58" s="33"/>
      <c r="BE58" s="33"/>
      <c r="BF58" s="33"/>
      <c r="BG58" s="33"/>
      <c r="BH58" s="34"/>
      <c r="BI58" s="34"/>
      <c r="BJ58" s="34"/>
      <c r="BK58" s="34"/>
      <c r="BL58" s="34"/>
      <c r="BM58" s="34"/>
      <c r="BN58" s="34"/>
      <c r="BO58" s="34"/>
      <c r="BP58" s="34"/>
      <c r="BQ58" s="34"/>
      <c r="BR58" s="34"/>
      <c r="BS58" s="31"/>
      <c r="BT58" s="35"/>
    </row>
    <row r="59" spans="2:75" ht="17.25" customHeight="1" x14ac:dyDescent="0.2">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36"/>
      <c r="AW59" s="36"/>
      <c r="AX59" s="36"/>
      <c r="AY59" s="36"/>
      <c r="AZ59" s="36"/>
      <c r="BA59" s="36"/>
      <c r="BB59" s="36"/>
      <c r="BC59" s="36"/>
      <c r="BD59" s="36"/>
      <c r="BE59" s="36"/>
      <c r="BF59" s="36"/>
      <c r="BG59" s="36"/>
      <c r="BH59" s="37"/>
      <c r="BI59" s="37"/>
      <c r="BJ59" s="37"/>
      <c r="BK59" s="37"/>
      <c r="BL59" s="37"/>
      <c r="BM59" s="37"/>
      <c r="BN59" s="37"/>
      <c r="BO59" s="37"/>
      <c r="BP59" s="37"/>
      <c r="BQ59" s="37"/>
      <c r="BR59" s="37"/>
    </row>
    <row r="60" spans="2:75" ht="17.25" customHeight="1" x14ac:dyDescent="0.2">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36"/>
      <c r="AW60" s="36"/>
      <c r="AX60" s="36"/>
      <c r="AY60" s="36"/>
      <c r="AZ60" s="36"/>
      <c r="BA60" s="36"/>
      <c r="BB60" s="36"/>
      <c r="BC60" s="36"/>
      <c r="BD60" s="36"/>
      <c r="BE60" s="36"/>
      <c r="BF60" s="36"/>
      <c r="BG60" s="36"/>
      <c r="BH60" s="37"/>
      <c r="BI60" s="37"/>
      <c r="BJ60" s="37"/>
      <c r="BK60" s="37"/>
      <c r="BL60" s="37"/>
      <c r="BM60" s="37"/>
      <c r="BN60" s="37"/>
      <c r="BO60" s="37"/>
      <c r="BP60" s="37"/>
      <c r="BQ60" s="37"/>
      <c r="BR60" s="37"/>
    </row>
    <row r="61" spans="2:75" ht="17.25" customHeight="1" x14ac:dyDescent="0.2">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36"/>
      <c r="AW61" s="36"/>
      <c r="AX61" s="36"/>
      <c r="AY61" s="36"/>
      <c r="AZ61" s="36"/>
      <c r="BA61" s="36"/>
      <c r="BB61" s="36"/>
      <c r="BC61" s="36"/>
      <c r="BD61" s="36"/>
      <c r="BE61" s="36"/>
      <c r="BF61" s="36"/>
      <c r="BG61" s="36"/>
      <c r="BH61" s="37"/>
      <c r="BI61" s="37"/>
      <c r="BJ61" s="37"/>
      <c r="BK61" s="37"/>
      <c r="BL61" s="37"/>
      <c r="BM61" s="37"/>
      <c r="BN61" s="37"/>
      <c r="BO61" s="37"/>
      <c r="BP61" s="37"/>
      <c r="BQ61" s="37"/>
      <c r="BR61" s="37"/>
    </row>
    <row r="62" spans="2:75" ht="17.25" customHeight="1" x14ac:dyDescent="0.2">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36"/>
      <c r="AW62" s="36"/>
      <c r="AX62" s="36"/>
      <c r="AY62" s="36"/>
      <c r="AZ62" s="36"/>
      <c r="BA62" s="36"/>
      <c r="BB62" s="36"/>
      <c r="BC62" s="36"/>
      <c r="BD62" s="36"/>
      <c r="BE62" s="36"/>
      <c r="BF62" s="36"/>
      <c r="BG62" s="36"/>
      <c r="BH62" s="37"/>
      <c r="BI62" s="37"/>
      <c r="BJ62" s="37"/>
      <c r="BK62" s="37"/>
      <c r="BL62" s="37"/>
      <c r="BM62" s="37"/>
      <c r="BN62" s="37"/>
      <c r="BO62" s="37"/>
      <c r="BP62" s="37"/>
      <c r="BQ62" s="37"/>
      <c r="BR62" s="37"/>
    </row>
  </sheetData>
  <mergeCells count="252">
    <mergeCell ref="AV56:BG56"/>
    <mergeCell ref="BH56:BR56"/>
    <mergeCell ref="F57:AU57"/>
    <mergeCell ref="AV57:BG57"/>
    <mergeCell ref="BH57:BR57"/>
    <mergeCell ref="BH54:BR54"/>
    <mergeCell ref="F55:P56"/>
    <mergeCell ref="Q55:AG55"/>
    <mergeCell ref="AH55:AN55"/>
    <mergeCell ref="AO55:AU55"/>
    <mergeCell ref="AV55:BG55"/>
    <mergeCell ref="BH55:BR55"/>
    <mergeCell ref="Q56:AG56"/>
    <mergeCell ref="AH56:AN56"/>
    <mergeCell ref="AO56:AU56"/>
    <mergeCell ref="F53:P54"/>
    <mergeCell ref="Q53:AG53"/>
    <mergeCell ref="AH53:AN53"/>
    <mergeCell ref="AO53:AU53"/>
    <mergeCell ref="AV53:BG53"/>
    <mergeCell ref="BH53:BR53"/>
    <mergeCell ref="Q54:AG54"/>
    <mergeCell ref="AH54:AN54"/>
    <mergeCell ref="AO54:AU54"/>
    <mergeCell ref="AV54:BG54"/>
    <mergeCell ref="BH51:BR51"/>
    <mergeCell ref="Q52:AG52"/>
    <mergeCell ref="AH52:AN52"/>
    <mergeCell ref="AO52:AU52"/>
    <mergeCell ref="AV52:BG52"/>
    <mergeCell ref="BH52:BR52"/>
    <mergeCell ref="Q50:AG50"/>
    <mergeCell ref="AH50:AN50"/>
    <mergeCell ref="AO50:AU50"/>
    <mergeCell ref="AV50:BG50"/>
    <mergeCell ref="BH50:BR50"/>
    <mergeCell ref="BH44:BR44"/>
    <mergeCell ref="Q45:AG45"/>
    <mergeCell ref="AH45:AN45"/>
    <mergeCell ref="AO45:AU45"/>
    <mergeCell ref="F51:P52"/>
    <mergeCell ref="Q51:AG51"/>
    <mergeCell ref="AH51:AN51"/>
    <mergeCell ref="AO51:AU51"/>
    <mergeCell ref="AV51:BG51"/>
    <mergeCell ref="Q48:AG48"/>
    <mergeCell ref="AH48:AN48"/>
    <mergeCell ref="AO48:AU48"/>
    <mergeCell ref="AV48:BG48"/>
    <mergeCell ref="F41:P50"/>
    <mergeCell ref="Q41:AG41"/>
    <mergeCell ref="AH41:AN41"/>
    <mergeCell ref="AO41:AU41"/>
    <mergeCell ref="AV41:BG41"/>
    <mergeCell ref="Q44:AG44"/>
    <mergeCell ref="AH44:AN44"/>
    <mergeCell ref="AO44:AU44"/>
    <mergeCell ref="AV44:BG44"/>
    <mergeCell ref="AV43:BG43"/>
    <mergeCell ref="AV45:BG45"/>
    <mergeCell ref="BH45:BR45"/>
    <mergeCell ref="BH48:BR48"/>
    <mergeCell ref="Q49:AG49"/>
    <mergeCell ref="AH49:AN49"/>
    <mergeCell ref="AO49:AU49"/>
    <mergeCell ref="AV49:BG49"/>
    <mergeCell ref="BH49:BR49"/>
    <mergeCell ref="Q46:AG46"/>
    <mergeCell ref="AH46:AN46"/>
    <mergeCell ref="AO46:AU46"/>
    <mergeCell ref="AV46:BG46"/>
    <mergeCell ref="BH46:BR46"/>
    <mergeCell ref="Q47:AG47"/>
    <mergeCell ref="AH47:AN47"/>
    <mergeCell ref="AO47:AU47"/>
    <mergeCell ref="AV47:BG47"/>
    <mergeCell ref="BH47:BR47"/>
    <mergeCell ref="F39:P40"/>
    <mergeCell ref="Q39:AG39"/>
    <mergeCell ref="AH39:AN39"/>
    <mergeCell ref="AO39:AU39"/>
    <mergeCell ref="AV39:BG39"/>
    <mergeCell ref="BH39:BR39"/>
    <mergeCell ref="Q40:AG40"/>
    <mergeCell ref="AH40:AN40"/>
    <mergeCell ref="AO40:AU40"/>
    <mergeCell ref="AV40:BG40"/>
    <mergeCell ref="BH40:BR40"/>
    <mergeCell ref="BH41:BR41"/>
    <mergeCell ref="Q42:AG42"/>
    <mergeCell ref="AH42:AN42"/>
    <mergeCell ref="AO42:AU42"/>
    <mergeCell ref="AV42:BG42"/>
    <mergeCell ref="BH42:BR42"/>
    <mergeCell ref="Q43:AG43"/>
    <mergeCell ref="AH43:AN43"/>
    <mergeCell ref="AO43:AU43"/>
    <mergeCell ref="BH43:BR43"/>
    <mergeCell ref="AV34:BG34"/>
    <mergeCell ref="BH34:BR34"/>
    <mergeCell ref="BH36:BR36"/>
    <mergeCell ref="F37:P38"/>
    <mergeCell ref="Q37:AG37"/>
    <mergeCell ref="AH37:AN37"/>
    <mergeCell ref="AO37:AU37"/>
    <mergeCell ref="AV37:BG37"/>
    <mergeCell ref="BH37:BR37"/>
    <mergeCell ref="Q38:AG38"/>
    <mergeCell ref="AH38:AN38"/>
    <mergeCell ref="AO38:AU38"/>
    <mergeCell ref="F35:P36"/>
    <mergeCell ref="Q35:AG35"/>
    <mergeCell ref="AH35:AN35"/>
    <mergeCell ref="AO35:AU35"/>
    <mergeCell ref="AV35:BG35"/>
    <mergeCell ref="BH35:BR35"/>
    <mergeCell ref="Q36:AG36"/>
    <mergeCell ref="AH36:AN36"/>
    <mergeCell ref="AO36:AU36"/>
    <mergeCell ref="AV36:BG36"/>
    <mergeCell ref="AV38:BG38"/>
    <mergeCell ref="BH38:BR38"/>
    <mergeCell ref="BH31:BR31"/>
    <mergeCell ref="Q32:AG32"/>
    <mergeCell ref="AH32:AN32"/>
    <mergeCell ref="AO32:AU32"/>
    <mergeCell ref="AV32:BG32"/>
    <mergeCell ref="BH32:BR32"/>
    <mergeCell ref="F30:P34"/>
    <mergeCell ref="Q30:AG30"/>
    <mergeCell ref="AH30:AN30"/>
    <mergeCell ref="AO30:AU30"/>
    <mergeCell ref="AV30:BG30"/>
    <mergeCell ref="BH30:BR30"/>
    <mergeCell ref="Q31:AG31"/>
    <mergeCell ref="AH31:AN31"/>
    <mergeCell ref="AO31:AU31"/>
    <mergeCell ref="AV31:BG31"/>
    <mergeCell ref="Q33:AG33"/>
    <mergeCell ref="AH33:AN33"/>
    <mergeCell ref="AO33:AU33"/>
    <mergeCell ref="AV33:BG33"/>
    <mergeCell ref="BH33:BR33"/>
    <mergeCell ref="Q34:AG34"/>
    <mergeCell ref="AH34:AN34"/>
    <mergeCell ref="AO34:AU34"/>
    <mergeCell ref="Q28:AG28"/>
    <mergeCell ref="AH28:AN28"/>
    <mergeCell ref="AO28:AU28"/>
    <mergeCell ref="AV28:BG28"/>
    <mergeCell ref="BH28:BR28"/>
    <mergeCell ref="Q29:AG29"/>
    <mergeCell ref="AH29:AN29"/>
    <mergeCell ref="AO29:AU29"/>
    <mergeCell ref="AV29:BG29"/>
    <mergeCell ref="BH29:BR29"/>
    <mergeCell ref="Q26:AG26"/>
    <mergeCell ref="AH26:AN26"/>
    <mergeCell ref="AO26:AU26"/>
    <mergeCell ref="AV26:BG26"/>
    <mergeCell ref="BH26:BR26"/>
    <mergeCell ref="Q27:AG27"/>
    <mergeCell ref="AH27:AN27"/>
    <mergeCell ref="AO27:AU27"/>
    <mergeCell ref="AV27:BG27"/>
    <mergeCell ref="BH27:BR27"/>
    <mergeCell ref="Q24:AG24"/>
    <mergeCell ref="AH24:AN24"/>
    <mergeCell ref="AO24:AU24"/>
    <mergeCell ref="AV24:BG24"/>
    <mergeCell ref="BH24:BR24"/>
    <mergeCell ref="Q25:AG25"/>
    <mergeCell ref="AH25:AN25"/>
    <mergeCell ref="AO25:AU25"/>
    <mergeCell ref="AV25:BG25"/>
    <mergeCell ref="BH25:BR25"/>
    <mergeCell ref="Q22:AG22"/>
    <mergeCell ref="AH22:AN22"/>
    <mergeCell ref="AO22:AU22"/>
    <mergeCell ref="AV22:BG22"/>
    <mergeCell ref="BH22:BR22"/>
    <mergeCell ref="Q23:AG23"/>
    <mergeCell ref="AH23:AN23"/>
    <mergeCell ref="AO23:AU23"/>
    <mergeCell ref="AV23:BG23"/>
    <mergeCell ref="BH23:BR23"/>
    <mergeCell ref="Q20:AG20"/>
    <mergeCell ref="AH20:AN20"/>
    <mergeCell ref="AO20:AU20"/>
    <mergeCell ref="AV20:BG20"/>
    <mergeCell ref="BH20:BR20"/>
    <mergeCell ref="Q21:AG21"/>
    <mergeCell ref="AH21:AN21"/>
    <mergeCell ref="AO21:AU21"/>
    <mergeCell ref="AV21:BG21"/>
    <mergeCell ref="BH21:BR21"/>
    <mergeCell ref="Q16:AG16"/>
    <mergeCell ref="AH16:AN16"/>
    <mergeCell ref="AO16:AU16"/>
    <mergeCell ref="Q18:AG18"/>
    <mergeCell ref="AH18:AN18"/>
    <mergeCell ref="AO18:AU18"/>
    <mergeCell ref="AV18:BG18"/>
    <mergeCell ref="BH18:BR18"/>
    <mergeCell ref="Q19:AG19"/>
    <mergeCell ref="AH19:AN19"/>
    <mergeCell ref="AO19:AU19"/>
    <mergeCell ref="AV19:BG19"/>
    <mergeCell ref="BH19:BR19"/>
    <mergeCell ref="E12:R12"/>
    <mergeCell ref="T12:AI12"/>
    <mergeCell ref="AM12:AV12"/>
    <mergeCell ref="AX12:BR12"/>
    <mergeCell ref="D14:E57"/>
    <mergeCell ref="F14:P14"/>
    <mergeCell ref="Q14:AG14"/>
    <mergeCell ref="AH14:AN14"/>
    <mergeCell ref="AO14:AU14"/>
    <mergeCell ref="AV14:BG14"/>
    <mergeCell ref="AV16:BG16"/>
    <mergeCell ref="BH16:BR16"/>
    <mergeCell ref="Q17:AG17"/>
    <mergeCell ref="AH17:AN17"/>
    <mergeCell ref="AO17:AU17"/>
    <mergeCell ref="AV17:BG17"/>
    <mergeCell ref="BH17:BR17"/>
    <mergeCell ref="BH14:BR14"/>
    <mergeCell ref="F15:P29"/>
    <mergeCell ref="Q15:AG15"/>
    <mergeCell ref="AH15:AN15"/>
    <mergeCell ref="AO15:AU15"/>
    <mergeCell ref="AV15:BG15"/>
    <mergeCell ref="BH15:BR15"/>
    <mergeCell ref="W2:AE3"/>
    <mergeCell ref="AF2:AN3"/>
    <mergeCell ref="AQ2:BE3"/>
    <mergeCell ref="BF2:BT3"/>
    <mergeCell ref="E10:R10"/>
    <mergeCell ref="T10:AI10"/>
    <mergeCell ref="AM10:AV11"/>
    <mergeCell ref="AX10:BR11"/>
    <mergeCell ref="E11:R11"/>
    <mergeCell ref="T11:AI11"/>
    <mergeCell ref="B6:BT6"/>
    <mergeCell ref="AB7:AT7"/>
    <mergeCell ref="AY7:BC8"/>
    <mergeCell ref="BD7:BE8"/>
    <mergeCell ref="BF7:BG8"/>
    <mergeCell ref="BH7:BI8"/>
    <mergeCell ref="BJ7:BK8"/>
    <mergeCell ref="BL7:BM8"/>
    <mergeCell ref="BN7:BR8"/>
  </mergeCells>
  <phoneticPr fontId="3"/>
  <dataValidations count="1">
    <dataValidation type="list" allowBlank="1" showInputMessage="1" showErrorMessage="1" sqref="AX12:BR12" xr:uid="{00000000-0002-0000-0000-000000000000}">
      <formula1>$BY$2:$BY$9</formula1>
    </dataValidation>
  </dataValidations>
  <printOptions horizontalCentered="1"/>
  <pageMargins left="0.19685039370078741" right="0.19685039370078741" top="0.19685039370078741" bottom="0.19685039370078741" header="0.11811023622047245" footer="0.11811023622047245"/>
  <pageSetup paperSize="9" scale="86" orientation="portrait" horizontalDpi="300" verticalDpi="300" r:id="rId1"/>
  <headerFooter alignWithMargins="0"/>
  <rowBreaks count="2" manualBreakCount="2">
    <brk id="58" min="1" max="74" man="1"/>
    <brk id="70" min="1" max="74" man="1"/>
  </rowBreaks>
  <colBreaks count="1" manualBreakCount="1">
    <brk id="75" max="1048575" man="1"/>
  </colBreaks>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1000000}">
          <x14:formula1>
            <xm:f>'⑥身体介護を伴わない移動支援・複合（早朝＆日中&amp;夜間）'!$A$4:$A$61</xm:f>
          </x14:formula1>
          <xm:sqref>Q53:AG54</xm:sqref>
        </x14:dataValidation>
        <x14:dataValidation type="list" allowBlank="1" showInputMessage="1" showErrorMessage="1" xr:uid="{00000000-0002-0000-0000-000002000000}">
          <x14:formula1>
            <xm:f>'⑦身体介護を伴わない移動支援・複合（日中＆夜間＆深夜）'!$A$4:$A$191</xm:f>
          </x14:formula1>
          <xm:sqref>Q55:AG56</xm:sqref>
        </x14:dataValidation>
        <x14:dataValidation type="list" allowBlank="1" showInputMessage="1" showErrorMessage="1" xr:uid="{00000000-0002-0000-0000-000003000000}">
          <x14:formula1>
            <xm:f>'⑤身体介護を伴わない移動支援・複合（夜間早朝＆深夜）'!$A$4:$A$93</xm:f>
          </x14:formula1>
          <xm:sqref>Q51:AG52</xm:sqref>
        </x14:dataValidation>
        <x14:dataValidation type="list" allowBlank="1" showInputMessage="1" showErrorMessage="1" xr:uid="{00000000-0002-0000-0000-000004000000}">
          <x14:formula1>
            <xm:f>'④身体介護を伴わない移動支援・複合（日中＆夜間早朝）'!$A$4:$A$381</xm:f>
          </x14:formula1>
          <xm:sqref>Q41:AG50</xm:sqref>
        </x14:dataValidation>
        <x14:dataValidation type="list" allowBlank="1" showInputMessage="1" showErrorMessage="1" xr:uid="{00000000-0002-0000-0000-000005000000}">
          <x14:formula1>
            <xm:f>'③身体介護を伴わない移動支援・複合（夜間早朝＆日中）'!$A$4:$A$213</xm:f>
          </x14:formula1>
          <xm:sqref>Q39:AG40</xm:sqref>
        </x14:dataValidation>
        <x14:dataValidation type="list" allowBlank="1" showInputMessage="1" showErrorMessage="1" xr:uid="{00000000-0002-0000-0000-000006000000}">
          <x14:formula1>
            <xm:f>'②身体介護を伴わない移動支援・複合（深夜＆夜間早朝）'!$A$4:$A$133</xm:f>
          </x14:formula1>
          <xm:sqref>Q37:AG38</xm:sqref>
        </x14:dataValidation>
        <x14:dataValidation type="list" allowBlank="1" showInputMessage="1" showErrorMessage="1" xr:uid="{00000000-0002-0000-0000-000007000000}">
          <x14:formula1>
            <xm:f>'➀身体介護を伴わない移動支援・単一'!$A$64:$A$89</xm:f>
          </x14:formula1>
          <xm:sqref>Q35:AG36</xm:sqref>
        </x14:dataValidation>
        <x14:dataValidation type="list" allowBlank="1" showInputMessage="1" showErrorMessage="1" xr:uid="{00000000-0002-0000-0000-000008000000}">
          <x14:formula1>
            <xm:f>'➀身体介護を伴わない移動支援・単一'!$A$46:$A$63</xm:f>
          </x14:formula1>
          <xm:sqref>Q30:AG34</xm:sqref>
        </x14:dataValidation>
        <x14:dataValidation type="list" allowBlank="1" showInputMessage="1" showErrorMessage="1" xr:uid="{00000000-0002-0000-0000-000009000000}">
          <x14:formula1>
            <xm:f>'➀身体介護を伴わない移動支援・単一'!$A$4:$A$45</xm:f>
          </x14:formula1>
          <xm:sqref>Q15:AG29</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08"/>
  <sheetViews>
    <sheetView view="pageBreakPreview" zoomScaleNormal="100" zoomScaleSheetLayoutView="100" workbookViewId="0">
      <pane ySplit="3" topLeftCell="A4" activePane="bottomLeft" state="frozen"/>
      <selection activeCell="B2" sqref="B2"/>
      <selection pane="bottomLeft" activeCell="T13" sqref="T13"/>
    </sheetView>
  </sheetViews>
  <sheetFormatPr defaultColWidth="2.6640625" defaultRowHeight="18" customHeight="1" outlineLevelCol="1" x14ac:dyDescent="0.2"/>
  <cols>
    <col min="1" max="9" width="2.6640625" style="39" customWidth="1"/>
    <col min="10" max="12" width="3.5546875" style="39" customWidth="1" outlineLevel="1"/>
    <col min="13" max="15" width="3.5546875" style="39" customWidth="1"/>
    <col min="16" max="16" width="6.44140625" style="39" hidden="1" customWidth="1" outlineLevel="1"/>
    <col min="17" max="19" width="2.6640625" style="91" hidden="1" customWidth="1" outlineLevel="1"/>
    <col min="20" max="20" width="2.6640625" style="39" customWidth="1" collapsed="1"/>
    <col min="21" max="21" width="3.21875" style="39" customWidth="1"/>
    <col min="22" max="16384" width="2.6640625" style="39"/>
  </cols>
  <sheetData>
    <row r="1" spans="1:22" ht="30" customHeight="1" x14ac:dyDescent="0.2">
      <c r="A1" s="300" t="s">
        <v>44</v>
      </c>
      <c r="B1" s="300"/>
      <c r="C1" s="300"/>
      <c r="D1" s="300"/>
      <c r="E1" s="300"/>
      <c r="F1" s="300"/>
      <c r="G1" s="300"/>
      <c r="H1" s="300"/>
      <c r="I1" s="300"/>
      <c r="J1" s="314" t="s">
        <v>64</v>
      </c>
      <c r="K1" s="314"/>
      <c r="L1" s="314"/>
      <c r="M1" s="314"/>
      <c r="N1" s="314"/>
      <c r="O1" s="314"/>
      <c r="P1" s="307" t="s">
        <v>70</v>
      </c>
      <c r="Q1" s="311" t="s">
        <v>119</v>
      </c>
      <c r="R1" s="311"/>
      <c r="S1" s="311"/>
      <c r="U1" s="39" t="s">
        <v>122</v>
      </c>
    </row>
    <row r="2" spans="1:22" ht="30" customHeight="1" x14ac:dyDescent="0.2">
      <c r="A2" s="300"/>
      <c r="B2" s="300"/>
      <c r="C2" s="300"/>
      <c r="D2" s="300"/>
      <c r="E2" s="300"/>
      <c r="F2" s="300"/>
      <c r="G2" s="300"/>
      <c r="H2" s="300"/>
      <c r="I2" s="300"/>
      <c r="J2" s="301" t="s">
        <v>59</v>
      </c>
      <c r="K2" s="301"/>
      <c r="L2" s="301"/>
      <c r="M2" s="301" t="s">
        <v>120</v>
      </c>
      <c r="N2" s="301"/>
      <c r="O2" s="301"/>
      <c r="P2" s="307"/>
      <c r="Q2" s="311"/>
      <c r="R2" s="311"/>
      <c r="S2" s="311"/>
      <c r="U2" s="42">
        <v>69</v>
      </c>
      <c r="V2" s="39" t="s">
        <v>62</v>
      </c>
    </row>
    <row r="3" spans="1:22" ht="30" customHeight="1" x14ac:dyDescent="0.2">
      <c r="A3" s="300"/>
      <c r="B3" s="300"/>
      <c r="C3" s="300"/>
      <c r="D3" s="300"/>
      <c r="E3" s="300"/>
      <c r="F3" s="300"/>
      <c r="G3" s="300"/>
      <c r="H3" s="300"/>
      <c r="I3" s="300"/>
      <c r="J3" s="301"/>
      <c r="K3" s="301"/>
      <c r="L3" s="301"/>
      <c r="M3" s="301"/>
      <c r="N3" s="301"/>
      <c r="O3" s="301"/>
      <c r="P3" s="307"/>
      <c r="Q3" s="311"/>
      <c r="R3" s="311"/>
      <c r="S3" s="311"/>
    </row>
    <row r="4" spans="1:22" ht="18" customHeight="1" x14ac:dyDescent="0.2">
      <c r="A4" s="294" t="s">
        <v>57</v>
      </c>
      <c r="B4" s="294"/>
      <c r="C4" s="294"/>
      <c r="D4" s="315">
        <v>0.5</v>
      </c>
      <c r="E4" s="315"/>
      <c r="F4" s="315"/>
      <c r="G4" s="306">
        <v>0.5</v>
      </c>
      <c r="H4" s="306"/>
      <c r="I4" s="306"/>
      <c r="J4" s="304">
        <f>'基本（介護無）・単一'!I5-'基本（介護無）・単一'!I4</f>
        <v>91</v>
      </c>
      <c r="K4" s="304"/>
      <c r="L4" s="304"/>
      <c r="M4" s="304">
        <v>127</v>
      </c>
      <c r="N4" s="304"/>
      <c r="O4" s="304"/>
      <c r="P4" s="308">
        <v>0.4</v>
      </c>
      <c r="Q4" s="313">
        <f>ROUND(J4*(1+$P$4),0)</f>
        <v>127</v>
      </c>
      <c r="R4" s="313"/>
      <c r="S4" s="313"/>
    </row>
    <row r="5" spans="1:22" ht="18" customHeight="1" x14ac:dyDescent="0.2">
      <c r="A5" s="294" t="s">
        <v>57</v>
      </c>
      <c r="B5" s="294"/>
      <c r="C5" s="294"/>
      <c r="D5" s="315">
        <v>0.5</v>
      </c>
      <c r="E5" s="315"/>
      <c r="F5" s="315"/>
      <c r="G5" s="306">
        <v>1</v>
      </c>
      <c r="H5" s="306"/>
      <c r="I5" s="306"/>
      <c r="J5" s="304">
        <f>J4+'基本（介護無）・単一'!I6-'基本（介護無）・単一'!I5</f>
        <v>169</v>
      </c>
      <c r="K5" s="304"/>
      <c r="L5" s="304"/>
      <c r="M5" s="304">
        <v>237</v>
      </c>
      <c r="N5" s="304"/>
      <c r="O5" s="304"/>
      <c r="P5" s="307"/>
      <c r="Q5" s="310">
        <f t="shared" ref="Q5:Q68" si="0">ROUND(J5*(1+$P$4),0)</f>
        <v>237</v>
      </c>
      <c r="R5" s="310"/>
      <c r="S5" s="310"/>
    </row>
    <row r="6" spans="1:22" ht="18" customHeight="1" x14ac:dyDescent="0.2">
      <c r="A6" s="294" t="s">
        <v>57</v>
      </c>
      <c r="B6" s="294"/>
      <c r="C6" s="294"/>
      <c r="D6" s="315">
        <v>0.5</v>
      </c>
      <c r="E6" s="315"/>
      <c r="F6" s="315"/>
      <c r="G6" s="306">
        <v>1.5</v>
      </c>
      <c r="H6" s="306"/>
      <c r="I6" s="306"/>
      <c r="J6" s="304">
        <f>J5+'基本（介護無）・単一'!I7-'基本（介護無）・単一'!I6</f>
        <v>239</v>
      </c>
      <c r="K6" s="304"/>
      <c r="L6" s="304"/>
      <c r="M6" s="304">
        <v>335</v>
      </c>
      <c r="N6" s="304"/>
      <c r="O6" s="304"/>
      <c r="P6" s="307"/>
      <c r="Q6" s="310">
        <f t="shared" si="0"/>
        <v>335</v>
      </c>
      <c r="R6" s="310"/>
      <c r="S6" s="310"/>
    </row>
    <row r="7" spans="1:22" ht="18" customHeight="1" x14ac:dyDescent="0.2">
      <c r="A7" s="294" t="s">
        <v>57</v>
      </c>
      <c r="B7" s="294"/>
      <c r="C7" s="294"/>
      <c r="D7" s="315">
        <v>0.5</v>
      </c>
      <c r="E7" s="315"/>
      <c r="F7" s="315"/>
      <c r="G7" s="306">
        <v>2</v>
      </c>
      <c r="H7" s="306"/>
      <c r="I7" s="306"/>
      <c r="J7" s="304">
        <f>J6+$U$2</f>
        <v>308</v>
      </c>
      <c r="K7" s="304"/>
      <c r="L7" s="304"/>
      <c r="M7" s="304">
        <v>431</v>
      </c>
      <c r="N7" s="304"/>
      <c r="O7" s="304"/>
      <c r="P7" s="307"/>
      <c r="Q7" s="310">
        <f t="shared" si="0"/>
        <v>431</v>
      </c>
      <c r="R7" s="310"/>
      <c r="S7" s="310"/>
    </row>
    <row r="8" spans="1:22" ht="18" customHeight="1" x14ac:dyDescent="0.2">
      <c r="A8" s="294" t="s">
        <v>57</v>
      </c>
      <c r="B8" s="294"/>
      <c r="C8" s="294"/>
      <c r="D8" s="315">
        <v>0.5</v>
      </c>
      <c r="E8" s="315"/>
      <c r="F8" s="315"/>
      <c r="G8" s="306">
        <v>2.5</v>
      </c>
      <c r="H8" s="306"/>
      <c r="I8" s="306"/>
      <c r="J8" s="304">
        <f t="shared" ref="J8:J24" si="1">J7+$U$2</f>
        <v>377</v>
      </c>
      <c r="K8" s="304"/>
      <c r="L8" s="304"/>
      <c r="M8" s="304">
        <v>528</v>
      </c>
      <c r="N8" s="304"/>
      <c r="O8" s="304"/>
      <c r="P8" s="307"/>
      <c r="Q8" s="310">
        <f t="shared" si="0"/>
        <v>528</v>
      </c>
      <c r="R8" s="310"/>
      <c r="S8" s="310"/>
    </row>
    <row r="9" spans="1:22" ht="18" customHeight="1" x14ac:dyDescent="0.2">
      <c r="A9" s="294" t="s">
        <v>57</v>
      </c>
      <c r="B9" s="294"/>
      <c r="C9" s="294"/>
      <c r="D9" s="315">
        <v>0.5</v>
      </c>
      <c r="E9" s="315"/>
      <c r="F9" s="315"/>
      <c r="G9" s="306">
        <v>3</v>
      </c>
      <c r="H9" s="306"/>
      <c r="I9" s="306"/>
      <c r="J9" s="304">
        <f t="shared" si="1"/>
        <v>446</v>
      </c>
      <c r="K9" s="304"/>
      <c r="L9" s="304"/>
      <c r="M9" s="304">
        <v>624</v>
      </c>
      <c r="N9" s="304"/>
      <c r="O9" s="304"/>
      <c r="P9" s="307"/>
      <c r="Q9" s="310">
        <f t="shared" si="0"/>
        <v>624</v>
      </c>
      <c r="R9" s="310"/>
      <c r="S9" s="310"/>
    </row>
    <row r="10" spans="1:22" ht="18" customHeight="1" x14ac:dyDescent="0.2">
      <c r="A10" s="294" t="s">
        <v>57</v>
      </c>
      <c r="B10" s="294"/>
      <c r="C10" s="294"/>
      <c r="D10" s="315">
        <v>0.5</v>
      </c>
      <c r="E10" s="315"/>
      <c r="F10" s="315"/>
      <c r="G10" s="306">
        <v>3.5</v>
      </c>
      <c r="H10" s="306"/>
      <c r="I10" s="306"/>
      <c r="J10" s="304">
        <f t="shared" si="1"/>
        <v>515</v>
      </c>
      <c r="K10" s="304"/>
      <c r="L10" s="304"/>
      <c r="M10" s="304">
        <v>721</v>
      </c>
      <c r="N10" s="304"/>
      <c r="O10" s="304"/>
      <c r="P10" s="307"/>
      <c r="Q10" s="310">
        <f t="shared" si="0"/>
        <v>721</v>
      </c>
      <c r="R10" s="310"/>
      <c r="S10" s="310"/>
    </row>
    <row r="11" spans="1:22" ht="18" customHeight="1" x14ac:dyDescent="0.2">
      <c r="A11" s="294" t="s">
        <v>57</v>
      </c>
      <c r="B11" s="294"/>
      <c r="C11" s="294"/>
      <c r="D11" s="315">
        <v>0.5</v>
      </c>
      <c r="E11" s="315"/>
      <c r="F11" s="315"/>
      <c r="G11" s="306">
        <v>4</v>
      </c>
      <c r="H11" s="306"/>
      <c r="I11" s="306"/>
      <c r="J11" s="304">
        <f t="shared" si="1"/>
        <v>584</v>
      </c>
      <c r="K11" s="304"/>
      <c r="L11" s="304"/>
      <c r="M11" s="304">
        <v>818</v>
      </c>
      <c r="N11" s="304"/>
      <c r="O11" s="304"/>
      <c r="P11" s="307"/>
      <c r="Q11" s="310">
        <f t="shared" si="0"/>
        <v>818</v>
      </c>
      <c r="R11" s="310"/>
      <c r="S11" s="310"/>
    </row>
    <row r="12" spans="1:22" ht="18" customHeight="1" x14ac:dyDescent="0.2">
      <c r="A12" s="294" t="s">
        <v>57</v>
      </c>
      <c r="B12" s="294"/>
      <c r="C12" s="294"/>
      <c r="D12" s="315">
        <v>0.5</v>
      </c>
      <c r="E12" s="315"/>
      <c r="F12" s="315"/>
      <c r="G12" s="306">
        <v>4.5</v>
      </c>
      <c r="H12" s="306"/>
      <c r="I12" s="306"/>
      <c r="J12" s="304">
        <f t="shared" si="1"/>
        <v>653</v>
      </c>
      <c r="K12" s="304"/>
      <c r="L12" s="304"/>
      <c r="M12" s="304">
        <v>914</v>
      </c>
      <c r="N12" s="304"/>
      <c r="O12" s="304"/>
      <c r="P12" s="307"/>
      <c r="Q12" s="310">
        <f t="shared" si="0"/>
        <v>914</v>
      </c>
      <c r="R12" s="310"/>
      <c r="S12" s="310"/>
    </row>
    <row r="13" spans="1:22" ht="18" customHeight="1" x14ac:dyDescent="0.2">
      <c r="A13" s="294" t="s">
        <v>57</v>
      </c>
      <c r="B13" s="294"/>
      <c r="C13" s="294"/>
      <c r="D13" s="315">
        <v>0.5</v>
      </c>
      <c r="E13" s="315"/>
      <c r="F13" s="315"/>
      <c r="G13" s="306">
        <v>5</v>
      </c>
      <c r="H13" s="306"/>
      <c r="I13" s="306"/>
      <c r="J13" s="304">
        <f t="shared" si="1"/>
        <v>722</v>
      </c>
      <c r="K13" s="304"/>
      <c r="L13" s="304"/>
      <c r="M13" s="304">
        <v>1011</v>
      </c>
      <c r="N13" s="304"/>
      <c r="O13" s="304"/>
      <c r="P13" s="307"/>
      <c r="Q13" s="310">
        <f t="shared" si="0"/>
        <v>1011</v>
      </c>
      <c r="R13" s="310"/>
      <c r="S13" s="310"/>
    </row>
    <row r="14" spans="1:22" ht="18" customHeight="1" x14ac:dyDescent="0.2">
      <c r="A14" s="294" t="s">
        <v>57</v>
      </c>
      <c r="B14" s="294"/>
      <c r="C14" s="294"/>
      <c r="D14" s="315">
        <v>0.5</v>
      </c>
      <c r="E14" s="315"/>
      <c r="F14" s="315"/>
      <c r="G14" s="306">
        <v>5.5</v>
      </c>
      <c r="H14" s="306"/>
      <c r="I14" s="306"/>
      <c r="J14" s="304">
        <f t="shared" si="1"/>
        <v>791</v>
      </c>
      <c r="K14" s="304"/>
      <c r="L14" s="304"/>
      <c r="M14" s="304">
        <v>1107</v>
      </c>
      <c r="N14" s="304"/>
      <c r="O14" s="304"/>
      <c r="P14" s="307"/>
      <c r="Q14" s="310">
        <f t="shared" si="0"/>
        <v>1107</v>
      </c>
      <c r="R14" s="310"/>
      <c r="S14" s="310"/>
    </row>
    <row r="15" spans="1:22" ht="18" customHeight="1" x14ac:dyDescent="0.2">
      <c r="A15" s="294" t="s">
        <v>57</v>
      </c>
      <c r="B15" s="294"/>
      <c r="C15" s="294"/>
      <c r="D15" s="315">
        <v>0.5</v>
      </c>
      <c r="E15" s="315"/>
      <c r="F15" s="315"/>
      <c r="G15" s="306">
        <v>6</v>
      </c>
      <c r="H15" s="306"/>
      <c r="I15" s="306"/>
      <c r="J15" s="304">
        <f t="shared" si="1"/>
        <v>860</v>
      </c>
      <c r="K15" s="304"/>
      <c r="L15" s="304"/>
      <c r="M15" s="304">
        <v>1204</v>
      </c>
      <c r="N15" s="304"/>
      <c r="O15" s="304"/>
      <c r="P15" s="307"/>
      <c r="Q15" s="310">
        <f t="shared" si="0"/>
        <v>1204</v>
      </c>
      <c r="R15" s="310"/>
      <c r="S15" s="310"/>
    </row>
    <row r="16" spans="1:22" ht="18" customHeight="1" x14ac:dyDescent="0.2">
      <c r="A16" s="294" t="s">
        <v>57</v>
      </c>
      <c r="B16" s="294"/>
      <c r="C16" s="294"/>
      <c r="D16" s="315">
        <v>0.5</v>
      </c>
      <c r="E16" s="315"/>
      <c r="F16" s="315"/>
      <c r="G16" s="306">
        <v>6.5</v>
      </c>
      <c r="H16" s="306"/>
      <c r="I16" s="306"/>
      <c r="J16" s="304">
        <f t="shared" si="1"/>
        <v>929</v>
      </c>
      <c r="K16" s="304"/>
      <c r="L16" s="304"/>
      <c r="M16" s="304">
        <v>1301</v>
      </c>
      <c r="N16" s="304"/>
      <c r="O16" s="304"/>
      <c r="P16" s="307"/>
      <c r="Q16" s="310">
        <f t="shared" si="0"/>
        <v>1301</v>
      </c>
      <c r="R16" s="310"/>
      <c r="S16" s="310"/>
    </row>
    <row r="17" spans="1:19" ht="18" customHeight="1" x14ac:dyDescent="0.2">
      <c r="A17" s="294" t="s">
        <v>57</v>
      </c>
      <c r="B17" s="294"/>
      <c r="C17" s="294"/>
      <c r="D17" s="315">
        <v>0.5</v>
      </c>
      <c r="E17" s="315"/>
      <c r="F17" s="315"/>
      <c r="G17" s="306">
        <v>7</v>
      </c>
      <c r="H17" s="306"/>
      <c r="I17" s="306"/>
      <c r="J17" s="304">
        <f t="shared" si="1"/>
        <v>998</v>
      </c>
      <c r="K17" s="304"/>
      <c r="L17" s="304"/>
      <c r="M17" s="304">
        <v>1397</v>
      </c>
      <c r="N17" s="304"/>
      <c r="O17" s="304"/>
      <c r="P17" s="307"/>
      <c r="Q17" s="310">
        <f t="shared" si="0"/>
        <v>1397</v>
      </c>
      <c r="R17" s="310"/>
      <c r="S17" s="310"/>
    </row>
    <row r="18" spans="1:19" ht="18" customHeight="1" x14ac:dyDescent="0.2">
      <c r="A18" s="294" t="s">
        <v>57</v>
      </c>
      <c r="B18" s="294"/>
      <c r="C18" s="294"/>
      <c r="D18" s="315">
        <v>0.5</v>
      </c>
      <c r="E18" s="315"/>
      <c r="F18" s="315"/>
      <c r="G18" s="306">
        <v>7.5</v>
      </c>
      <c r="H18" s="306"/>
      <c r="I18" s="306"/>
      <c r="J18" s="304">
        <f t="shared" si="1"/>
        <v>1067</v>
      </c>
      <c r="K18" s="304"/>
      <c r="L18" s="304"/>
      <c r="M18" s="304">
        <v>1494</v>
      </c>
      <c r="N18" s="304"/>
      <c r="O18" s="304"/>
      <c r="P18" s="307"/>
      <c r="Q18" s="310">
        <f t="shared" si="0"/>
        <v>1494</v>
      </c>
      <c r="R18" s="310"/>
      <c r="S18" s="310"/>
    </row>
    <row r="19" spans="1:19" ht="18" customHeight="1" x14ac:dyDescent="0.2">
      <c r="A19" s="294" t="s">
        <v>57</v>
      </c>
      <c r="B19" s="294"/>
      <c r="C19" s="294"/>
      <c r="D19" s="315">
        <v>0.5</v>
      </c>
      <c r="E19" s="315"/>
      <c r="F19" s="315"/>
      <c r="G19" s="306">
        <v>8</v>
      </c>
      <c r="H19" s="306"/>
      <c r="I19" s="306"/>
      <c r="J19" s="304">
        <f t="shared" si="1"/>
        <v>1136</v>
      </c>
      <c r="K19" s="304"/>
      <c r="L19" s="304"/>
      <c r="M19" s="304">
        <v>1590</v>
      </c>
      <c r="N19" s="304"/>
      <c r="O19" s="304"/>
      <c r="P19" s="307"/>
      <c r="Q19" s="310">
        <f t="shared" si="0"/>
        <v>1590</v>
      </c>
      <c r="R19" s="310"/>
      <c r="S19" s="310"/>
    </row>
    <row r="20" spans="1:19" ht="18" customHeight="1" x14ac:dyDescent="0.2">
      <c r="A20" s="294" t="s">
        <v>57</v>
      </c>
      <c r="B20" s="294"/>
      <c r="C20" s="294"/>
      <c r="D20" s="315">
        <v>0.5</v>
      </c>
      <c r="E20" s="315"/>
      <c r="F20" s="315"/>
      <c r="G20" s="306">
        <v>8.5</v>
      </c>
      <c r="H20" s="306"/>
      <c r="I20" s="306"/>
      <c r="J20" s="304">
        <f t="shared" si="1"/>
        <v>1205</v>
      </c>
      <c r="K20" s="304"/>
      <c r="L20" s="304"/>
      <c r="M20" s="304">
        <v>1687</v>
      </c>
      <c r="N20" s="304"/>
      <c r="O20" s="304"/>
      <c r="P20" s="307"/>
      <c r="Q20" s="310">
        <f t="shared" si="0"/>
        <v>1687</v>
      </c>
      <c r="R20" s="310"/>
      <c r="S20" s="310"/>
    </row>
    <row r="21" spans="1:19" ht="18" customHeight="1" x14ac:dyDescent="0.2">
      <c r="A21" s="294" t="s">
        <v>57</v>
      </c>
      <c r="B21" s="294"/>
      <c r="C21" s="294"/>
      <c r="D21" s="315">
        <v>0.5</v>
      </c>
      <c r="E21" s="315"/>
      <c r="F21" s="315"/>
      <c r="G21" s="306">
        <v>9</v>
      </c>
      <c r="H21" s="306"/>
      <c r="I21" s="306"/>
      <c r="J21" s="304">
        <f t="shared" si="1"/>
        <v>1274</v>
      </c>
      <c r="K21" s="304"/>
      <c r="L21" s="304"/>
      <c r="M21" s="304">
        <v>1784</v>
      </c>
      <c r="N21" s="304"/>
      <c r="O21" s="304"/>
      <c r="P21" s="307"/>
      <c r="Q21" s="310">
        <f t="shared" si="0"/>
        <v>1784</v>
      </c>
      <c r="R21" s="310"/>
      <c r="S21" s="310"/>
    </row>
    <row r="22" spans="1:19" ht="18" customHeight="1" x14ac:dyDescent="0.2">
      <c r="A22" s="294" t="s">
        <v>57</v>
      </c>
      <c r="B22" s="294"/>
      <c r="C22" s="294"/>
      <c r="D22" s="315">
        <v>0.5</v>
      </c>
      <c r="E22" s="315"/>
      <c r="F22" s="315"/>
      <c r="G22" s="306">
        <v>9.5</v>
      </c>
      <c r="H22" s="306"/>
      <c r="I22" s="306"/>
      <c r="J22" s="304">
        <f t="shared" si="1"/>
        <v>1343</v>
      </c>
      <c r="K22" s="304"/>
      <c r="L22" s="304"/>
      <c r="M22" s="304">
        <v>1880</v>
      </c>
      <c r="N22" s="304"/>
      <c r="O22" s="304"/>
      <c r="P22" s="307"/>
      <c r="Q22" s="310">
        <f t="shared" si="0"/>
        <v>1880</v>
      </c>
      <c r="R22" s="310"/>
      <c r="S22" s="310"/>
    </row>
    <row r="23" spans="1:19" ht="18" customHeight="1" x14ac:dyDescent="0.2">
      <c r="A23" s="294" t="s">
        <v>57</v>
      </c>
      <c r="B23" s="294"/>
      <c r="C23" s="294"/>
      <c r="D23" s="315">
        <v>0.5</v>
      </c>
      <c r="E23" s="315"/>
      <c r="F23" s="315"/>
      <c r="G23" s="306">
        <v>10</v>
      </c>
      <c r="H23" s="306"/>
      <c r="I23" s="306"/>
      <c r="J23" s="304">
        <f t="shared" si="1"/>
        <v>1412</v>
      </c>
      <c r="K23" s="304"/>
      <c r="L23" s="304"/>
      <c r="M23" s="304">
        <v>1977</v>
      </c>
      <c r="N23" s="304"/>
      <c r="O23" s="304"/>
      <c r="P23" s="307"/>
      <c r="Q23" s="310">
        <f t="shared" si="0"/>
        <v>1977</v>
      </c>
      <c r="R23" s="310"/>
      <c r="S23" s="310"/>
    </row>
    <row r="24" spans="1:19" ht="18" customHeight="1" x14ac:dyDescent="0.2">
      <c r="A24" s="294" t="s">
        <v>57</v>
      </c>
      <c r="B24" s="294"/>
      <c r="C24" s="294"/>
      <c r="D24" s="315">
        <v>0.5</v>
      </c>
      <c r="E24" s="315"/>
      <c r="F24" s="315"/>
      <c r="G24" s="306">
        <v>10.5</v>
      </c>
      <c r="H24" s="306"/>
      <c r="I24" s="306"/>
      <c r="J24" s="304">
        <f t="shared" si="1"/>
        <v>1481</v>
      </c>
      <c r="K24" s="304"/>
      <c r="L24" s="304"/>
      <c r="M24" s="304">
        <v>2073</v>
      </c>
      <c r="N24" s="304"/>
      <c r="O24" s="304"/>
      <c r="P24" s="307"/>
      <c r="Q24" s="310">
        <f t="shared" si="0"/>
        <v>2073</v>
      </c>
      <c r="R24" s="310"/>
      <c r="S24" s="310"/>
    </row>
    <row r="25" spans="1:19" ht="18" customHeight="1" x14ac:dyDescent="0.2">
      <c r="A25" s="294" t="s">
        <v>57</v>
      </c>
      <c r="B25" s="294"/>
      <c r="C25" s="294"/>
      <c r="D25" s="315">
        <v>1</v>
      </c>
      <c r="E25" s="315"/>
      <c r="F25" s="315"/>
      <c r="G25" s="306">
        <v>0.5</v>
      </c>
      <c r="H25" s="306"/>
      <c r="I25" s="306"/>
      <c r="J25" s="304">
        <f>'基本（介護無）・単一'!I6-'基本（介護無）・単一'!I5</f>
        <v>78</v>
      </c>
      <c r="K25" s="304"/>
      <c r="L25" s="304"/>
      <c r="M25" s="304">
        <v>109</v>
      </c>
      <c r="N25" s="304"/>
      <c r="O25" s="304"/>
      <c r="Q25" s="310">
        <f t="shared" si="0"/>
        <v>109</v>
      </c>
      <c r="R25" s="310"/>
      <c r="S25" s="310"/>
    </row>
    <row r="26" spans="1:19" ht="18" customHeight="1" x14ac:dyDescent="0.2">
      <c r="A26" s="294" t="s">
        <v>57</v>
      </c>
      <c r="B26" s="294"/>
      <c r="C26" s="294"/>
      <c r="D26" s="315">
        <v>1</v>
      </c>
      <c r="E26" s="315"/>
      <c r="F26" s="315"/>
      <c r="G26" s="306">
        <v>1</v>
      </c>
      <c r="H26" s="306"/>
      <c r="I26" s="306"/>
      <c r="J26" s="304">
        <f>J25+'基本（介護無）・単一'!I7-'基本（介護無）・単一'!I6</f>
        <v>148</v>
      </c>
      <c r="K26" s="304"/>
      <c r="L26" s="304"/>
      <c r="M26" s="304">
        <v>207</v>
      </c>
      <c r="N26" s="304"/>
      <c r="O26" s="304"/>
      <c r="Q26" s="310">
        <f t="shared" si="0"/>
        <v>207</v>
      </c>
      <c r="R26" s="310"/>
      <c r="S26" s="310"/>
    </row>
    <row r="27" spans="1:19" ht="18" customHeight="1" x14ac:dyDescent="0.2">
      <c r="A27" s="294" t="s">
        <v>57</v>
      </c>
      <c r="B27" s="294"/>
      <c r="C27" s="294"/>
      <c r="D27" s="315">
        <v>1</v>
      </c>
      <c r="E27" s="315"/>
      <c r="F27" s="315"/>
      <c r="G27" s="306">
        <v>1.5</v>
      </c>
      <c r="H27" s="306"/>
      <c r="I27" s="306"/>
      <c r="J27" s="304">
        <f t="shared" ref="J27:J45" si="2">J26+$U$2</f>
        <v>217</v>
      </c>
      <c r="K27" s="304"/>
      <c r="L27" s="304"/>
      <c r="M27" s="304">
        <v>304</v>
      </c>
      <c r="N27" s="304"/>
      <c r="O27" s="304"/>
      <c r="Q27" s="310">
        <f t="shared" si="0"/>
        <v>304</v>
      </c>
      <c r="R27" s="310"/>
      <c r="S27" s="310"/>
    </row>
    <row r="28" spans="1:19" ht="18" customHeight="1" x14ac:dyDescent="0.2">
      <c r="A28" s="294" t="s">
        <v>57</v>
      </c>
      <c r="B28" s="294"/>
      <c r="C28" s="294"/>
      <c r="D28" s="315">
        <v>1</v>
      </c>
      <c r="E28" s="315"/>
      <c r="F28" s="315"/>
      <c r="G28" s="306">
        <v>2</v>
      </c>
      <c r="H28" s="306"/>
      <c r="I28" s="306"/>
      <c r="J28" s="304">
        <f t="shared" si="2"/>
        <v>286</v>
      </c>
      <c r="K28" s="304"/>
      <c r="L28" s="304"/>
      <c r="M28" s="304">
        <v>400</v>
      </c>
      <c r="N28" s="304"/>
      <c r="O28" s="304"/>
      <c r="Q28" s="310">
        <f t="shared" si="0"/>
        <v>400</v>
      </c>
      <c r="R28" s="310"/>
      <c r="S28" s="310"/>
    </row>
    <row r="29" spans="1:19" ht="18" customHeight="1" x14ac:dyDescent="0.2">
      <c r="A29" s="294" t="s">
        <v>57</v>
      </c>
      <c r="B29" s="294"/>
      <c r="C29" s="294"/>
      <c r="D29" s="315">
        <v>1</v>
      </c>
      <c r="E29" s="315"/>
      <c r="F29" s="315"/>
      <c r="G29" s="306">
        <v>2.5</v>
      </c>
      <c r="H29" s="306"/>
      <c r="I29" s="306"/>
      <c r="J29" s="304">
        <f t="shared" si="2"/>
        <v>355</v>
      </c>
      <c r="K29" s="304"/>
      <c r="L29" s="304"/>
      <c r="M29" s="304">
        <v>497</v>
      </c>
      <c r="N29" s="304"/>
      <c r="O29" s="304"/>
      <c r="Q29" s="310">
        <f t="shared" si="0"/>
        <v>497</v>
      </c>
      <c r="R29" s="310"/>
      <c r="S29" s="310"/>
    </row>
    <row r="30" spans="1:19" ht="18" customHeight="1" x14ac:dyDescent="0.2">
      <c r="A30" s="294" t="s">
        <v>57</v>
      </c>
      <c r="B30" s="294"/>
      <c r="C30" s="294"/>
      <c r="D30" s="315">
        <v>1</v>
      </c>
      <c r="E30" s="315"/>
      <c r="F30" s="315"/>
      <c r="G30" s="306">
        <v>3</v>
      </c>
      <c r="H30" s="306"/>
      <c r="I30" s="306"/>
      <c r="J30" s="304">
        <f t="shared" si="2"/>
        <v>424</v>
      </c>
      <c r="K30" s="304"/>
      <c r="L30" s="304"/>
      <c r="M30" s="304">
        <v>594</v>
      </c>
      <c r="N30" s="304"/>
      <c r="O30" s="304"/>
      <c r="Q30" s="310">
        <f t="shared" si="0"/>
        <v>594</v>
      </c>
      <c r="R30" s="310"/>
      <c r="S30" s="310"/>
    </row>
    <row r="31" spans="1:19" ht="18" customHeight="1" x14ac:dyDescent="0.2">
      <c r="A31" s="294" t="s">
        <v>57</v>
      </c>
      <c r="B31" s="294"/>
      <c r="C31" s="294"/>
      <c r="D31" s="315">
        <v>1</v>
      </c>
      <c r="E31" s="315"/>
      <c r="F31" s="315"/>
      <c r="G31" s="306">
        <v>3.5</v>
      </c>
      <c r="H31" s="306"/>
      <c r="I31" s="306"/>
      <c r="J31" s="304">
        <f t="shared" si="2"/>
        <v>493</v>
      </c>
      <c r="K31" s="304"/>
      <c r="L31" s="304"/>
      <c r="M31" s="304">
        <v>690</v>
      </c>
      <c r="N31" s="304"/>
      <c r="O31" s="304"/>
      <c r="Q31" s="310">
        <f t="shared" si="0"/>
        <v>690</v>
      </c>
      <c r="R31" s="310"/>
      <c r="S31" s="310"/>
    </row>
    <row r="32" spans="1:19" ht="18" customHeight="1" x14ac:dyDescent="0.2">
      <c r="A32" s="294" t="s">
        <v>57</v>
      </c>
      <c r="B32" s="294"/>
      <c r="C32" s="294"/>
      <c r="D32" s="315">
        <v>1</v>
      </c>
      <c r="E32" s="315"/>
      <c r="F32" s="315"/>
      <c r="G32" s="306">
        <v>4</v>
      </c>
      <c r="H32" s="306"/>
      <c r="I32" s="306"/>
      <c r="J32" s="304">
        <f t="shared" si="2"/>
        <v>562</v>
      </c>
      <c r="K32" s="304"/>
      <c r="L32" s="304"/>
      <c r="M32" s="304">
        <v>787</v>
      </c>
      <c r="N32" s="304"/>
      <c r="O32" s="304"/>
      <c r="Q32" s="310">
        <f t="shared" si="0"/>
        <v>787</v>
      </c>
      <c r="R32" s="310"/>
      <c r="S32" s="310"/>
    </row>
    <row r="33" spans="1:19" ht="18" customHeight="1" x14ac:dyDescent="0.2">
      <c r="A33" s="294" t="s">
        <v>57</v>
      </c>
      <c r="B33" s="294"/>
      <c r="C33" s="294"/>
      <c r="D33" s="315">
        <v>1</v>
      </c>
      <c r="E33" s="315"/>
      <c r="F33" s="315"/>
      <c r="G33" s="306">
        <v>4.5</v>
      </c>
      <c r="H33" s="306"/>
      <c r="I33" s="306"/>
      <c r="J33" s="304">
        <f t="shared" si="2"/>
        <v>631</v>
      </c>
      <c r="K33" s="304"/>
      <c r="L33" s="304"/>
      <c r="M33" s="304">
        <v>883</v>
      </c>
      <c r="N33" s="304"/>
      <c r="O33" s="304"/>
      <c r="Q33" s="310">
        <f t="shared" si="0"/>
        <v>883</v>
      </c>
      <c r="R33" s="310"/>
      <c r="S33" s="310"/>
    </row>
    <row r="34" spans="1:19" ht="18" customHeight="1" x14ac:dyDescent="0.2">
      <c r="A34" s="294" t="s">
        <v>57</v>
      </c>
      <c r="B34" s="294"/>
      <c r="C34" s="294"/>
      <c r="D34" s="315">
        <v>1</v>
      </c>
      <c r="E34" s="315"/>
      <c r="F34" s="315"/>
      <c r="G34" s="306">
        <v>5</v>
      </c>
      <c r="H34" s="306"/>
      <c r="I34" s="306"/>
      <c r="J34" s="304">
        <f t="shared" si="2"/>
        <v>700</v>
      </c>
      <c r="K34" s="304"/>
      <c r="L34" s="304"/>
      <c r="M34" s="304">
        <v>980</v>
      </c>
      <c r="N34" s="304"/>
      <c r="O34" s="304"/>
      <c r="Q34" s="310">
        <f t="shared" si="0"/>
        <v>980</v>
      </c>
      <c r="R34" s="310"/>
      <c r="S34" s="310"/>
    </row>
    <row r="35" spans="1:19" ht="18" customHeight="1" x14ac:dyDescent="0.2">
      <c r="A35" s="294" t="s">
        <v>57</v>
      </c>
      <c r="B35" s="294"/>
      <c r="C35" s="294"/>
      <c r="D35" s="315">
        <v>1</v>
      </c>
      <c r="E35" s="315"/>
      <c r="F35" s="315"/>
      <c r="G35" s="306">
        <v>5.5</v>
      </c>
      <c r="H35" s="306"/>
      <c r="I35" s="306"/>
      <c r="J35" s="304">
        <f t="shared" si="2"/>
        <v>769</v>
      </c>
      <c r="K35" s="304"/>
      <c r="L35" s="304"/>
      <c r="M35" s="304">
        <v>1077</v>
      </c>
      <c r="N35" s="304"/>
      <c r="O35" s="304"/>
      <c r="Q35" s="310">
        <f t="shared" si="0"/>
        <v>1077</v>
      </c>
      <c r="R35" s="310"/>
      <c r="S35" s="310"/>
    </row>
    <row r="36" spans="1:19" ht="18" customHeight="1" x14ac:dyDescent="0.2">
      <c r="A36" s="294" t="s">
        <v>57</v>
      </c>
      <c r="B36" s="294"/>
      <c r="C36" s="294"/>
      <c r="D36" s="315">
        <v>1</v>
      </c>
      <c r="E36" s="315"/>
      <c r="F36" s="315"/>
      <c r="G36" s="306">
        <v>6</v>
      </c>
      <c r="H36" s="306"/>
      <c r="I36" s="306"/>
      <c r="J36" s="304">
        <f t="shared" si="2"/>
        <v>838</v>
      </c>
      <c r="K36" s="304"/>
      <c r="L36" s="304"/>
      <c r="M36" s="304">
        <v>1173</v>
      </c>
      <c r="N36" s="304"/>
      <c r="O36" s="304"/>
      <c r="Q36" s="310">
        <f t="shared" si="0"/>
        <v>1173</v>
      </c>
      <c r="R36" s="310"/>
      <c r="S36" s="310"/>
    </row>
    <row r="37" spans="1:19" ht="18" customHeight="1" x14ac:dyDescent="0.2">
      <c r="A37" s="294" t="s">
        <v>57</v>
      </c>
      <c r="B37" s="294"/>
      <c r="C37" s="294"/>
      <c r="D37" s="315">
        <v>1</v>
      </c>
      <c r="E37" s="315"/>
      <c r="F37" s="315"/>
      <c r="G37" s="306">
        <v>6.5</v>
      </c>
      <c r="H37" s="306"/>
      <c r="I37" s="306"/>
      <c r="J37" s="304">
        <f t="shared" si="2"/>
        <v>907</v>
      </c>
      <c r="K37" s="304"/>
      <c r="L37" s="304"/>
      <c r="M37" s="304">
        <v>1270</v>
      </c>
      <c r="N37" s="304"/>
      <c r="O37" s="304"/>
      <c r="Q37" s="310">
        <f t="shared" si="0"/>
        <v>1270</v>
      </c>
      <c r="R37" s="310"/>
      <c r="S37" s="310"/>
    </row>
    <row r="38" spans="1:19" ht="18" customHeight="1" x14ac:dyDescent="0.2">
      <c r="A38" s="294" t="s">
        <v>57</v>
      </c>
      <c r="B38" s="294"/>
      <c r="C38" s="294"/>
      <c r="D38" s="315">
        <v>1</v>
      </c>
      <c r="E38" s="315"/>
      <c r="F38" s="315"/>
      <c r="G38" s="306">
        <v>7</v>
      </c>
      <c r="H38" s="306"/>
      <c r="I38" s="306"/>
      <c r="J38" s="304">
        <f t="shared" si="2"/>
        <v>976</v>
      </c>
      <c r="K38" s="304"/>
      <c r="L38" s="304"/>
      <c r="M38" s="304">
        <v>1366</v>
      </c>
      <c r="N38" s="304"/>
      <c r="O38" s="304"/>
      <c r="Q38" s="310">
        <f t="shared" si="0"/>
        <v>1366</v>
      </c>
      <c r="R38" s="310"/>
      <c r="S38" s="310"/>
    </row>
    <row r="39" spans="1:19" ht="18" customHeight="1" x14ac:dyDescent="0.2">
      <c r="A39" s="294" t="s">
        <v>57</v>
      </c>
      <c r="B39" s="294"/>
      <c r="C39" s="294"/>
      <c r="D39" s="315">
        <v>1</v>
      </c>
      <c r="E39" s="315"/>
      <c r="F39" s="315"/>
      <c r="G39" s="306">
        <v>7.5</v>
      </c>
      <c r="H39" s="306"/>
      <c r="I39" s="306"/>
      <c r="J39" s="304">
        <f t="shared" si="2"/>
        <v>1045</v>
      </c>
      <c r="K39" s="304"/>
      <c r="L39" s="304"/>
      <c r="M39" s="304">
        <v>1463</v>
      </c>
      <c r="N39" s="304"/>
      <c r="O39" s="304"/>
      <c r="Q39" s="310">
        <f t="shared" si="0"/>
        <v>1463</v>
      </c>
      <c r="R39" s="310"/>
      <c r="S39" s="310"/>
    </row>
    <row r="40" spans="1:19" ht="18" customHeight="1" x14ac:dyDescent="0.2">
      <c r="A40" s="294" t="s">
        <v>57</v>
      </c>
      <c r="B40" s="294"/>
      <c r="C40" s="294"/>
      <c r="D40" s="315">
        <v>1</v>
      </c>
      <c r="E40" s="315"/>
      <c r="F40" s="315"/>
      <c r="G40" s="306">
        <v>8</v>
      </c>
      <c r="H40" s="306"/>
      <c r="I40" s="306"/>
      <c r="J40" s="304">
        <f t="shared" si="2"/>
        <v>1114</v>
      </c>
      <c r="K40" s="304"/>
      <c r="L40" s="304"/>
      <c r="M40" s="304">
        <v>1560</v>
      </c>
      <c r="N40" s="304"/>
      <c r="O40" s="304"/>
      <c r="Q40" s="310">
        <f t="shared" si="0"/>
        <v>1560</v>
      </c>
      <c r="R40" s="310"/>
      <c r="S40" s="310"/>
    </row>
    <row r="41" spans="1:19" ht="18" customHeight="1" x14ac:dyDescent="0.2">
      <c r="A41" s="294" t="s">
        <v>57</v>
      </c>
      <c r="B41" s="294"/>
      <c r="C41" s="294"/>
      <c r="D41" s="315">
        <v>1</v>
      </c>
      <c r="E41" s="315"/>
      <c r="F41" s="315"/>
      <c r="G41" s="306">
        <v>8.5</v>
      </c>
      <c r="H41" s="306"/>
      <c r="I41" s="306"/>
      <c r="J41" s="304">
        <f t="shared" si="2"/>
        <v>1183</v>
      </c>
      <c r="K41" s="304"/>
      <c r="L41" s="304"/>
      <c r="M41" s="304">
        <v>1656</v>
      </c>
      <c r="N41" s="304"/>
      <c r="O41" s="304"/>
      <c r="Q41" s="310">
        <f t="shared" si="0"/>
        <v>1656</v>
      </c>
      <c r="R41" s="310"/>
      <c r="S41" s="310"/>
    </row>
    <row r="42" spans="1:19" ht="18" customHeight="1" x14ac:dyDescent="0.2">
      <c r="A42" s="294" t="s">
        <v>57</v>
      </c>
      <c r="B42" s="294"/>
      <c r="C42" s="294"/>
      <c r="D42" s="315">
        <v>1</v>
      </c>
      <c r="E42" s="315"/>
      <c r="F42" s="315"/>
      <c r="G42" s="306">
        <v>9</v>
      </c>
      <c r="H42" s="306"/>
      <c r="I42" s="306"/>
      <c r="J42" s="304">
        <f t="shared" si="2"/>
        <v>1252</v>
      </c>
      <c r="K42" s="304"/>
      <c r="L42" s="304"/>
      <c r="M42" s="304">
        <v>1753</v>
      </c>
      <c r="N42" s="304"/>
      <c r="O42" s="304"/>
      <c r="Q42" s="310">
        <f t="shared" si="0"/>
        <v>1753</v>
      </c>
      <c r="R42" s="310"/>
      <c r="S42" s="310"/>
    </row>
    <row r="43" spans="1:19" ht="18" customHeight="1" x14ac:dyDescent="0.2">
      <c r="A43" s="294" t="s">
        <v>57</v>
      </c>
      <c r="B43" s="294"/>
      <c r="C43" s="294"/>
      <c r="D43" s="315">
        <v>1</v>
      </c>
      <c r="E43" s="315"/>
      <c r="F43" s="315"/>
      <c r="G43" s="306">
        <v>9.5</v>
      </c>
      <c r="H43" s="306"/>
      <c r="I43" s="306"/>
      <c r="J43" s="304">
        <f t="shared" si="2"/>
        <v>1321</v>
      </c>
      <c r="K43" s="304"/>
      <c r="L43" s="304"/>
      <c r="M43" s="304">
        <v>1849</v>
      </c>
      <c r="N43" s="304"/>
      <c r="O43" s="304"/>
      <c r="Q43" s="310">
        <f t="shared" si="0"/>
        <v>1849</v>
      </c>
      <c r="R43" s="310"/>
      <c r="S43" s="310"/>
    </row>
    <row r="44" spans="1:19" ht="18" customHeight="1" x14ac:dyDescent="0.2">
      <c r="A44" s="294" t="s">
        <v>57</v>
      </c>
      <c r="B44" s="294"/>
      <c r="C44" s="294"/>
      <c r="D44" s="315">
        <v>1</v>
      </c>
      <c r="E44" s="315"/>
      <c r="F44" s="315"/>
      <c r="G44" s="306">
        <v>10</v>
      </c>
      <c r="H44" s="306"/>
      <c r="I44" s="306"/>
      <c r="J44" s="304">
        <f t="shared" si="2"/>
        <v>1390</v>
      </c>
      <c r="K44" s="304"/>
      <c r="L44" s="304"/>
      <c r="M44" s="304">
        <v>1946</v>
      </c>
      <c r="N44" s="304"/>
      <c r="O44" s="304"/>
      <c r="Q44" s="310">
        <f t="shared" si="0"/>
        <v>1946</v>
      </c>
      <c r="R44" s="310"/>
      <c r="S44" s="310"/>
    </row>
    <row r="45" spans="1:19" ht="18" customHeight="1" x14ac:dyDescent="0.2">
      <c r="A45" s="294" t="s">
        <v>57</v>
      </c>
      <c r="B45" s="294"/>
      <c r="C45" s="294"/>
      <c r="D45" s="315">
        <v>1</v>
      </c>
      <c r="E45" s="315"/>
      <c r="F45" s="315"/>
      <c r="G45" s="306">
        <v>10.5</v>
      </c>
      <c r="H45" s="306"/>
      <c r="I45" s="306"/>
      <c r="J45" s="304">
        <f t="shared" si="2"/>
        <v>1459</v>
      </c>
      <c r="K45" s="304"/>
      <c r="L45" s="304"/>
      <c r="M45" s="304">
        <v>2043</v>
      </c>
      <c r="N45" s="304"/>
      <c r="O45" s="304"/>
      <c r="Q45" s="310">
        <f t="shared" si="0"/>
        <v>2043</v>
      </c>
      <c r="R45" s="310"/>
      <c r="S45" s="310"/>
    </row>
    <row r="46" spans="1:19" ht="18" customHeight="1" x14ac:dyDescent="0.2">
      <c r="A46" s="294" t="s">
        <v>57</v>
      </c>
      <c r="B46" s="294"/>
      <c r="C46" s="294"/>
      <c r="D46" s="315">
        <v>1.5</v>
      </c>
      <c r="E46" s="315"/>
      <c r="F46" s="315"/>
      <c r="G46" s="306">
        <v>0.5</v>
      </c>
      <c r="H46" s="306"/>
      <c r="I46" s="306"/>
      <c r="J46" s="304">
        <f>'基本（介護無）・単一'!I7-'基本（介護無）・単一'!I6</f>
        <v>70</v>
      </c>
      <c r="K46" s="304"/>
      <c r="L46" s="304"/>
      <c r="M46" s="304">
        <v>98</v>
      </c>
      <c r="N46" s="304"/>
      <c r="O46" s="304"/>
      <c r="Q46" s="310">
        <f t="shared" si="0"/>
        <v>98</v>
      </c>
      <c r="R46" s="310"/>
      <c r="S46" s="310"/>
    </row>
    <row r="47" spans="1:19" ht="18" customHeight="1" x14ac:dyDescent="0.2">
      <c r="A47" s="294" t="s">
        <v>57</v>
      </c>
      <c r="B47" s="294"/>
      <c r="C47" s="294"/>
      <c r="D47" s="315">
        <v>1.5</v>
      </c>
      <c r="E47" s="315"/>
      <c r="F47" s="315"/>
      <c r="G47" s="306">
        <v>1</v>
      </c>
      <c r="H47" s="306"/>
      <c r="I47" s="306"/>
      <c r="J47" s="304">
        <f t="shared" ref="J47:J66" si="3">J46+$U$2</f>
        <v>139</v>
      </c>
      <c r="K47" s="304"/>
      <c r="L47" s="304"/>
      <c r="M47" s="304">
        <v>195</v>
      </c>
      <c r="N47" s="304"/>
      <c r="O47" s="304"/>
      <c r="Q47" s="310">
        <f t="shared" si="0"/>
        <v>195</v>
      </c>
      <c r="R47" s="310"/>
      <c r="S47" s="310"/>
    </row>
    <row r="48" spans="1:19" ht="18" customHeight="1" x14ac:dyDescent="0.2">
      <c r="A48" s="294" t="s">
        <v>57</v>
      </c>
      <c r="B48" s="294"/>
      <c r="C48" s="294"/>
      <c r="D48" s="315">
        <v>1.5</v>
      </c>
      <c r="E48" s="315"/>
      <c r="F48" s="315"/>
      <c r="G48" s="306">
        <v>1.5</v>
      </c>
      <c r="H48" s="306"/>
      <c r="I48" s="306"/>
      <c r="J48" s="304">
        <f t="shared" si="3"/>
        <v>208</v>
      </c>
      <c r="K48" s="304"/>
      <c r="L48" s="304"/>
      <c r="M48" s="304">
        <v>291</v>
      </c>
      <c r="N48" s="304"/>
      <c r="O48" s="304"/>
      <c r="Q48" s="310">
        <f t="shared" si="0"/>
        <v>291</v>
      </c>
      <c r="R48" s="310"/>
      <c r="S48" s="310"/>
    </row>
    <row r="49" spans="1:19" ht="18" customHeight="1" x14ac:dyDescent="0.2">
      <c r="A49" s="294" t="s">
        <v>57</v>
      </c>
      <c r="B49" s="294"/>
      <c r="C49" s="294"/>
      <c r="D49" s="315">
        <v>1.5</v>
      </c>
      <c r="E49" s="315"/>
      <c r="F49" s="315"/>
      <c r="G49" s="306">
        <v>2</v>
      </c>
      <c r="H49" s="306"/>
      <c r="I49" s="306"/>
      <c r="J49" s="304">
        <f t="shared" si="3"/>
        <v>277</v>
      </c>
      <c r="K49" s="304"/>
      <c r="L49" s="304"/>
      <c r="M49" s="304">
        <v>388</v>
      </c>
      <c r="N49" s="304"/>
      <c r="O49" s="304"/>
      <c r="Q49" s="310">
        <f t="shared" si="0"/>
        <v>388</v>
      </c>
      <c r="R49" s="310"/>
      <c r="S49" s="310"/>
    </row>
    <row r="50" spans="1:19" ht="18" customHeight="1" x14ac:dyDescent="0.2">
      <c r="A50" s="294" t="s">
        <v>57</v>
      </c>
      <c r="B50" s="294"/>
      <c r="C50" s="294"/>
      <c r="D50" s="315">
        <v>1.5</v>
      </c>
      <c r="E50" s="315"/>
      <c r="F50" s="315"/>
      <c r="G50" s="306">
        <v>2.5</v>
      </c>
      <c r="H50" s="306"/>
      <c r="I50" s="306"/>
      <c r="J50" s="304">
        <f t="shared" si="3"/>
        <v>346</v>
      </c>
      <c r="K50" s="304"/>
      <c r="L50" s="304"/>
      <c r="M50" s="304">
        <v>484</v>
      </c>
      <c r="N50" s="304"/>
      <c r="O50" s="304"/>
      <c r="Q50" s="310">
        <f t="shared" si="0"/>
        <v>484</v>
      </c>
      <c r="R50" s="310"/>
      <c r="S50" s="310"/>
    </row>
    <row r="51" spans="1:19" ht="18" customHeight="1" x14ac:dyDescent="0.2">
      <c r="A51" s="294" t="s">
        <v>57</v>
      </c>
      <c r="B51" s="294"/>
      <c r="C51" s="294"/>
      <c r="D51" s="315">
        <v>1.5</v>
      </c>
      <c r="E51" s="315"/>
      <c r="F51" s="315"/>
      <c r="G51" s="306">
        <v>3</v>
      </c>
      <c r="H51" s="306"/>
      <c r="I51" s="306"/>
      <c r="J51" s="304">
        <f t="shared" si="3"/>
        <v>415</v>
      </c>
      <c r="K51" s="304"/>
      <c r="L51" s="304"/>
      <c r="M51" s="304">
        <v>581</v>
      </c>
      <c r="N51" s="304"/>
      <c r="O51" s="304"/>
      <c r="Q51" s="310">
        <f t="shared" si="0"/>
        <v>581</v>
      </c>
      <c r="R51" s="310"/>
      <c r="S51" s="310"/>
    </row>
    <row r="52" spans="1:19" ht="18" customHeight="1" x14ac:dyDescent="0.2">
      <c r="A52" s="294" t="s">
        <v>57</v>
      </c>
      <c r="B52" s="294"/>
      <c r="C52" s="294"/>
      <c r="D52" s="315">
        <v>1.5</v>
      </c>
      <c r="E52" s="315"/>
      <c r="F52" s="315"/>
      <c r="G52" s="306">
        <v>3.5</v>
      </c>
      <c r="H52" s="306"/>
      <c r="I52" s="306"/>
      <c r="J52" s="304">
        <f t="shared" si="3"/>
        <v>484</v>
      </c>
      <c r="K52" s="304"/>
      <c r="L52" s="304"/>
      <c r="M52" s="304">
        <v>678</v>
      </c>
      <c r="N52" s="304"/>
      <c r="O52" s="304"/>
      <c r="Q52" s="310">
        <f t="shared" si="0"/>
        <v>678</v>
      </c>
      <c r="R52" s="310"/>
      <c r="S52" s="310"/>
    </row>
    <row r="53" spans="1:19" ht="18" customHeight="1" x14ac:dyDescent="0.2">
      <c r="A53" s="294" t="s">
        <v>57</v>
      </c>
      <c r="B53" s="294"/>
      <c r="C53" s="294"/>
      <c r="D53" s="315">
        <v>1.5</v>
      </c>
      <c r="E53" s="315"/>
      <c r="F53" s="315"/>
      <c r="G53" s="306">
        <v>4</v>
      </c>
      <c r="H53" s="306"/>
      <c r="I53" s="306"/>
      <c r="J53" s="304">
        <f>J52+$U$2</f>
        <v>553</v>
      </c>
      <c r="K53" s="304"/>
      <c r="L53" s="304"/>
      <c r="M53" s="304">
        <v>774</v>
      </c>
      <c r="N53" s="304"/>
      <c r="O53" s="304"/>
      <c r="Q53" s="312">
        <f t="shared" si="0"/>
        <v>774</v>
      </c>
      <c r="R53" s="312"/>
      <c r="S53" s="312"/>
    </row>
    <row r="54" spans="1:19" ht="18" customHeight="1" x14ac:dyDescent="0.2">
      <c r="A54" s="294" t="s">
        <v>57</v>
      </c>
      <c r="B54" s="294"/>
      <c r="C54" s="294"/>
      <c r="D54" s="315">
        <v>1.5</v>
      </c>
      <c r="E54" s="315"/>
      <c r="F54" s="315"/>
      <c r="G54" s="306">
        <v>4.5</v>
      </c>
      <c r="H54" s="306"/>
      <c r="I54" s="306"/>
      <c r="J54" s="304">
        <f t="shared" si="3"/>
        <v>622</v>
      </c>
      <c r="K54" s="304"/>
      <c r="L54" s="304"/>
      <c r="M54" s="304">
        <v>871</v>
      </c>
      <c r="N54" s="304"/>
      <c r="O54" s="304"/>
      <c r="Q54" s="310">
        <f t="shared" si="0"/>
        <v>871</v>
      </c>
      <c r="R54" s="310"/>
      <c r="S54" s="310"/>
    </row>
    <row r="55" spans="1:19" ht="18" customHeight="1" x14ac:dyDescent="0.2">
      <c r="A55" s="294" t="s">
        <v>57</v>
      </c>
      <c r="B55" s="294"/>
      <c r="C55" s="294"/>
      <c r="D55" s="315">
        <v>1.5</v>
      </c>
      <c r="E55" s="315"/>
      <c r="F55" s="315"/>
      <c r="G55" s="306">
        <v>5</v>
      </c>
      <c r="H55" s="306"/>
      <c r="I55" s="306"/>
      <c r="J55" s="304">
        <f t="shared" si="3"/>
        <v>691</v>
      </c>
      <c r="K55" s="304"/>
      <c r="L55" s="304"/>
      <c r="M55" s="304">
        <v>967</v>
      </c>
      <c r="N55" s="304"/>
      <c r="O55" s="304"/>
      <c r="Q55" s="310">
        <f t="shared" si="0"/>
        <v>967</v>
      </c>
      <c r="R55" s="310"/>
      <c r="S55" s="310"/>
    </row>
    <row r="56" spans="1:19" ht="18" customHeight="1" x14ac:dyDescent="0.2">
      <c r="A56" s="294" t="s">
        <v>57</v>
      </c>
      <c r="B56" s="294"/>
      <c r="C56" s="294"/>
      <c r="D56" s="315">
        <v>1.5</v>
      </c>
      <c r="E56" s="315"/>
      <c r="F56" s="315"/>
      <c r="G56" s="306">
        <v>5.5</v>
      </c>
      <c r="H56" s="306"/>
      <c r="I56" s="306"/>
      <c r="J56" s="304">
        <f t="shared" si="3"/>
        <v>760</v>
      </c>
      <c r="K56" s="304"/>
      <c r="L56" s="304"/>
      <c r="M56" s="304">
        <v>1064</v>
      </c>
      <c r="N56" s="304"/>
      <c r="O56" s="304"/>
      <c r="Q56" s="310">
        <f t="shared" si="0"/>
        <v>1064</v>
      </c>
      <c r="R56" s="310"/>
      <c r="S56" s="310"/>
    </row>
    <row r="57" spans="1:19" ht="18" customHeight="1" x14ac:dyDescent="0.2">
      <c r="A57" s="294" t="s">
        <v>57</v>
      </c>
      <c r="B57" s="294"/>
      <c r="C57" s="294"/>
      <c r="D57" s="315">
        <v>1.5</v>
      </c>
      <c r="E57" s="315"/>
      <c r="F57" s="315"/>
      <c r="G57" s="306">
        <v>6</v>
      </c>
      <c r="H57" s="306"/>
      <c r="I57" s="306"/>
      <c r="J57" s="304">
        <f t="shared" si="3"/>
        <v>829</v>
      </c>
      <c r="K57" s="304"/>
      <c r="L57" s="304"/>
      <c r="M57" s="304">
        <v>1161</v>
      </c>
      <c r="N57" s="304"/>
      <c r="O57" s="304"/>
      <c r="Q57" s="310">
        <f t="shared" si="0"/>
        <v>1161</v>
      </c>
      <c r="R57" s="310"/>
      <c r="S57" s="310"/>
    </row>
    <row r="58" spans="1:19" ht="18" customHeight="1" x14ac:dyDescent="0.2">
      <c r="A58" s="294" t="s">
        <v>57</v>
      </c>
      <c r="B58" s="294"/>
      <c r="C58" s="294"/>
      <c r="D58" s="315">
        <v>1.5</v>
      </c>
      <c r="E58" s="315"/>
      <c r="F58" s="315"/>
      <c r="G58" s="306">
        <v>6.5</v>
      </c>
      <c r="H58" s="306"/>
      <c r="I58" s="306"/>
      <c r="J58" s="304">
        <f t="shared" si="3"/>
        <v>898</v>
      </c>
      <c r="K58" s="304"/>
      <c r="L58" s="304"/>
      <c r="M58" s="304">
        <v>1257</v>
      </c>
      <c r="N58" s="304"/>
      <c r="O58" s="304"/>
      <c r="Q58" s="310">
        <f t="shared" si="0"/>
        <v>1257</v>
      </c>
      <c r="R58" s="310"/>
      <c r="S58" s="310"/>
    </row>
    <row r="59" spans="1:19" ht="18" customHeight="1" x14ac:dyDescent="0.2">
      <c r="A59" s="294" t="s">
        <v>57</v>
      </c>
      <c r="B59" s="294"/>
      <c r="C59" s="294"/>
      <c r="D59" s="315">
        <v>1.5</v>
      </c>
      <c r="E59" s="315"/>
      <c r="F59" s="315"/>
      <c r="G59" s="306">
        <v>7</v>
      </c>
      <c r="H59" s="306"/>
      <c r="I59" s="306"/>
      <c r="J59" s="304">
        <f t="shared" si="3"/>
        <v>967</v>
      </c>
      <c r="K59" s="304"/>
      <c r="L59" s="304"/>
      <c r="M59" s="304">
        <v>1354</v>
      </c>
      <c r="N59" s="304"/>
      <c r="O59" s="304"/>
      <c r="Q59" s="310">
        <f t="shared" si="0"/>
        <v>1354</v>
      </c>
      <c r="R59" s="310"/>
      <c r="S59" s="310"/>
    </row>
    <row r="60" spans="1:19" ht="18" customHeight="1" x14ac:dyDescent="0.2">
      <c r="A60" s="294" t="s">
        <v>57</v>
      </c>
      <c r="B60" s="294"/>
      <c r="C60" s="294"/>
      <c r="D60" s="315">
        <v>1.5</v>
      </c>
      <c r="E60" s="315"/>
      <c r="F60" s="315"/>
      <c r="G60" s="306">
        <v>7.5</v>
      </c>
      <c r="H60" s="306"/>
      <c r="I60" s="306"/>
      <c r="J60" s="304">
        <f t="shared" si="3"/>
        <v>1036</v>
      </c>
      <c r="K60" s="304"/>
      <c r="L60" s="304"/>
      <c r="M60" s="304">
        <v>1450</v>
      </c>
      <c r="N60" s="304"/>
      <c r="O60" s="304"/>
      <c r="Q60" s="310">
        <f t="shared" si="0"/>
        <v>1450</v>
      </c>
      <c r="R60" s="310"/>
      <c r="S60" s="310"/>
    </row>
    <row r="61" spans="1:19" ht="18" customHeight="1" x14ac:dyDescent="0.2">
      <c r="A61" s="294" t="s">
        <v>57</v>
      </c>
      <c r="B61" s="294"/>
      <c r="C61" s="294"/>
      <c r="D61" s="315">
        <v>1.5</v>
      </c>
      <c r="E61" s="315"/>
      <c r="F61" s="315"/>
      <c r="G61" s="306">
        <v>8</v>
      </c>
      <c r="H61" s="306"/>
      <c r="I61" s="306"/>
      <c r="J61" s="304">
        <f t="shared" si="3"/>
        <v>1105</v>
      </c>
      <c r="K61" s="304"/>
      <c r="L61" s="304"/>
      <c r="M61" s="304">
        <v>1547</v>
      </c>
      <c r="N61" s="304"/>
      <c r="O61" s="304"/>
      <c r="Q61" s="310">
        <f t="shared" si="0"/>
        <v>1547</v>
      </c>
      <c r="R61" s="310"/>
      <c r="S61" s="310"/>
    </row>
    <row r="62" spans="1:19" ht="18" customHeight="1" x14ac:dyDescent="0.2">
      <c r="A62" s="294" t="s">
        <v>57</v>
      </c>
      <c r="B62" s="294"/>
      <c r="C62" s="294"/>
      <c r="D62" s="315">
        <v>1.5</v>
      </c>
      <c r="E62" s="315"/>
      <c r="F62" s="315"/>
      <c r="G62" s="306">
        <v>8.5</v>
      </c>
      <c r="H62" s="306"/>
      <c r="I62" s="306"/>
      <c r="J62" s="304">
        <f t="shared" si="3"/>
        <v>1174</v>
      </c>
      <c r="K62" s="304"/>
      <c r="L62" s="304"/>
      <c r="M62" s="304">
        <v>1644</v>
      </c>
      <c r="N62" s="304"/>
      <c r="O62" s="304"/>
      <c r="Q62" s="310">
        <f t="shared" si="0"/>
        <v>1644</v>
      </c>
      <c r="R62" s="310"/>
      <c r="S62" s="310"/>
    </row>
    <row r="63" spans="1:19" ht="18" customHeight="1" x14ac:dyDescent="0.2">
      <c r="A63" s="294" t="s">
        <v>57</v>
      </c>
      <c r="B63" s="294"/>
      <c r="C63" s="294"/>
      <c r="D63" s="315">
        <v>1.5</v>
      </c>
      <c r="E63" s="315"/>
      <c r="F63" s="315"/>
      <c r="G63" s="306">
        <v>9</v>
      </c>
      <c r="H63" s="306"/>
      <c r="I63" s="306"/>
      <c r="J63" s="304">
        <f t="shared" si="3"/>
        <v>1243</v>
      </c>
      <c r="K63" s="304"/>
      <c r="L63" s="304"/>
      <c r="M63" s="304">
        <v>1740</v>
      </c>
      <c r="N63" s="304"/>
      <c r="O63" s="304"/>
      <c r="Q63" s="310">
        <f t="shared" si="0"/>
        <v>1740</v>
      </c>
      <c r="R63" s="310"/>
      <c r="S63" s="310"/>
    </row>
    <row r="64" spans="1:19" ht="18" customHeight="1" x14ac:dyDescent="0.2">
      <c r="A64" s="294" t="s">
        <v>57</v>
      </c>
      <c r="B64" s="294"/>
      <c r="C64" s="294"/>
      <c r="D64" s="315">
        <v>1.5</v>
      </c>
      <c r="E64" s="315"/>
      <c r="F64" s="315"/>
      <c r="G64" s="306">
        <v>9.5</v>
      </c>
      <c r="H64" s="306"/>
      <c r="I64" s="306"/>
      <c r="J64" s="304">
        <f t="shared" si="3"/>
        <v>1312</v>
      </c>
      <c r="K64" s="304"/>
      <c r="L64" s="304"/>
      <c r="M64" s="304">
        <v>1837</v>
      </c>
      <c r="N64" s="304"/>
      <c r="O64" s="304"/>
      <c r="Q64" s="310">
        <f t="shared" si="0"/>
        <v>1837</v>
      </c>
      <c r="R64" s="310"/>
      <c r="S64" s="310"/>
    </row>
    <row r="65" spans="1:19" ht="18" customHeight="1" x14ac:dyDescent="0.2">
      <c r="A65" s="294" t="s">
        <v>57</v>
      </c>
      <c r="B65" s="294"/>
      <c r="C65" s="294"/>
      <c r="D65" s="315">
        <v>1.5</v>
      </c>
      <c r="E65" s="315"/>
      <c r="F65" s="315"/>
      <c r="G65" s="306">
        <v>10</v>
      </c>
      <c r="H65" s="306"/>
      <c r="I65" s="306"/>
      <c r="J65" s="304">
        <f t="shared" si="3"/>
        <v>1381</v>
      </c>
      <c r="K65" s="304"/>
      <c r="L65" s="304"/>
      <c r="M65" s="304">
        <v>1933</v>
      </c>
      <c r="N65" s="304"/>
      <c r="O65" s="304"/>
      <c r="Q65" s="310">
        <f t="shared" si="0"/>
        <v>1933</v>
      </c>
      <c r="R65" s="310"/>
      <c r="S65" s="310"/>
    </row>
    <row r="66" spans="1:19" ht="18" customHeight="1" x14ac:dyDescent="0.2">
      <c r="A66" s="294" t="s">
        <v>57</v>
      </c>
      <c r="B66" s="294"/>
      <c r="C66" s="294"/>
      <c r="D66" s="315">
        <v>1.5</v>
      </c>
      <c r="E66" s="315"/>
      <c r="F66" s="315"/>
      <c r="G66" s="306">
        <v>10.5</v>
      </c>
      <c r="H66" s="306"/>
      <c r="I66" s="306"/>
      <c r="J66" s="304">
        <f t="shared" si="3"/>
        <v>1450</v>
      </c>
      <c r="K66" s="304"/>
      <c r="L66" s="304"/>
      <c r="M66" s="304">
        <v>2030</v>
      </c>
      <c r="N66" s="304"/>
      <c r="O66" s="304"/>
      <c r="Q66" s="310">
        <f t="shared" si="0"/>
        <v>2030</v>
      </c>
      <c r="R66" s="310"/>
      <c r="S66" s="310"/>
    </row>
    <row r="67" spans="1:19" ht="18" customHeight="1" x14ac:dyDescent="0.2">
      <c r="A67" s="294" t="s">
        <v>57</v>
      </c>
      <c r="B67" s="294"/>
      <c r="C67" s="294"/>
      <c r="D67" s="315">
        <v>2</v>
      </c>
      <c r="E67" s="315"/>
      <c r="F67" s="315"/>
      <c r="G67" s="306">
        <v>0.5</v>
      </c>
      <c r="H67" s="306"/>
      <c r="I67" s="306"/>
      <c r="J67" s="304">
        <f t="shared" ref="J67:J108" si="4">J46</f>
        <v>70</v>
      </c>
      <c r="K67" s="304"/>
      <c r="L67" s="304"/>
      <c r="M67" s="304">
        <v>98</v>
      </c>
      <c r="N67" s="304"/>
      <c r="O67" s="304"/>
      <c r="Q67" s="310">
        <f t="shared" si="0"/>
        <v>98</v>
      </c>
      <c r="R67" s="310"/>
      <c r="S67" s="310"/>
    </row>
    <row r="68" spans="1:19" ht="18" customHeight="1" x14ac:dyDescent="0.2">
      <c r="A68" s="294" t="s">
        <v>57</v>
      </c>
      <c r="B68" s="294"/>
      <c r="C68" s="294"/>
      <c r="D68" s="315">
        <v>2</v>
      </c>
      <c r="E68" s="315"/>
      <c r="F68" s="315"/>
      <c r="G68" s="306">
        <v>1</v>
      </c>
      <c r="H68" s="306"/>
      <c r="I68" s="306"/>
      <c r="J68" s="304">
        <f t="shared" si="4"/>
        <v>139</v>
      </c>
      <c r="K68" s="304"/>
      <c r="L68" s="304"/>
      <c r="M68" s="304">
        <v>195</v>
      </c>
      <c r="N68" s="304"/>
      <c r="O68" s="304"/>
      <c r="Q68" s="310">
        <f t="shared" si="0"/>
        <v>195</v>
      </c>
      <c r="R68" s="310"/>
      <c r="S68" s="310"/>
    </row>
    <row r="69" spans="1:19" ht="18" customHeight="1" x14ac:dyDescent="0.2">
      <c r="A69" s="294" t="s">
        <v>57</v>
      </c>
      <c r="B69" s="294"/>
      <c r="C69" s="294"/>
      <c r="D69" s="315">
        <v>2</v>
      </c>
      <c r="E69" s="315"/>
      <c r="F69" s="315"/>
      <c r="G69" s="306">
        <v>1.5</v>
      </c>
      <c r="H69" s="306"/>
      <c r="I69" s="306"/>
      <c r="J69" s="304">
        <f t="shared" si="4"/>
        <v>208</v>
      </c>
      <c r="K69" s="304"/>
      <c r="L69" s="304"/>
      <c r="M69" s="304">
        <v>291</v>
      </c>
      <c r="N69" s="304"/>
      <c r="O69" s="304"/>
      <c r="Q69" s="310">
        <f t="shared" ref="Q69:Q108" si="5">ROUND(J69*(1+$P$4),0)</f>
        <v>291</v>
      </c>
      <c r="R69" s="310"/>
      <c r="S69" s="310"/>
    </row>
    <row r="70" spans="1:19" ht="18" customHeight="1" x14ac:dyDescent="0.2">
      <c r="A70" s="294" t="s">
        <v>57</v>
      </c>
      <c r="B70" s="294"/>
      <c r="C70" s="294"/>
      <c r="D70" s="315">
        <v>2</v>
      </c>
      <c r="E70" s="315"/>
      <c r="F70" s="315"/>
      <c r="G70" s="306">
        <v>2</v>
      </c>
      <c r="H70" s="306"/>
      <c r="I70" s="306"/>
      <c r="J70" s="304">
        <f t="shared" si="4"/>
        <v>277</v>
      </c>
      <c r="K70" s="304"/>
      <c r="L70" s="304"/>
      <c r="M70" s="304">
        <v>388</v>
      </c>
      <c r="N70" s="304"/>
      <c r="O70" s="304"/>
      <c r="Q70" s="310">
        <f t="shared" si="5"/>
        <v>388</v>
      </c>
      <c r="R70" s="310"/>
      <c r="S70" s="310"/>
    </row>
    <row r="71" spans="1:19" ht="18" customHeight="1" x14ac:dyDescent="0.2">
      <c r="A71" s="294" t="s">
        <v>57</v>
      </c>
      <c r="B71" s="294"/>
      <c r="C71" s="294"/>
      <c r="D71" s="315">
        <v>2</v>
      </c>
      <c r="E71" s="315"/>
      <c r="F71" s="315"/>
      <c r="G71" s="306">
        <v>2.5</v>
      </c>
      <c r="H71" s="306"/>
      <c r="I71" s="306"/>
      <c r="J71" s="304">
        <f t="shared" si="4"/>
        <v>346</v>
      </c>
      <c r="K71" s="304"/>
      <c r="L71" s="304"/>
      <c r="M71" s="304">
        <v>484</v>
      </c>
      <c r="N71" s="304"/>
      <c r="O71" s="304"/>
      <c r="Q71" s="310">
        <f t="shared" si="5"/>
        <v>484</v>
      </c>
      <c r="R71" s="310"/>
      <c r="S71" s="310"/>
    </row>
    <row r="72" spans="1:19" ht="18" customHeight="1" x14ac:dyDescent="0.2">
      <c r="A72" s="294" t="s">
        <v>57</v>
      </c>
      <c r="B72" s="294"/>
      <c r="C72" s="294"/>
      <c r="D72" s="315">
        <v>2</v>
      </c>
      <c r="E72" s="315"/>
      <c r="F72" s="315"/>
      <c r="G72" s="306">
        <v>3</v>
      </c>
      <c r="H72" s="306"/>
      <c r="I72" s="306"/>
      <c r="J72" s="304">
        <f t="shared" si="4"/>
        <v>415</v>
      </c>
      <c r="K72" s="304"/>
      <c r="L72" s="304"/>
      <c r="M72" s="304">
        <v>581</v>
      </c>
      <c r="N72" s="304"/>
      <c r="O72" s="304"/>
      <c r="Q72" s="310">
        <f t="shared" si="5"/>
        <v>581</v>
      </c>
      <c r="R72" s="310"/>
      <c r="S72" s="310"/>
    </row>
    <row r="73" spans="1:19" ht="18" customHeight="1" x14ac:dyDescent="0.2">
      <c r="A73" s="294" t="s">
        <v>57</v>
      </c>
      <c r="B73" s="294"/>
      <c r="C73" s="294"/>
      <c r="D73" s="315">
        <v>2</v>
      </c>
      <c r="E73" s="315"/>
      <c r="F73" s="315"/>
      <c r="G73" s="306">
        <v>3.5</v>
      </c>
      <c r="H73" s="306"/>
      <c r="I73" s="306"/>
      <c r="J73" s="304">
        <f t="shared" si="4"/>
        <v>484</v>
      </c>
      <c r="K73" s="304"/>
      <c r="L73" s="304"/>
      <c r="M73" s="304">
        <v>678</v>
      </c>
      <c r="N73" s="304"/>
      <c r="O73" s="304"/>
      <c r="Q73" s="310">
        <f t="shared" si="5"/>
        <v>678</v>
      </c>
      <c r="R73" s="310"/>
      <c r="S73" s="310"/>
    </row>
    <row r="74" spans="1:19" ht="18" customHeight="1" x14ac:dyDescent="0.2">
      <c r="A74" s="294" t="s">
        <v>57</v>
      </c>
      <c r="B74" s="294"/>
      <c r="C74" s="294"/>
      <c r="D74" s="315">
        <v>2</v>
      </c>
      <c r="E74" s="315"/>
      <c r="F74" s="315"/>
      <c r="G74" s="306">
        <v>4</v>
      </c>
      <c r="H74" s="306"/>
      <c r="I74" s="306"/>
      <c r="J74" s="304">
        <f>J53</f>
        <v>553</v>
      </c>
      <c r="K74" s="304"/>
      <c r="L74" s="304"/>
      <c r="M74" s="304">
        <v>774</v>
      </c>
      <c r="N74" s="304"/>
      <c r="O74" s="304"/>
      <c r="Q74" s="312">
        <f t="shared" si="5"/>
        <v>774</v>
      </c>
      <c r="R74" s="312"/>
      <c r="S74" s="312"/>
    </row>
    <row r="75" spans="1:19" ht="18" customHeight="1" x14ac:dyDescent="0.2">
      <c r="A75" s="294" t="s">
        <v>57</v>
      </c>
      <c r="B75" s="294"/>
      <c r="C75" s="294"/>
      <c r="D75" s="315">
        <v>2</v>
      </c>
      <c r="E75" s="315"/>
      <c r="F75" s="315"/>
      <c r="G75" s="306">
        <v>4.5</v>
      </c>
      <c r="H75" s="306"/>
      <c r="I75" s="306"/>
      <c r="J75" s="304">
        <f t="shared" si="4"/>
        <v>622</v>
      </c>
      <c r="K75" s="304"/>
      <c r="L75" s="304"/>
      <c r="M75" s="304">
        <v>871</v>
      </c>
      <c r="N75" s="304"/>
      <c r="O75" s="304"/>
      <c r="Q75" s="310">
        <f t="shared" si="5"/>
        <v>871</v>
      </c>
      <c r="R75" s="310"/>
      <c r="S75" s="310"/>
    </row>
    <row r="76" spans="1:19" ht="18" customHeight="1" x14ac:dyDescent="0.2">
      <c r="A76" s="294" t="s">
        <v>57</v>
      </c>
      <c r="B76" s="294"/>
      <c r="C76" s="294"/>
      <c r="D76" s="315">
        <v>2</v>
      </c>
      <c r="E76" s="315"/>
      <c r="F76" s="315"/>
      <c r="G76" s="306">
        <v>5</v>
      </c>
      <c r="H76" s="306"/>
      <c r="I76" s="306"/>
      <c r="J76" s="304">
        <f t="shared" si="4"/>
        <v>691</v>
      </c>
      <c r="K76" s="304"/>
      <c r="L76" s="304"/>
      <c r="M76" s="304">
        <v>967</v>
      </c>
      <c r="N76" s="304"/>
      <c r="O76" s="304"/>
      <c r="Q76" s="310">
        <f t="shared" si="5"/>
        <v>967</v>
      </c>
      <c r="R76" s="310"/>
      <c r="S76" s="310"/>
    </row>
    <row r="77" spans="1:19" ht="18" customHeight="1" x14ac:dyDescent="0.2">
      <c r="A77" s="294" t="s">
        <v>57</v>
      </c>
      <c r="B77" s="294"/>
      <c r="C77" s="294"/>
      <c r="D77" s="315">
        <v>2</v>
      </c>
      <c r="E77" s="315"/>
      <c r="F77" s="315"/>
      <c r="G77" s="306">
        <v>5.5</v>
      </c>
      <c r="H77" s="306"/>
      <c r="I77" s="306"/>
      <c r="J77" s="304">
        <f t="shared" si="4"/>
        <v>760</v>
      </c>
      <c r="K77" s="304"/>
      <c r="L77" s="304"/>
      <c r="M77" s="304">
        <v>1064</v>
      </c>
      <c r="N77" s="304"/>
      <c r="O77" s="304"/>
      <c r="Q77" s="310">
        <f t="shared" si="5"/>
        <v>1064</v>
      </c>
      <c r="R77" s="310"/>
      <c r="S77" s="310"/>
    </row>
    <row r="78" spans="1:19" ht="18" customHeight="1" x14ac:dyDescent="0.2">
      <c r="A78" s="294" t="s">
        <v>57</v>
      </c>
      <c r="B78" s="294"/>
      <c r="C78" s="294"/>
      <c r="D78" s="315">
        <v>2</v>
      </c>
      <c r="E78" s="315"/>
      <c r="F78" s="315"/>
      <c r="G78" s="306">
        <v>6</v>
      </c>
      <c r="H78" s="306"/>
      <c r="I78" s="306"/>
      <c r="J78" s="304">
        <f t="shared" si="4"/>
        <v>829</v>
      </c>
      <c r="K78" s="304"/>
      <c r="L78" s="304"/>
      <c r="M78" s="304">
        <v>1161</v>
      </c>
      <c r="N78" s="304"/>
      <c r="O78" s="304"/>
      <c r="Q78" s="310">
        <f t="shared" si="5"/>
        <v>1161</v>
      </c>
      <c r="R78" s="310"/>
      <c r="S78" s="310"/>
    </row>
    <row r="79" spans="1:19" ht="18" customHeight="1" x14ac:dyDescent="0.2">
      <c r="A79" s="294" t="s">
        <v>57</v>
      </c>
      <c r="B79" s="294"/>
      <c r="C79" s="294"/>
      <c r="D79" s="315">
        <v>2</v>
      </c>
      <c r="E79" s="315"/>
      <c r="F79" s="315"/>
      <c r="G79" s="306">
        <v>6.5</v>
      </c>
      <c r="H79" s="306"/>
      <c r="I79" s="306"/>
      <c r="J79" s="304">
        <f t="shared" si="4"/>
        <v>898</v>
      </c>
      <c r="K79" s="304"/>
      <c r="L79" s="304"/>
      <c r="M79" s="304">
        <v>1257</v>
      </c>
      <c r="N79" s="304"/>
      <c r="O79" s="304"/>
      <c r="Q79" s="310">
        <f t="shared" si="5"/>
        <v>1257</v>
      </c>
      <c r="R79" s="310"/>
      <c r="S79" s="310"/>
    </row>
    <row r="80" spans="1:19" ht="18" customHeight="1" x14ac:dyDescent="0.2">
      <c r="A80" s="294" t="s">
        <v>57</v>
      </c>
      <c r="B80" s="294"/>
      <c r="C80" s="294"/>
      <c r="D80" s="315">
        <v>2</v>
      </c>
      <c r="E80" s="315"/>
      <c r="F80" s="315"/>
      <c r="G80" s="306">
        <v>7</v>
      </c>
      <c r="H80" s="306"/>
      <c r="I80" s="306"/>
      <c r="J80" s="304">
        <f t="shared" si="4"/>
        <v>967</v>
      </c>
      <c r="K80" s="304"/>
      <c r="L80" s="304"/>
      <c r="M80" s="304">
        <v>1354</v>
      </c>
      <c r="N80" s="304"/>
      <c r="O80" s="304"/>
      <c r="Q80" s="310">
        <f t="shared" si="5"/>
        <v>1354</v>
      </c>
      <c r="R80" s="310"/>
      <c r="S80" s="310"/>
    </row>
    <row r="81" spans="1:19" ht="18" customHeight="1" x14ac:dyDescent="0.2">
      <c r="A81" s="294" t="s">
        <v>57</v>
      </c>
      <c r="B81" s="294"/>
      <c r="C81" s="294"/>
      <c r="D81" s="315">
        <v>2</v>
      </c>
      <c r="E81" s="315"/>
      <c r="F81" s="315"/>
      <c r="G81" s="306">
        <v>7.5</v>
      </c>
      <c r="H81" s="306"/>
      <c r="I81" s="306"/>
      <c r="J81" s="304">
        <f t="shared" si="4"/>
        <v>1036</v>
      </c>
      <c r="K81" s="304"/>
      <c r="L81" s="304"/>
      <c r="M81" s="304">
        <v>1450</v>
      </c>
      <c r="N81" s="304"/>
      <c r="O81" s="304"/>
      <c r="Q81" s="310">
        <f t="shared" si="5"/>
        <v>1450</v>
      </c>
      <c r="R81" s="310"/>
      <c r="S81" s="310"/>
    </row>
    <row r="82" spans="1:19" ht="18" customHeight="1" x14ac:dyDescent="0.2">
      <c r="A82" s="294" t="s">
        <v>57</v>
      </c>
      <c r="B82" s="294"/>
      <c r="C82" s="294"/>
      <c r="D82" s="315">
        <v>2</v>
      </c>
      <c r="E82" s="315"/>
      <c r="F82" s="315"/>
      <c r="G82" s="306">
        <v>8</v>
      </c>
      <c r="H82" s="306"/>
      <c r="I82" s="306"/>
      <c r="J82" s="304">
        <f t="shared" si="4"/>
        <v>1105</v>
      </c>
      <c r="K82" s="304"/>
      <c r="L82" s="304"/>
      <c r="M82" s="304">
        <v>1547</v>
      </c>
      <c r="N82" s="304"/>
      <c r="O82" s="304"/>
      <c r="Q82" s="310">
        <f t="shared" si="5"/>
        <v>1547</v>
      </c>
      <c r="R82" s="310"/>
      <c r="S82" s="310"/>
    </row>
    <row r="83" spans="1:19" ht="18" customHeight="1" x14ac:dyDescent="0.2">
      <c r="A83" s="294" t="s">
        <v>57</v>
      </c>
      <c r="B83" s="294"/>
      <c r="C83" s="294"/>
      <c r="D83" s="315">
        <v>2</v>
      </c>
      <c r="E83" s="315"/>
      <c r="F83" s="315"/>
      <c r="G83" s="306">
        <v>8.5</v>
      </c>
      <c r="H83" s="306"/>
      <c r="I83" s="306"/>
      <c r="J83" s="304">
        <f t="shared" si="4"/>
        <v>1174</v>
      </c>
      <c r="K83" s="304"/>
      <c r="L83" s="304"/>
      <c r="M83" s="304">
        <v>1644</v>
      </c>
      <c r="N83" s="304"/>
      <c r="O83" s="304"/>
      <c r="Q83" s="310">
        <f t="shared" si="5"/>
        <v>1644</v>
      </c>
      <c r="R83" s="310"/>
      <c r="S83" s="310"/>
    </row>
    <row r="84" spans="1:19" ht="18" customHeight="1" x14ac:dyDescent="0.2">
      <c r="A84" s="294" t="s">
        <v>57</v>
      </c>
      <c r="B84" s="294"/>
      <c r="C84" s="294"/>
      <c r="D84" s="315">
        <v>2</v>
      </c>
      <c r="E84" s="315"/>
      <c r="F84" s="315"/>
      <c r="G84" s="306">
        <v>9</v>
      </c>
      <c r="H84" s="306"/>
      <c r="I84" s="306"/>
      <c r="J84" s="304">
        <f t="shared" si="4"/>
        <v>1243</v>
      </c>
      <c r="K84" s="304"/>
      <c r="L84" s="304"/>
      <c r="M84" s="304">
        <v>1740</v>
      </c>
      <c r="N84" s="304"/>
      <c r="O84" s="304"/>
      <c r="Q84" s="310">
        <f t="shared" si="5"/>
        <v>1740</v>
      </c>
      <c r="R84" s="310"/>
      <c r="S84" s="310"/>
    </row>
    <row r="85" spans="1:19" ht="18" customHeight="1" x14ac:dyDescent="0.2">
      <c r="A85" s="294" t="s">
        <v>57</v>
      </c>
      <c r="B85" s="294"/>
      <c r="C85" s="294"/>
      <c r="D85" s="315">
        <v>2</v>
      </c>
      <c r="E85" s="315"/>
      <c r="F85" s="315"/>
      <c r="G85" s="306">
        <v>9.5</v>
      </c>
      <c r="H85" s="306"/>
      <c r="I85" s="306"/>
      <c r="J85" s="304">
        <f t="shared" si="4"/>
        <v>1312</v>
      </c>
      <c r="K85" s="304"/>
      <c r="L85" s="304"/>
      <c r="M85" s="304">
        <v>1837</v>
      </c>
      <c r="N85" s="304"/>
      <c r="O85" s="304"/>
      <c r="Q85" s="310">
        <f t="shared" si="5"/>
        <v>1837</v>
      </c>
      <c r="R85" s="310"/>
      <c r="S85" s="310"/>
    </row>
    <row r="86" spans="1:19" ht="18" customHeight="1" x14ac:dyDescent="0.2">
      <c r="A86" s="294" t="s">
        <v>57</v>
      </c>
      <c r="B86" s="294"/>
      <c r="C86" s="294"/>
      <c r="D86" s="315">
        <v>2</v>
      </c>
      <c r="E86" s="315"/>
      <c r="F86" s="315"/>
      <c r="G86" s="306">
        <v>10</v>
      </c>
      <c r="H86" s="306"/>
      <c r="I86" s="306"/>
      <c r="J86" s="304">
        <f t="shared" si="4"/>
        <v>1381</v>
      </c>
      <c r="K86" s="304"/>
      <c r="L86" s="304"/>
      <c r="M86" s="304">
        <v>1933</v>
      </c>
      <c r="N86" s="304"/>
      <c r="O86" s="304"/>
      <c r="Q86" s="310">
        <f t="shared" si="5"/>
        <v>1933</v>
      </c>
      <c r="R86" s="310"/>
      <c r="S86" s="310"/>
    </row>
    <row r="87" spans="1:19" ht="18" customHeight="1" x14ac:dyDescent="0.2">
      <c r="A87" s="294" t="s">
        <v>57</v>
      </c>
      <c r="B87" s="294"/>
      <c r="C87" s="294"/>
      <c r="D87" s="315">
        <v>2</v>
      </c>
      <c r="E87" s="315"/>
      <c r="F87" s="315"/>
      <c r="G87" s="306">
        <v>10.5</v>
      </c>
      <c r="H87" s="306"/>
      <c r="I87" s="306"/>
      <c r="J87" s="304">
        <f t="shared" si="4"/>
        <v>1450</v>
      </c>
      <c r="K87" s="304"/>
      <c r="L87" s="304"/>
      <c r="M87" s="304">
        <v>2030</v>
      </c>
      <c r="N87" s="304"/>
      <c r="O87" s="304"/>
      <c r="Q87" s="310">
        <f t="shared" si="5"/>
        <v>2030</v>
      </c>
      <c r="R87" s="310"/>
      <c r="S87" s="310"/>
    </row>
    <row r="88" spans="1:19" ht="18" customHeight="1" x14ac:dyDescent="0.2">
      <c r="A88" s="294" t="s">
        <v>57</v>
      </c>
      <c r="B88" s="294"/>
      <c r="C88" s="294"/>
      <c r="D88" s="315">
        <v>2.5</v>
      </c>
      <c r="E88" s="315"/>
      <c r="F88" s="315"/>
      <c r="G88" s="306">
        <v>0.5</v>
      </c>
      <c r="H88" s="306"/>
      <c r="I88" s="306"/>
      <c r="J88" s="304">
        <f t="shared" si="4"/>
        <v>70</v>
      </c>
      <c r="K88" s="304"/>
      <c r="L88" s="304"/>
      <c r="M88" s="304">
        <v>98</v>
      </c>
      <c r="N88" s="304"/>
      <c r="O88" s="304"/>
      <c r="Q88" s="310">
        <f t="shared" si="5"/>
        <v>98</v>
      </c>
      <c r="R88" s="310"/>
      <c r="S88" s="310"/>
    </row>
    <row r="89" spans="1:19" ht="18" customHeight="1" x14ac:dyDescent="0.2">
      <c r="A89" s="294" t="s">
        <v>57</v>
      </c>
      <c r="B89" s="294"/>
      <c r="C89" s="294"/>
      <c r="D89" s="315">
        <v>2.5</v>
      </c>
      <c r="E89" s="315"/>
      <c r="F89" s="315"/>
      <c r="G89" s="306">
        <v>1</v>
      </c>
      <c r="H89" s="306"/>
      <c r="I89" s="306"/>
      <c r="J89" s="304">
        <f t="shared" si="4"/>
        <v>139</v>
      </c>
      <c r="K89" s="304"/>
      <c r="L89" s="304"/>
      <c r="M89" s="304">
        <v>195</v>
      </c>
      <c r="N89" s="304"/>
      <c r="O89" s="304"/>
      <c r="Q89" s="310">
        <f t="shared" si="5"/>
        <v>195</v>
      </c>
      <c r="R89" s="310"/>
      <c r="S89" s="310"/>
    </row>
    <row r="90" spans="1:19" ht="18" customHeight="1" x14ac:dyDescent="0.2">
      <c r="A90" s="294" t="s">
        <v>57</v>
      </c>
      <c r="B90" s="294"/>
      <c r="C90" s="294"/>
      <c r="D90" s="315">
        <v>2.5</v>
      </c>
      <c r="E90" s="315"/>
      <c r="F90" s="315"/>
      <c r="G90" s="306">
        <v>1.5</v>
      </c>
      <c r="H90" s="306"/>
      <c r="I90" s="306"/>
      <c r="J90" s="304">
        <f t="shared" si="4"/>
        <v>208</v>
      </c>
      <c r="K90" s="304"/>
      <c r="L90" s="304"/>
      <c r="M90" s="304">
        <v>291</v>
      </c>
      <c r="N90" s="304"/>
      <c r="O90" s="304"/>
      <c r="Q90" s="310">
        <f t="shared" si="5"/>
        <v>291</v>
      </c>
      <c r="R90" s="310"/>
      <c r="S90" s="310"/>
    </row>
    <row r="91" spans="1:19" ht="18" customHeight="1" x14ac:dyDescent="0.2">
      <c r="A91" s="294" t="s">
        <v>57</v>
      </c>
      <c r="B91" s="294"/>
      <c r="C91" s="294"/>
      <c r="D91" s="315">
        <v>2.5</v>
      </c>
      <c r="E91" s="315"/>
      <c r="F91" s="315"/>
      <c r="G91" s="306">
        <v>2</v>
      </c>
      <c r="H91" s="306"/>
      <c r="I91" s="306"/>
      <c r="J91" s="304">
        <f t="shared" si="4"/>
        <v>277</v>
      </c>
      <c r="K91" s="304"/>
      <c r="L91" s="304"/>
      <c r="M91" s="304">
        <v>388</v>
      </c>
      <c r="N91" s="304"/>
      <c r="O91" s="304"/>
      <c r="Q91" s="310">
        <f t="shared" si="5"/>
        <v>388</v>
      </c>
      <c r="R91" s="310"/>
      <c r="S91" s="310"/>
    </row>
    <row r="92" spans="1:19" ht="18" customHeight="1" x14ac:dyDescent="0.2">
      <c r="A92" s="294" t="s">
        <v>57</v>
      </c>
      <c r="B92" s="294"/>
      <c r="C92" s="294"/>
      <c r="D92" s="315">
        <v>2.5</v>
      </c>
      <c r="E92" s="315"/>
      <c r="F92" s="315"/>
      <c r="G92" s="306">
        <v>2.5</v>
      </c>
      <c r="H92" s="306"/>
      <c r="I92" s="306"/>
      <c r="J92" s="304">
        <f t="shared" si="4"/>
        <v>346</v>
      </c>
      <c r="K92" s="304"/>
      <c r="L92" s="304"/>
      <c r="M92" s="304">
        <v>484</v>
      </c>
      <c r="N92" s="304"/>
      <c r="O92" s="304"/>
      <c r="Q92" s="310">
        <f t="shared" si="5"/>
        <v>484</v>
      </c>
      <c r="R92" s="310"/>
      <c r="S92" s="310"/>
    </row>
    <row r="93" spans="1:19" ht="18" customHeight="1" x14ac:dyDescent="0.2">
      <c r="A93" s="294" t="s">
        <v>57</v>
      </c>
      <c r="B93" s="294"/>
      <c r="C93" s="294"/>
      <c r="D93" s="315">
        <v>2.5</v>
      </c>
      <c r="E93" s="315"/>
      <c r="F93" s="315"/>
      <c r="G93" s="306">
        <v>3</v>
      </c>
      <c r="H93" s="306"/>
      <c r="I93" s="306"/>
      <c r="J93" s="304">
        <f t="shared" si="4"/>
        <v>415</v>
      </c>
      <c r="K93" s="304"/>
      <c r="L93" s="304"/>
      <c r="M93" s="304">
        <v>581</v>
      </c>
      <c r="N93" s="304"/>
      <c r="O93" s="304"/>
      <c r="Q93" s="310">
        <f t="shared" si="5"/>
        <v>581</v>
      </c>
      <c r="R93" s="310"/>
      <c r="S93" s="310"/>
    </row>
    <row r="94" spans="1:19" ht="18" customHeight="1" x14ac:dyDescent="0.2">
      <c r="A94" s="294" t="s">
        <v>57</v>
      </c>
      <c r="B94" s="294"/>
      <c r="C94" s="294"/>
      <c r="D94" s="315">
        <v>2.5</v>
      </c>
      <c r="E94" s="315"/>
      <c r="F94" s="315"/>
      <c r="G94" s="306">
        <v>3.5</v>
      </c>
      <c r="H94" s="306"/>
      <c r="I94" s="306"/>
      <c r="J94" s="304">
        <f t="shared" si="4"/>
        <v>484</v>
      </c>
      <c r="K94" s="304"/>
      <c r="L94" s="304"/>
      <c r="M94" s="304">
        <v>678</v>
      </c>
      <c r="N94" s="304"/>
      <c r="O94" s="304"/>
      <c r="Q94" s="310">
        <f t="shared" si="5"/>
        <v>678</v>
      </c>
      <c r="R94" s="310"/>
      <c r="S94" s="310"/>
    </row>
    <row r="95" spans="1:19" ht="18" customHeight="1" x14ac:dyDescent="0.2">
      <c r="A95" s="294" t="s">
        <v>57</v>
      </c>
      <c r="B95" s="294"/>
      <c r="C95" s="294"/>
      <c r="D95" s="315">
        <v>2.5</v>
      </c>
      <c r="E95" s="315"/>
      <c r="F95" s="315"/>
      <c r="G95" s="306">
        <v>4</v>
      </c>
      <c r="H95" s="306"/>
      <c r="I95" s="306"/>
      <c r="J95" s="304">
        <f t="shared" si="4"/>
        <v>553</v>
      </c>
      <c r="K95" s="304"/>
      <c r="L95" s="304"/>
      <c r="M95" s="304">
        <v>774</v>
      </c>
      <c r="N95" s="304"/>
      <c r="O95" s="304"/>
      <c r="Q95" s="312">
        <f t="shared" si="5"/>
        <v>774</v>
      </c>
      <c r="R95" s="312"/>
      <c r="S95" s="312"/>
    </row>
    <row r="96" spans="1:19" ht="18" customHeight="1" x14ac:dyDescent="0.2">
      <c r="A96" s="294" t="s">
        <v>57</v>
      </c>
      <c r="B96" s="294"/>
      <c r="C96" s="294"/>
      <c r="D96" s="315">
        <v>2.5</v>
      </c>
      <c r="E96" s="315"/>
      <c r="F96" s="315"/>
      <c r="G96" s="306">
        <v>4.5</v>
      </c>
      <c r="H96" s="306"/>
      <c r="I96" s="306"/>
      <c r="J96" s="304">
        <f t="shared" si="4"/>
        <v>622</v>
      </c>
      <c r="K96" s="304"/>
      <c r="L96" s="304"/>
      <c r="M96" s="304">
        <v>871</v>
      </c>
      <c r="N96" s="304"/>
      <c r="O96" s="304"/>
      <c r="Q96" s="310">
        <f t="shared" si="5"/>
        <v>871</v>
      </c>
      <c r="R96" s="310"/>
      <c r="S96" s="310"/>
    </row>
    <row r="97" spans="1:19" ht="18" customHeight="1" x14ac:dyDescent="0.2">
      <c r="A97" s="294" t="s">
        <v>57</v>
      </c>
      <c r="B97" s="294"/>
      <c r="C97" s="294"/>
      <c r="D97" s="315">
        <v>2.5</v>
      </c>
      <c r="E97" s="315"/>
      <c r="F97" s="315"/>
      <c r="G97" s="306">
        <v>5</v>
      </c>
      <c r="H97" s="306"/>
      <c r="I97" s="306"/>
      <c r="J97" s="304">
        <f t="shared" si="4"/>
        <v>691</v>
      </c>
      <c r="K97" s="304"/>
      <c r="L97" s="304"/>
      <c r="M97" s="304">
        <v>967</v>
      </c>
      <c r="N97" s="304"/>
      <c r="O97" s="304"/>
      <c r="Q97" s="310">
        <f t="shared" si="5"/>
        <v>967</v>
      </c>
      <c r="R97" s="310"/>
      <c r="S97" s="310"/>
    </row>
    <row r="98" spans="1:19" ht="18" customHeight="1" x14ac:dyDescent="0.2">
      <c r="A98" s="294" t="s">
        <v>57</v>
      </c>
      <c r="B98" s="294"/>
      <c r="C98" s="294"/>
      <c r="D98" s="315">
        <v>2.5</v>
      </c>
      <c r="E98" s="315"/>
      <c r="F98" s="315"/>
      <c r="G98" s="306">
        <v>5.5</v>
      </c>
      <c r="H98" s="306"/>
      <c r="I98" s="306"/>
      <c r="J98" s="304">
        <f t="shared" si="4"/>
        <v>760</v>
      </c>
      <c r="K98" s="304"/>
      <c r="L98" s="304"/>
      <c r="M98" s="304">
        <v>1064</v>
      </c>
      <c r="N98" s="304"/>
      <c r="O98" s="304"/>
      <c r="Q98" s="310">
        <f t="shared" si="5"/>
        <v>1064</v>
      </c>
      <c r="R98" s="310"/>
      <c r="S98" s="310"/>
    </row>
    <row r="99" spans="1:19" ht="18" customHeight="1" x14ac:dyDescent="0.2">
      <c r="A99" s="294" t="s">
        <v>57</v>
      </c>
      <c r="B99" s="294"/>
      <c r="C99" s="294"/>
      <c r="D99" s="315">
        <v>2.5</v>
      </c>
      <c r="E99" s="315"/>
      <c r="F99" s="315"/>
      <c r="G99" s="306">
        <v>6</v>
      </c>
      <c r="H99" s="306"/>
      <c r="I99" s="306"/>
      <c r="J99" s="304">
        <f t="shared" si="4"/>
        <v>829</v>
      </c>
      <c r="K99" s="304"/>
      <c r="L99" s="304"/>
      <c r="M99" s="304">
        <v>1161</v>
      </c>
      <c r="N99" s="304"/>
      <c r="O99" s="304"/>
      <c r="Q99" s="310">
        <f t="shared" si="5"/>
        <v>1161</v>
      </c>
      <c r="R99" s="310"/>
      <c r="S99" s="310"/>
    </row>
    <row r="100" spans="1:19" ht="18" customHeight="1" x14ac:dyDescent="0.2">
      <c r="A100" s="294" t="s">
        <v>57</v>
      </c>
      <c r="B100" s="294"/>
      <c r="C100" s="294"/>
      <c r="D100" s="315">
        <v>2.5</v>
      </c>
      <c r="E100" s="315"/>
      <c r="F100" s="315"/>
      <c r="G100" s="306">
        <v>6.5</v>
      </c>
      <c r="H100" s="306"/>
      <c r="I100" s="306"/>
      <c r="J100" s="304">
        <f t="shared" si="4"/>
        <v>898</v>
      </c>
      <c r="K100" s="304"/>
      <c r="L100" s="304"/>
      <c r="M100" s="304">
        <v>1257</v>
      </c>
      <c r="N100" s="304"/>
      <c r="O100" s="304"/>
      <c r="Q100" s="310">
        <f t="shared" si="5"/>
        <v>1257</v>
      </c>
      <c r="R100" s="310"/>
      <c r="S100" s="310"/>
    </row>
    <row r="101" spans="1:19" ht="18" customHeight="1" x14ac:dyDescent="0.2">
      <c r="A101" s="294" t="s">
        <v>57</v>
      </c>
      <c r="B101" s="294"/>
      <c r="C101" s="294"/>
      <c r="D101" s="315">
        <v>2.5</v>
      </c>
      <c r="E101" s="315"/>
      <c r="F101" s="315"/>
      <c r="G101" s="306">
        <v>7</v>
      </c>
      <c r="H101" s="306"/>
      <c r="I101" s="306"/>
      <c r="J101" s="304">
        <f t="shared" si="4"/>
        <v>967</v>
      </c>
      <c r="K101" s="304"/>
      <c r="L101" s="304"/>
      <c r="M101" s="304">
        <v>1354</v>
      </c>
      <c r="N101" s="304"/>
      <c r="O101" s="304"/>
      <c r="Q101" s="310">
        <f t="shared" si="5"/>
        <v>1354</v>
      </c>
      <c r="R101" s="310"/>
      <c r="S101" s="310"/>
    </row>
    <row r="102" spans="1:19" ht="18" customHeight="1" x14ac:dyDescent="0.2">
      <c r="A102" s="294" t="s">
        <v>57</v>
      </c>
      <c r="B102" s="294"/>
      <c r="C102" s="294"/>
      <c r="D102" s="315">
        <v>2.5</v>
      </c>
      <c r="E102" s="315"/>
      <c r="F102" s="315"/>
      <c r="G102" s="306">
        <v>7.5</v>
      </c>
      <c r="H102" s="306"/>
      <c r="I102" s="306"/>
      <c r="J102" s="304">
        <f t="shared" si="4"/>
        <v>1036</v>
      </c>
      <c r="K102" s="304"/>
      <c r="L102" s="304"/>
      <c r="M102" s="304">
        <v>1450</v>
      </c>
      <c r="N102" s="304"/>
      <c r="O102" s="304"/>
      <c r="Q102" s="310">
        <f t="shared" si="5"/>
        <v>1450</v>
      </c>
      <c r="R102" s="310"/>
      <c r="S102" s="310"/>
    </row>
    <row r="103" spans="1:19" ht="18" customHeight="1" x14ac:dyDescent="0.2">
      <c r="A103" s="294" t="s">
        <v>57</v>
      </c>
      <c r="B103" s="294"/>
      <c r="C103" s="294"/>
      <c r="D103" s="315">
        <v>2.5</v>
      </c>
      <c r="E103" s="315"/>
      <c r="F103" s="315"/>
      <c r="G103" s="306">
        <v>8</v>
      </c>
      <c r="H103" s="306"/>
      <c r="I103" s="306"/>
      <c r="J103" s="304">
        <f t="shared" si="4"/>
        <v>1105</v>
      </c>
      <c r="K103" s="304"/>
      <c r="L103" s="304"/>
      <c r="M103" s="304">
        <v>1547</v>
      </c>
      <c r="N103" s="304"/>
      <c r="O103" s="304"/>
      <c r="Q103" s="310">
        <f t="shared" si="5"/>
        <v>1547</v>
      </c>
      <c r="R103" s="310"/>
      <c r="S103" s="310"/>
    </row>
    <row r="104" spans="1:19" ht="18" customHeight="1" x14ac:dyDescent="0.2">
      <c r="A104" s="294" t="s">
        <v>57</v>
      </c>
      <c r="B104" s="294"/>
      <c r="C104" s="294"/>
      <c r="D104" s="315">
        <v>2.5</v>
      </c>
      <c r="E104" s="315"/>
      <c r="F104" s="315"/>
      <c r="G104" s="306">
        <v>8.5</v>
      </c>
      <c r="H104" s="306"/>
      <c r="I104" s="306"/>
      <c r="J104" s="304">
        <f t="shared" si="4"/>
        <v>1174</v>
      </c>
      <c r="K104" s="304"/>
      <c r="L104" s="304"/>
      <c r="M104" s="304">
        <v>1644</v>
      </c>
      <c r="N104" s="304"/>
      <c r="O104" s="304"/>
      <c r="Q104" s="310">
        <f t="shared" si="5"/>
        <v>1644</v>
      </c>
      <c r="R104" s="310"/>
      <c r="S104" s="310"/>
    </row>
    <row r="105" spans="1:19" ht="18" customHeight="1" x14ac:dyDescent="0.2">
      <c r="A105" s="294" t="s">
        <v>57</v>
      </c>
      <c r="B105" s="294"/>
      <c r="C105" s="294"/>
      <c r="D105" s="315">
        <v>2.5</v>
      </c>
      <c r="E105" s="315"/>
      <c r="F105" s="315"/>
      <c r="G105" s="306">
        <v>9</v>
      </c>
      <c r="H105" s="306"/>
      <c r="I105" s="306"/>
      <c r="J105" s="304">
        <f t="shared" si="4"/>
        <v>1243</v>
      </c>
      <c r="K105" s="304"/>
      <c r="L105" s="304"/>
      <c r="M105" s="304">
        <v>1740</v>
      </c>
      <c r="N105" s="304"/>
      <c r="O105" s="304"/>
      <c r="Q105" s="310">
        <f t="shared" si="5"/>
        <v>1740</v>
      </c>
      <c r="R105" s="310"/>
      <c r="S105" s="310"/>
    </row>
    <row r="106" spans="1:19" ht="18" customHeight="1" x14ac:dyDescent="0.2">
      <c r="A106" s="294" t="s">
        <v>57</v>
      </c>
      <c r="B106" s="294"/>
      <c r="C106" s="294"/>
      <c r="D106" s="315">
        <v>2.5</v>
      </c>
      <c r="E106" s="315"/>
      <c r="F106" s="315"/>
      <c r="G106" s="306">
        <v>9.5</v>
      </c>
      <c r="H106" s="306"/>
      <c r="I106" s="306"/>
      <c r="J106" s="304">
        <f t="shared" si="4"/>
        <v>1312</v>
      </c>
      <c r="K106" s="304"/>
      <c r="L106" s="304"/>
      <c r="M106" s="304">
        <v>1837</v>
      </c>
      <c r="N106" s="304"/>
      <c r="O106" s="304"/>
      <c r="Q106" s="310">
        <f t="shared" si="5"/>
        <v>1837</v>
      </c>
      <c r="R106" s="310"/>
      <c r="S106" s="310"/>
    </row>
    <row r="107" spans="1:19" ht="18" customHeight="1" x14ac:dyDescent="0.2">
      <c r="A107" s="294" t="s">
        <v>57</v>
      </c>
      <c r="B107" s="294"/>
      <c r="C107" s="294"/>
      <c r="D107" s="315">
        <v>2.5</v>
      </c>
      <c r="E107" s="315"/>
      <c r="F107" s="315"/>
      <c r="G107" s="306">
        <v>10</v>
      </c>
      <c r="H107" s="306"/>
      <c r="I107" s="306"/>
      <c r="J107" s="304">
        <f t="shared" si="4"/>
        <v>1381</v>
      </c>
      <c r="K107" s="304"/>
      <c r="L107" s="304"/>
      <c r="M107" s="304">
        <v>1933</v>
      </c>
      <c r="N107" s="304"/>
      <c r="O107" s="304"/>
      <c r="Q107" s="310">
        <f t="shared" si="5"/>
        <v>1933</v>
      </c>
      <c r="R107" s="310"/>
      <c r="S107" s="310"/>
    </row>
    <row r="108" spans="1:19" ht="18" customHeight="1" x14ac:dyDescent="0.2">
      <c r="A108" s="294" t="s">
        <v>57</v>
      </c>
      <c r="B108" s="294"/>
      <c r="C108" s="294"/>
      <c r="D108" s="315">
        <v>2.5</v>
      </c>
      <c r="E108" s="315"/>
      <c r="F108" s="315"/>
      <c r="G108" s="306">
        <v>10.5</v>
      </c>
      <c r="H108" s="306"/>
      <c r="I108" s="306"/>
      <c r="J108" s="304">
        <f t="shared" si="4"/>
        <v>1450</v>
      </c>
      <c r="K108" s="304"/>
      <c r="L108" s="304"/>
      <c r="M108" s="304">
        <v>2030</v>
      </c>
      <c r="N108" s="304"/>
      <c r="O108" s="304"/>
      <c r="Q108" s="310">
        <f t="shared" si="5"/>
        <v>2030</v>
      </c>
      <c r="R108" s="310"/>
      <c r="S108" s="310"/>
    </row>
  </sheetData>
  <sheetProtection algorithmName="SHA-512" hashValue="4P0DmYSpr4X1JFyRlrxzFo0phwShM0u1uTTtdC8WImajIEOau7Bj8Zmz+zlx7cm2AVmS4hVMk09wX5cGvAlTlQ==" saltValue="AJp+jIK8DvJ1eeY54ihKhQ==" spinCount="100000" sheet="1" objects="1" scenarios="1"/>
  <mergeCells count="637">
    <mergeCell ref="A107:C107"/>
    <mergeCell ref="D107:F107"/>
    <mergeCell ref="G107:I107"/>
    <mergeCell ref="M107:O107"/>
    <mergeCell ref="A108:C108"/>
    <mergeCell ref="D108:F108"/>
    <mergeCell ref="G108:I108"/>
    <mergeCell ref="M108:O108"/>
    <mergeCell ref="J107:L107"/>
    <mergeCell ref="J108:L108"/>
    <mergeCell ref="A105:C105"/>
    <mergeCell ref="D105:F105"/>
    <mergeCell ref="G105:I105"/>
    <mergeCell ref="M105:O105"/>
    <mergeCell ref="A106:C106"/>
    <mergeCell ref="D106:F106"/>
    <mergeCell ref="G106:I106"/>
    <mergeCell ref="M106:O106"/>
    <mergeCell ref="J105:L105"/>
    <mergeCell ref="J106:L106"/>
    <mergeCell ref="A103:C103"/>
    <mergeCell ref="D103:F103"/>
    <mergeCell ref="G103:I103"/>
    <mergeCell ref="M103:O103"/>
    <mergeCell ref="A104:C104"/>
    <mergeCell ref="D104:F104"/>
    <mergeCell ref="G104:I104"/>
    <mergeCell ref="M104:O104"/>
    <mergeCell ref="J103:L103"/>
    <mergeCell ref="J104:L104"/>
    <mergeCell ref="A101:C101"/>
    <mergeCell ref="D101:F101"/>
    <mergeCell ref="G101:I101"/>
    <mergeCell ref="M101:O101"/>
    <mergeCell ref="A102:C102"/>
    <mergeCell ref="D102:F102"/>
    <mergeCell ref="G102:I102"/>
    <mergeCell ref="M102:O102"/>
    <mergeCell ref="J101:L101"/>
    <mergeCell ref="J102:L102"/>
    <mergeCell ref="A99:C99"/>
    <mergeCell ref="D99:F99"/>
    <mergeCell ref="G99:I99"/>
    <mergeCell ref="M99:O99"/>
    <mergeCell ref="A100:C100"/>
    <mergeCell ref="D100:F100"/>
    <mergeCell ref="G100:I100"/>
    <mergeCell ref="M100:O100"/>
    <mergeCell ref="J99:L99"/>
    <mergeCell ref="J100:L100"/>
    <mergeCell ref="A97:C97"/>
    <mergeCell ref="D97:F97"/>
    <mergeCell ref="G97:I97"/>
    <mergeCell ref="M97:O97"/>
    <mergeCell ref="A98:C98"/>
    <mergeCell ref="D98:F98"/>
    <mergeCell ref="G98:I98"/>
    <mergeCell ref="M98:O98"/>
    <mergeCell ref="J97:L97"/>
    <mergeCell ref="J98:L98"/>
    <mergeCell ref="A95:C95"/>
    <mergeCell ref="D95:F95"/>
    <mergeCell ref="G95:I95"/>
    <mergeCell ref="M95:O95"/>
    <mergeCell ref="A96:C96"/>
    <mergeCell ref="D96:F96"/>
    <mergeCell ref="G96:I96"/>
    <mergeCell ref="M96:O96"/>
    <mergeCell ref="J95:L95"/>
    <mergeCell ref="J96:L96"/>
    <mergeCell ref="A93:C93"/>
    <mergeCell ref="D93:F93"/>
    <mergeCell ref="G93:I93"/>
    <mergeCell ref="M93:O93"/>
    <mergeCell ref="A94:C94"/>
    <mergeCell ref="D94:F94"/>
    <mergeCell ref="G94:I94"/>
    <mergeCell ref="M94:O94"/>
    <mergeCell ref="J93:L93"/>
    <mergeCell ref="J94:L94"/>
    <mergeCell ref="A91:C91"/>
    <mergeCell ref="D91:F91"/>
    <mergeCell ref="G91:I91"/>
    <mergeCell ref="M91:O91"/>
    <mergeCell ref="A92:C92"/>
    <mergeCell ref="D92:F92"/>
    <mergeCell ref="G92:I92"/>
    <mergeCell ref="M92:O92"/>
    <mergeCell ref="J91:L91"/>
    <mergeCell ref="J92:L92"/>
    <mergeCell ref="A89:C89"/>
    <mergeCell ref="D89:F89"/>
    <mergeCell ref="G89:I89"/>
    <mergeCell ref="M89:O89"/>
    <mergeCell ref="A90:C90"/>
    <mergeCell ref="D90:F90"/>
    <mergeCell ref="G90:I90"/>
    <mergeCell ref="M90:O90"/>
    <mergeCell ref="J89:L89"/>
    <mergeCell ref="J90:L90"/>
    <mergeCell ref="A87:C87"/>
    <mergeCell ref="D87:F87"/>
    <mergeCell ref="G87:I87"/>
    <mergeCell ref="M87:O87"/>
    <mergeCell ref="A88:C88"/>
    <mergeCell ref="D88:F88"/>
    <mergeCell ref="G88:I88"/>
    <mergeCell ref="M88:O88"/>
    <mergeCell ref="J87:L87"/>
    <mergeCell ref="J88:L88"/>
    <mergeCell ref="A85:C85"/>
    <mergeCell ref="D85:F85"/>
    <mergeCell ref="G85:I85"/>
    <mergeCell ref="M85:O85"/>
    <mergeCell ref="A86:C86"/>
    <mergeCell ref="D86:F86"/>
    <mergeCell ref="G86:I86"/>
    <mergeCell ref="M86:O86"/>
    <mergeCell ref="J85:L85"/>
    <mergeCell ref="J86:L86"/>
    <mergeCell ref="A83:C83"/>
    <mergeCell ref="D83:F83"/>
    <mergeCell ref="G83:I83"/>
    <mergeCell ref="M83:O83"/>
    <mergeCell ref="A84:C84"/>
    <mergeCell ref="D84:F84"/>
    <mergeCell ref="G84:I84"/>
    <mergeCell ref="M84:O84"/>
    <mergeCell ref="J83:L83"/>
    <mergeCell ref="J84:L84"/>
    <mergeCell ref="A81:C81"/>
    <mergeCell ref="D81:F81"/>
    <mergeCell ref="G81:I81"/>
    <mergeCell ref="M81:O81"/>
    <mergeCell ref="A82:C82"/>
    <mergeCell ref="D82:F82"/>
    <mergeCell ref="G82:I82"/>
    <mergeCell ref="M82:O82"/>
    <mergeCell ref="J81:L81"/>
    <mergeCell ref="J82:L82"/>
    <mergeCell ref="A79:C79"/>
    <mergeCell ref="D79:F79"/>
    <mergeCell ref="G79:I79"/>
    <mergeCell ref="M79:O79"/>
    <mergeCell ref="A80:C80"/>
    <mergeCell ref="D80:F80"/>
    <mergeCell ref="G80:I80"/>
    <mergeCell ref="M80:O80"/>
    <mergeCell ref="J79:L79"/>
    <mergeCell ref="J80:L80"/>
    <mergeCell ref="A77:C77"/>
    <mergeCell ref="D77:F77"/>
    <mergeCell ref="G77:I77"/>
    <mergeCell ref="M77:O77"/>
    <mergeCell ref="A78:C78"/>
    <mergeCell ref="D78:F78"/>
    <mergeCell ref="G78:I78"/>
    <mergeCell ref="M78:O78"/>
    <mergeCell ref="J77:L77"/>
    <mergeCell ref="J78:L78"/>
    <mergeCell ref="A75:C75"/>
    <mergeCell ref="D75:F75"/>
    <mergeCell ref="G75:I75"/>
    <mergeCell ref="M75:O75"/>
    <mergeCell ref="A76:C76"/>
    <mergeCell ref="D76:F76"/>
    <mergeCell ref="G76:I76"/>
    <mergeCell ref="M76:O76"/>
    <mergeCell ref="J75:L75"/>
    <mergeCell ref="J76:L76"/>
    <mergeCell ref="A73:C73"/>
    <mergeCell ref="D73:F73"/>
    <mergeCell ref="G73:I73"/>
    <mergeCell ref="M73:O73"/>
    <mergeCell ref="A74:C74"/>
    <mergeCell ref="D74:F74"/>
    <mergeCell ref="G74:I74"/>
    <mergeCell ref="M74:O74"/>
    <mergeCell ref="J73:L73"/>
    <mergeCell ref="J74:L74"/>
    <mergeCell ref="A71:C71"/>
    <mergeCell ref="D71:F71"/>
    <mergeCell ref="G71:I71"/>
    <mergeCell ref="M71:O71"/>
    <mergeCell ref="A72:C72"/>
    <mergeCell ref="D72:F72"/>
    <mergeCell ref="G72:I72"/>
    <mergeCell ref="M72:O72"/>
    <mergeCell ref="J71:L71"/>
    <mergeCell ref="J72:L72"/>
    <mergeCell ref="A69:C69"/>
    <mergeCell ref="D69:F69"/>
    <mergeCell ref="G69:I69"/>
    <mergeCell ref="M69:O69"/>
    <mergeCell ref="A70:C70"/>
    <mergeCell ref="D70:F70"/>
    <mergeCell ref="G70:I70"/>
    <mergeCell ref="M70:O70"/>
    <mergeCell ref="J69:L69"/>
    <mergeCell ref="J70:L70"/>
    <mergeCell ref="A67:C67"/>
    <mergeCell ref="D67:F67"/>
    <mergeCell ref="G67:I67"/>
    <mergeCell ref="M67:O67"/>
    <mergeCell ref="A68:C68"/>
    <mergeCell ref="D68:F68"/>
    <mergeCell ref="G68:I68"/>
    <mergeCell ref="M68:O68"/>
    <mergeCell ref="J67:L67"/>
    <mergeCell ref="J68:L68"/>
    <mergeCell ref="A65:C65"/>
    <mergeCell ref="D65:F65"/>
    <mergeCell ref="G65:I65"/>
    <mergeCell ref="M65:O65"/>
    <mergeCell ref="A66:C66"/>
    <mergeCell ref="D66:F66"/>
    <mergeCell ref="G66:I66"/>
    <mergeCell ref="M66:O66"/>
    <mergeCell ref="J65:L65"/>
    <mergeCell ref="J66:L66"/>
    <mergeCell ref="A63:C63"/>
    <mergeCell ref="D63:F63"/>
    <mergeCell ref="G63:I63"/>
    <mergeCell ref="M63:O63"/>
    <mergeCell ref="A64:C64"/>
    <mergeCell ref="D64:F64"/>
    <mergeCell ref="G64:I64"/>
    <mergeCell ref="M64:O64"/>
    <mergeCell ref="J63:L63"/>
    <mergeCell ref="J64:L64"/>
    <mergeCell ref="A61:C61"/>
    <mergeCell ref="D61:F61"/>
    <mergeCell ref="G61:I61"/>
    <mergeCell ref="M61:O61"/>
    <mergeCell ref="A62:C62"/>
    <mergeCell ref="D62:F62"/>
    <mergeCell ref="G62:I62"/>
    <mergeCell ref="M62:O62"/>
    <mergeCell ref="J61:L61"/>
    <mergeCell ref="J62:L62"/>
    <mergeCell ref="A59:C59"/>
    <mergeCell ref="D59:F59"/>
    <mergeCell ref="G59:I59"/>
    <mergeCell ref="M59:O59"/>
    <mergeCell ref="A60:C60"/>
    <mergeCell ref="D60:F60"/>
    <mergeCell ref="G60:I60"/>
    <mergeCell ref="M60:O60"/>
    <mergeCell ref="J59:L59"/>
    <mergeCell ref="J60:L60"/>
    <mergeCell ref="A57:C57"/>
    <mergeCell ref="D57:F57"/>
    <mergeCell ref="G57:I57"/>
    <mergeCell ref="M57:O57"/>
    <mergeCell ref="A58:C58"/>
    <mergeCell ref="D58:F58"/>
    <mergeCell ref="G58:I58"/>
    <mergeCell ref="M58:O58"/>
    <mergeCell ref="J57:L57"/>
    <mergeCell ref="J58:L58"/>
    <mergeCell ref="A55:C55"/>
    <mergeCell ref="D55:F55"/>
    <mergeCell ref="G55:I55"/>
    <mergeCell ref="M55:O55"/>
    <mergeCell ref="A56:C56"/>
    <mergeCell ref="D56:F56"/>
    <mergeCell ref="G56:I56"/>
    <mergeCell ref="M56:O56"/>
    <mergeCell ref="J55:L55"/>
    <mergeCell ref="J56:L56"/>
    <mergeCell ref="A53:C53"/>
    <mergeCell ref="D53:F53"/>
    <mergeCell ref="G53:I53"/>
    <mergeCell ref="M53:O53"/>
    <mergeCell ref="A54:C54"/>
    <mergeCell ref="D54:F54"/>
    <mergeCell ref="G54:I54"/>
    <mergeCell ref="M54:O54"/>
    <mergeCell ref="J53:L53"/>
    <mergeCell ref="J54:L54"/>
    <mergeCell ref="A51:C51"/>
    <mergeCell ref="D51:F51"/>
    <mergeCell ref="G51:I51"/>
    <mergeCell ref="M51:O51"/>
    <mergeCell ref="A52:C52"/>
    <mergeCell ref="D52:F52"/>
    <mergeCell ref="G52:I52"/>
    <mergeCell ref="M52:O52"/>
    <mergeCell ref="J51:L51"/>
    <mergeCell ref="J52:L52"/>
    <mergeCell ref="A49:C49"/>
    <mergeCell ref="D49:F49"/>
    <mergeCell ref="G49:I49"/>
    <mergeCell ref="M49:O49"/>
    <mergeCell ref="A50:C50"/>
    <mergeCell ref="D50:F50"/>
    <mergeCell ref="G50:I50"/>
    <mergeCell ref="M50:O50"/>
    <mergeCell ref="J49:L49"/>
    <mergeCell ref="J50:L50"/>
    <mergeCell ref="A47:C47"/>
    <mergeCell ref="D47:F47"/>
    <mergeCell ref="G47:I47"/>
    <mergeCell ref="M47:O47"/>
    <mergeCell ref="A48:C48"/>
    <mergeCell ref="D48:F48"/>
    <mergeCell ref="G48:I48"/>
    <mergeCell ref="M48:O48"/>
    <mergeCell ref="J47:L47"/>
    <mergeCell ref="J48:L48"/>
    <mergeCell ref="A45:C45"/>
    <mergeCell ref="D45:F45"/>
    <mergeCell ref="G45:I45"/>
    <mergeCell ref="M45:O45"/>
    <mergeCell ref="A46:C46"/>
    <mergeCell ref="D46:F46"/>
    <mergeCell ref="G46:I46"/>
    <mergeCell ref="M46:O46"/>
    <mergeCell ref="J45:L45"/>
    <mergeCell ref="J46:L46"/>
    <mergeCell ref="A43:C43"/>
    <mergeCell ref="D43:F43"/>
    <mergeCell ref="G43:I43"/>
    <mergeCell ref="M43:O43"/>
    <mergeCell ref="A44:C44"/>
    <mergeCell ref="D44:F44"/>
    <mergeCell ref="G44:I44"/>
    <mergeCell ref="M44:O44"/>
    <mergeCell ref="J43:L43"/>
    <mergeCell ref="J44:L44"/>
    <mergeCell ref="A41:C41"/>
    <mergeCell ref="D41:F41"/>
    <mergeCell ref="G41:I41"/>
    <mergeCell ref="M41:O41"/>
    <mergeCell ref="A42:C42"/>
    <mergeCell ref="D42:F42"/>
    <mergeCell ref="G42:I42"/>
    <mergeCell ref="M42:O42"/>
    <mergeCell ref="J41:L41"/>
    <mergeCell ref="J42:L42"/>
    <mergeCell ref="A39:C39"/>
    <mergeCell ref="D39:F39"/>
    <mergeCell ref="G39:I39"/>
    <mergeCell ref="M39:O39"/>
    <mergeCell ref="A40:C40"/>
    <mergeCell ref="D40:F40"/>
    <mergeCell ref="G40:I40"/>
    <mergeCell ref="M40:O40"/>
    <mergeCell ref="J39:L39"/>
    <mergeCell ref="J40:L40"/>
    <mergeCell ref="A37:C37"/>
    <mergeCell ref="D37:F37"/>
    <mergeCell ref="G37:I37"/>
    <mergeCell ref="M37:O37"/>
    <mergeCell ref="A38:C38"/>
    <mergeCell ref="D38:F38"/>
    <mergeCell ref="G38:I38"/>
    <mergeCell ref="M38:O38"/>
    <mergeCell ref="J37:L37"/>
    <mergeCell ref="J38:L38"/>
    <mergeCell ref="A35:C35"/>
    <mergeCell ref="D35:F35"/>
    <mergeCell ref="G35:I35"/>
    <mergeCell ref="M35:O35"/>
    <mergeCell ref="A36:C36"/>
    <mergeCell ref="D36:F36"/>
    <mergeCell ref="G36:I36"/>
    <mergeCell ref="M36:O36"/>
    <mergeCell ref="J35:L35"/>
    <mergeCell ref="J36:L36"/>
    <mergeCell ref="A33:C33"/>
    <mergeCell ref="D33:F33"/>
    <mergeCell ref="G33:I33"/>
    <mergeCell ref="M33:O33"/>
    <mergeCell ref="A34:C34"/>
    <mergeCell ref="D34:F34"/>
    <mergeCell ref="G34:I34"/>
    <mergeCell ref="M34:O34"/>
    <mergeCell ref="J33:L33"/>
    <mergeCell ref="J34:L34"/>
    <mergeCell ref="A31:C31"/>
    <mergeCell ref="D31:F31"/>
    <mergeCell ref="G31:I31"/>
    <mergeCell ref="M31:O31"/>
    <mergeCell ref="A32:C32"/>
    <mergeCell ref="D32:F32"/>
    <mergeCell ref="G32:I32"/>
    <mergeCell ref="M32:O32"/>
    <mergeCell ref="J31:L31"/>
    <mergeCell ref="J32:L32"/>
    <mergeCell ref="A29:C29"/>
    <mergeCell ref="D29:F29"/>
    <mergeCell ref="G29:I29"/>
    <mergeCell ref="M29:O29"/>
    <mergeCell ref="A30:C30"/>
    <mergeCell ref="D30:F30"/>
    <mergeCell ref="G30:I30"/>
    <mergeCell ref="M30:O30"/>
    <mergeCell ref="J29:L29"/>
    <mergeCell ref="J30:L30"/>
    <mergeCell ref="A27:C27"/>
    <mergeCell ref="D27:F27"/>
    <mergeCell ref="G27:I27"/>
    <mergeCell ref="M27:O27"/>
    <mergeCell ref="A28:C28"/>
    <mergeCell ref="D28:F28"/>
    <mergeCell ref="G28:I28"/>
    <mergeCell ref="M28:O28"/>
    <mergeCell ref="J27:L27"/>
    <mergeCell ref="J28:L28"/>
    <mergeCell ref="A25:C25"/>
    <mergeCell ref="D25:F25"/>
    <mergeCell ref="G25:I25"/>
    <mergeCell ref="M25:O25"/>
    <mergeCell ref="A26:C26"/>
    <mergeCell ref="D26:F26"/>
    <mergeCell ref="G26:I26"/>
    <mergeCell ref="M26:O26"/>
    <mergeCell ref="J25:L25"/>
    <mergeCell ref="J26:L26"/>
    <mergeCell ref="A23:C23"/>
    <mergeCell ref="D23:F23"/>
    <mergeCell ref="G23:I23"/>
    <mergeCell ref="M23:O23"/>
    <mergeCell ref="A24:C24"/>
    <mergeCell ref="D24:F24"/>
    <mergeCell ref="G24:I24"/>
    <mergeCell ref="M24:O24"/>
    <mergeCell ref="J23:L23"/>
    <mergeCell ref="J24:L24"/>
    <mergeCell ref="A21:C21"/>
    <mergeCell ref="D21:F21"/>
    <mergeCell ref="G21:I21"/>
    <mergeCell ref="M21:O21"/>
    <mergeCell ref="A22:C22"/>
    <mergeCell ref="D22:F22"/>
    <mergeCell ref="G22:I22"/>
    <mergeCell ref="M22:O22"/>
    <mergeCell ref="J21:L21"/>
    <mergeCell ref="J22:L22"/>
    <mergeCell ref="A19:C19"/>
    <mergeCell ref="D19:F19"/>
    <mergeCell ref="G19:I19"/>
    <mergeCell ref="M19:O19"/>
    <mergeCell ref="A20:C20"/>
    <mergeCell ref="D20:F20"/>
    <mergeCell ref="G20:I20"/>
    <mergeCell ref="M20:O20"/>
    <mergeCell ref="J19:L19"/>
    <mergeCell ref="J20:L20"/>
    <mergeCell ref="A17:C17"/>
    <mergeCell ref="D17:F17"/>
    <mergeCell ref="G17:I17"/>
    <mergeCell ref="M17:O17"/>
    <mergeCell ref="A18:C18"/>
    <mergeCell ref="D18:F18"/>
    <mergeCell ref="G18:I18"/>
    <mergeCell ref="M18:O18"/>
    <mergeCell ref="J17:L17"/>
    <mergeCell ref="J18:L18"/>
    <mergeCell ref="A15:C15"/>
    <mergeCell ref="D15:F15"/>
    <mergeCell ref="G15:I15"/>
    <mergeCell ref="M15:O15"/>
    <mergeCell ref="A16:C16"/>
    <mergeCell ref="D16:F16"/>
    <mergeCell ref="G16:I16"/>
    <mergeCell ref="M16:O16"/>
    <mergeCell ref="J15:L15"/>
    <mergeCell ref="J16:L16"/>
    <mergeCell ref="A13:C13"/>
    <mergeCell ref="D13:F13"/>
    <mergeCell ref="G13:I13"/>
    <mergeCell ref="M13:O13"/>
    <mergeCell ref="A14:C14"/>
    <mergeCell ref="D14:F14"/>
    <mergeCell ref="G14:I14"/>
    <mergeCell ref="M14:O14"/>
    <mergeCell ref="J13:L13"/>
    <mergeCell ref="J14:L14"/>
    <mergeCell ref="A11:C11"/>
    <mergeCell ref="D11:F11"/>
    <mergeCell ref="G11:I11"/>
    <mergeCell ref="M11:O11"/>
    <mergeCell ref="A12:C12"/>
    <mergeCell ref="D12:F12"/>
    <mergeCell ref="G12:I12"/>
    <mergeCell ref="M12:O12"/>
    <mergeCell ref="J11:L11"/>
    <mergeCell ref="J12:L12"/>
    <mergeCell ref="A9:C9"/>
    <mergeCell ref="D9:F9"/>
    <mergeCell ref="G9:I9"/>
    <mergeCell ref="M9:O9"/>
    <mergeCell ref="A10:C10"/>
    <mergeCell ref="D10:F10"/>
    <mergeCell ref="G10:I10"/>
    <mergeCell ref="M10:O10"/>
    <mergeCell ref="J9:L9"/>
    <mergeCell ref="J10:L10"/>
    <mergeCell ref="A7:C7"/>
    <mergeCell ref="D7:F7"/>
    <mergeCell ref="G7:I7"/>
    <mergeCell ref="M7:O7"/>
    <mergeCell ref="A8:C8"/>
    <mergeCell ref="D8:F8"/>
    <mergeCell ref="G8:I8"/>
    <mergeCell ref="M8:O8"/>
    <mergeCell ref="J7:L7"/>
    <mergeCell ref="J8:L8"/>
    <mergeCell ref="A5:C5"/>
    <mergeCell ref="D5:F5"/>
    <mergeCell ref="G5:I5"/>
    <mergeCell ref="M5:O5"/>
    <mergeCell ref="A6:C6"/>
    <mergeCell ref="D6:F6"/>
    <mergeCell ref="G6:I6"/>
    <mergeCell ref="M6:O6"/>
    <mergeCell ref="J5:L5"/>
    <mergeCell ref="J6:L6"/>
    <mergeCell ref="A1:I3"/>
    <mergeCell ref="J1:O1"/>
    <mergeCell ref="M2:O3"/>
    <mergeCell ref="A4:C4"/>
    <mergeCell ref="D4:F4"/>
    <mergeCell ref="G4:I4"/>
    <mergeCell ref="M4:O4"/>
    <mergeCell ref="J2:L3"/>
    <mergeCell ref="J4:L4"/>
    <mergeCell ref="P1:P3"/>
    <mergeCell ref="P4:P24"/>
    <mergeCell ref="Q4:S4"/>
    <mergeCell ref="Q5:S5"/>
    <mergeCell ref="Q6:S6"/>
    <mergeCell ref="Q7:S7"/>
    <mergeCell ref="Q8:S8"/>
    <mergeCell ref="Q9:S9"/>
    <mergeCell ref="Q10:S10"/>
    <mergeCell ref="Q11:S11"/>
    <mergeCell ref="Q12:S12"/>
    <mergeCell ref="Q13:S13"/>
    <mergeCell ref="Q14:S14"/>
    <mergeCell ref="Q15:S15"/>
    <mergeCell ref="Q16:S16"/>
    <mergeCell ref="Q17:S17"/>
    <mergeCell ref="Q18:S18"/>
    <mergeCell ref="Q19:S19"/>
    <mergeCell ref="Q20:S20"/>
    <mergeCell ref="Q21:S21"/>
    <mergeCell ref="Q22:S22"/>
    <mergeCell ref="Q23:S23"/>
    <mergeCell ref="Q24:S24"/>
    <mergeCell ref="Q25:S25"/>
    <mergeCell ref="Q26:S26"/>
    <mergeCell ref="Q27:S27"/>
    <mergeCell ref="Q28:S28"/>
    <mergeCell ref="Q29:S29"/>
    <mergeCell ref="Q30:S30"/>
    <mergeCell ref="Q31:S31"/>
    <mergeCell ref="Q32:S32"/>
    <mergeCell ref="Q33:S33"/>
    <mergeCell ref="Q34:S34"/>
    <mergeCell ref="Q35:S35"/>
    <mergeCell ref="Q36:S36"/>
    <mergeCell ref="Q37:S37"/>
    <mergeCell ref="Q38:S38"/>
    <mergeCell ref="Q39:S39"/>
    <mergeCell ref="Q40:S40"/>
    <mergeCell ref="Q41:S41"/>
    <mergeCell ref="Q42:S42"/>
    <mergeCell ref="Q43:S43"/>
    <mergeCell ref="Q44:S44"/>
    <mergeCell ref="Q45:S45"/>
    <mergeCell ref="Q46:S46"/>
    <mergeCell ref="Q47:S47"/>
    <mergeCell ref="Q48:S48"/>
    <mergeCell ref="Q49:S49"/>
    <mergeCell ref="Q50:S50"/>
    <mergeCell ref="Q51:S51"/>
    <mergeCell ref="Q52:S52"/>
    <mergeCell ref="Q53:S53"/>
    <mergeCell ref="Q54:S54"/>
    <mergeCell ref="Q55:S55"/>
    <mergeCell ref="Q56:S56"/>
    <mergeCell ref="Q57:S57"/>
    <mergeCell ref="Q58:S58"/>
    <mergeCell ref="Q59:S59"/>
    <mergeCell ref="Q60:S60"/>
    <mergeCell ref="Q61:S61"/>
    <mergeCell ref="Q62:S62"/>
    <mergeCell ref="Q63:S63"/>
    <mergeCell ref="Q64:S64"/>
    <mergeCell ref="Q65:S65"/>
    <mergeCell ref="Q66:S66"/>
    <mergeCell ref="Q67:S67"/>
    <mergeCell ref="Q68:S68"/>
    <mergeCell ref="Q79:S79"/>
    <mergeCell ref="Q80:S80"/>
    <mergeCell ref="Q81:S81"/>
    <mergeCell ref="Q82:S82"/>
    <mergeCell ref="Q83:S83"/>
    <mergeCell ref="Q84:S84"/>
    <mergeCell ref="Q85:S85"/>
    <mergeCell ref="Q86:S86"/>
    <mergeCell ref="Q69:S69"/>
    <mergeCell ref="Q70:S70"/>
    <mergeCell ref="Q71:S71"/>
    <mergeCell ref="Q72:S72"/>
    <mergeCell ref="Q73:S73"/>
    <mergeCell ref="Q74:S74"/>
    <mergeCell ref="Q75:S75"/>
    <mergeCell ref="Q76:S76"/>
    <mergeCell ref="Q77:S77"/>
    <mergeCell ref="Q105:S105"/>
    <mergeCell ref="Q106:S106"/>
    <mergeCell ref="Q107:S107"/>
    <mergeCell ref="Q108:S108"/>
    <mergeCell ref="Q1:S3"/>
    <mergeCell ref="Q96:S96"/>
    <mergeCell ref="Q97:S97"/>
    <mergeCell ref="Q98:S98"/>
    <mergeCell ref="Q99:S99"/>
    <mergeCell ref="Q100:S100"/>
    <mergeCell ref="Q101:S101"/>
    <mergeCell ref="Q102:S102"/>
    <mergeCell ref="Q103:S103"/>
    <mergeCell ref="Q104:S104"/>
    <mergeCell ref="Q87:S87"/>
    <mergeCell ref="Q88:S88"/>
    <mergeCell ref="Q89:S89"/>
    <mergeCell ref="Q90:S90"/>
    <mergeCell ref="Q91:S91"/>
    <mergeCell ref="Q92:S92"/>
    <mergeCell ref="Q93:S93"/>
    <mergeCell ref="Q94:S94"/>
    <mergeCell ref="Q95:S95"/>
    <mergeCell ref="Q78:S78"/>
  </mergeCells>
  <phoneticPr fontId="6"/>
  <printOptions horizontalCentered="1"/>
  <pageMargins left="0.19685039370078741" right="0.19685039370078741" top="0.59055118110236227" bottom="0.59055118110236227" header="0.39370078740157483" footer="0.19685039370078741"/>
  <pageSetup paperSize="9" scale="97" firstPageNumber="0" orientation="portrait" useFirstPageNumber="1" horizontalDpi="300" verticalDpi="300" r:id="rId1"/>
  <headerFooter alignWithMargins="0">
    <oddHeader>&amp;L別表&amp;C&amp;A</oddHeader>
    <oddFooter>&amp;R&amp;P/&amp;N</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34998626667073579"/>
  </sheetPr>
  <dimension ref="A1:Q24"/>
  <sheetViews>
    <sheetView view="pageBreakPreview" zoomScaleNormal="100" zoomScaleSheetLayoutView="100" workbookViewId="0">
      <pane ySplit="3" topLeftCell="A4" activePane="bottomLeft" state="frozen"/>
      <selection activeCell="B2" sqref="B2"/>
      <selection pane="bottomLeft" activeCell="CA25" sqref="CA25"/>
    </sheetView>
  </sheetViews>
  <sheetFormatPr defaultColWidth="2.6640625" defaultRowHeight="18" customHeight="1" outlineLevelCol="1" x14ac:dyDescent="0.2"/>
  <cols>
    <col min="1" max="8" width="2.6640625" style="39" customWidth="1"/>
    <col min="9" max="11" width="2.6640625" style="39" customWidth="1" outlineLevel="1"/>
    <col min="12" max="15" width="2.6640625" style="39" customWidth="1"/>
    <col min="16" max="16" width="3.21875" style="39" customWidth="1"/>
    <col min="17" max="16384" width="2.6640625" style="39"/>
  </cols>
  <sheetData>
    <row r="1" spans="1:17" ht="18" customHeight="1" x14ac:dyDescent="0.2">
      <c r="A1" s="300" t="s">
        <v>44</v>
      </c>
      <c r="B1" s="300"/>
      <c r="C1" s="300"/>
      <c r="D1" s="300"/>
      <c r="E1" s="300"/>
      <c r="F1" s="300"/>
      <c r="G1" s="300"/>
      <c r="H1" s="300"/>
      <c r="I1" s="316" t="s">
        <v>60</v>
      </c>
      <c r="J1" s="316"/>
      <c r="K1" s="316"/>
      <c r="L1" s="301" t="s">
        <v>45</v>
      </c>
      <c r="M1" s="301"/>
      <c r="N1" s="301"/>
      <c r="P1" s="39" t="s">
        <v>61</v>
      </c>
    </row>
    <row r="2" spans="1:17" ht="18" customHeight="1" x14ac:dyDescent="0.2">
      <c r="A2" s="300"/>
      <c r="B2" s="300"/>
      <c r="C2" s="300"/>
      <c r="D2" s="300"/>
      <c r="E2" s="300"/>
      <c r="F2" s="300"/>
      <c r="G2" s="300"/>
      <c r="H2" s="300"/>
      <c r="I2" s="316"/>
      <c r="J2" s="316"/>
      <c r="K2" s="316"/>
      <c r="L2" s="301"/>
      <c r="M2" s="301"/>
      <c r="N2" s="301"/>
      <c r="P2" s="39">
        <v>83</v>
      </c>
      <c r="Q2" s="39" t="s">
        <v>62</v>
      </c>
    </row>
    <row r="3" spans="1:17" ht="18" customHeight="1" x14ac:dyDescent="0.2">
      <c r="A3" s="300"/>
      <c r="B3" s="300"/>
      <c r="C3" s="300"/>
      <c r="D3" s="300"/>
      <c r="E3" s="300"/>
      <c r="F3" s="300"/>
      <c r="G3" s="300"/>
      <c r="H3" s="300"/>
      <c r="I3" s="316"/>
      <c r="J3" s="316"/>
      <c r="K3" s="316"/>
      <c r="L3" s="301"/>
      <c r="M3" s="301"/>
      <c r="N3" s="301"/>
    </row>
    <row r="4" spans="1:17" ht="18" customHeight="1" x14ac:dyDescent="0.2">
      <c r="A4" s="317" t="s">
        <v>63</v>
      </c>
      <c r="B4" s="317"/>
      <c r="C4" s="317"/>
      <c r="D4" s="318" t="s">
        <v>12</v>
      </c>
      <c r="E4" s="318"/>
      <c r="F4" s="319">
        <v>0.5</v>
      </c>
      <c r="G4" s="319"/>
      <c r="H4" s="319"/>
      <c r="I4" s="320">
        <v>230</v>
      </c>
      <c r="J4" s="320"/>
      <c r="K4" s="320"/>
      <c r="L4" s="304">
        <v>256</v>
      </c>
      <c r="M4" s="304"/>
      <c r="N4" s="304"/>
    </row>
    <row r="5" spans="1:17" ht="18" customHeight="1" x14ac:dyDescent="0.2">
      <c r="A5" s="317" t="s">
        <v>63</v>
      </c>
      <c r="B5" s="317"/>
      <c r="C5" s="317"/>
      <c r="D5" s="318" t="s">
        <v>12</v>
      </c>
      <c r="E5" s="318"/>
      <c r="F5" s="319">
        <v>1</v>
      </c>
      <c r="G5" s="319"/>
      <c r="H5" s="319"/>
      <c r="I5" s="320">
        <v>400</v>
      </c>
      <c r="J5" s="320"/>
      <c r="K5" s="320"/>
      <c r="L5" s="304">
        <v>404</v>
      </c>
      <c r="M5" s="304"/>
      <c r="N5" s="304"/>
    </row>
    <row r="6" spans="1:17" ht="18" customHeight="1" x14ac:dyDescent="0.2">
      <c r="A6" s="317" t="s">
        <v>63</v>
      </c>
      <c r="B6" s="317"/>
      <c r="C6" s="317"/>
      <c r="D6" s="318" t="s">
        <v>12</v>
      </c>
      <c r="E6" s="318"/>
      <c r="F6" s="319">
        <v>1.5</v>
      </c>
      <c r="G6" s="319"/>
      <c r="H6" s="319"/>
      <c r="I6" s="320">
        <v>580</v>
      </c>
      <c r="J6" s="320"/>
      <c r="K6" s="320"/>
      <c r="L6" s="304">
        <v>587</v>
      </c>
      <c r="M6" s="304"/>
      <c r="N6" s="304"/>
    </row>
    <row r="7" spans="1:17" ht="18" customHeight="1" x14ac:dyDescent="0.2">
      <c r="A7" s="317" t="s">
        <v>63</v>
      </c>
      <c r="B7" s="317"/>
      <c r="C7" s="317"/>
      <c r="D7" s="318" t="s">
        <v>12</v>
      </c>
      <c r="E7" s="318"/>
      <c r="F7" s="319">
        <v>2</v>
      </c>
      <c r="G7" s="319"/>
      <c r="H7" s="319"/>
      <c r="I7" s="320">
        <v>655</v>
      </c>
      <c r="J7" s="320"/>
      <c r="K7" s="320"/>
      <c r="L7" s="304">
        <v>669</v>
      </c>
      <c r="M7" s="304"/>
      <c r="N7" s="304"/>
    </row>
    <row r="8" spans="1:17" ht="18" customHeight="1" x14ac:dyDescent="0.2">
      <c r="A8" s="317" t="s">
        <v>63</v>
      </c>
      <c r="B8" s="317"/>
      <c r="C8" s="317"/>
      <c r="D8" s="318" t="s">
        <v>12</v>
      </c>
      <c r="E8" s="318"/>
      <c r="F8" s="319">
        <v>2.5</v>
      </c>
      <c r="G8" s="319"/>
      <c r="H8" s="319"/>
      <c r="I8" s="320">
        <v>730</v>
      </c>
      <c r="J8" s="320"/>
      <c r="K8" s="320"/>
      <c r="L8" s="304">
        <v>754</v>
      </c>
      <c r="M8" s="304"/>
      <c r="N8" s="304"/>
    </row>
    <row r="9" spans="1:17" ht="18" customHeight="1" x14ac:dyDescent="0.2">
      <c r="A9" s="317" t="s">
        <v>63</v>
      </c>
      <c r="B9" s="317"/>
      <c r="C9" s="317"/>
      <c r="D9" s="318" t="s">
        <v>12</v>
      </c>
      <c r="E9" s="318"/>
      <c r="F9" s="319">
        <v>3</v>
      </c>
      <c r="G9" s="319"/>
      <c r="H9" s="319"/>
      <c r="I9" s="320">
        <v>805</v>
      </c>
      <c r="J9" s="320"/>
      <c r="K9" s="320"/>
      <c r="L9" s="304">
        <v>837</v>
      </c>
      <c r="M9" s="304"/>
      <c r="N9" s="304"/>
    </row>
    <row r="10" spans="1:17" ht="18" customHeight="1" x14ac:dyDescent="0.2">
      <c r="A10" s="317" t="s">
        <v>63</v>
      </c>
      <c r="B10" s="317"/>
      <c r="C10" s="317"/>
      <c r="D10" s="318" t="s">
        <v>12</v>
      </c>
      <c r="E10" s="318"/>
      <c r="F10" s="319">
        <v>3.5</v>
      </c>
      <c r="G10" s="319"/>
      <c r="H10" s="319"/>
      <c r="I10" s="320">
        <v>875</v>
      </c>
      <c r="J10" s="320"/>
      <c r="K10" s="320"/>
      <c r="L10" s="304">
        <v>921</v>
      </c>
      <c r="M10" s="304"/>
      <c r="N10" s="304"/>
    </row>
    <row r="11" spans="1:17" ht="18" customHeight="1" x14ac:dyDescent="0.2">
      <c r="A11" s="321" t="s">
        <v>63</v>
      </c>
      <c r="B11" s="321"/>
      <c r="C11" s="321"/>
      <c r="D11" s="302" t="s">
        <v>12</v>
      </c>
      <c r="E11" s="302"/>
      <c r="F11" s="303">
        <v>4</v>
      </c>
      <c r="G11" s="303"/>
      <c r="H11" s="303"/>
      <c r="I11" s="320">
        <v>945</v>
      </c>
      <c r="J11" s="320"/>
      <c r="K11" s="320"/>
      <c r="L11" s="304">
        <f>L10+$P$2</f>
        <v>1004</v>
      </c>
      <c r="M11" s="304"/>
      <c r="N11" s="304"/>
    </row>
    <row r="12" spans="1:17" ht="18" customHeight="1" x14ac:dyDescent="0.2">
      <c r="A12" s="321" t="s">
        <v>63</v>
      </c>
      <c r="B12" s="321"/>
      <c r="C12" s="321"/>
      <c r="D12" s="302" t="s">
        <v>12</v>
      </c>
      <c r="E12" s="302"/>
      <c r="F12" s="303">
        <v>4.5</v>
      </c>
      <c r="G12" s="303"/>
      <c r="H12" s="303"/>
      <c r="I12" s="320">
        <v>1015</v>
      </c>
      <c r="J12" s="320"/>
      <c r="K12" s="320"/>
      <c r="L12" s="304">
        <f t="shared" ref="L12:L24" si="0">L11+$P$2</f>
        <v>1087</v>
      </c>
      <c r="M12" s="304"/>
      <c r="N12" s="304"/>
    </row>
    <row r="13" spans="1:17" ht="18" customHeight="1" x14ac:dyDescent="0.2">
      <c r="A13" s="321" t="s">
        <v>63</v>
      </c>
      <c r="B13" s="321"/>
      <c r="C13" s="321"/>
      <c r="D13" s="302" t="s">
        <v>12</v>
      </c>
      <c r="E13" s="302"/>
      <c r="F13" s="303">
        <v>5</v>
      </c>
      <c r="G13" s="303"/>
      <c r="H13" s="303"/>
      <c r="I13" s="320">
        <v>1085</v>
      </c>
      <c r="J13" s="320"/>
      <c r="K13" s="320"/>
      <c r="L13" s="304">
        <f t="shared" si="0"/>
        <v>1170</v>
      </c>
      <c r="M13" s="304"/>
      <c r="N13" s="304"/>
    </row>
    <row r="14" spans="1:17" ht="18" customHeight="1" x14ac:dyDescent="0.2">
      <c r="A14" s="321" t="s">
        <v>63</v>
      </c>
      <c r="B14" s="321"/>
      <c r="C14" s="321"/>
      <c r="D14" s="302" t="s">
        <v>12</v>
      </c>
      <c r="E14" s="302"/>
      <c r="F14" s="303">
        <v>5.5</v>
      </c>
      <c r="G14" s="303"/>
      <c r="H14" s="303"/>
      <c r="I14" s="320">
        <v>1155</v>
      </c>
      <c r="J14" s="320"/>
      <c r="K14" s="320"/>
      <c r="L14" s="304">
        <f t="shared" si="0"/>
        <v>1253</v>
      </c>
      <c r="M14" s="304"/>
      <c r="N14" s="304"/>
    </row>
    <row r="15" spans="1:17" ht="18" customHeight="1" x14ac:dyDescent="0.2">
      <c r="A15" s="321" t="s">
        <v>63</v>
      </c>
      <c r="B15" s="321"/>
      <c r="C15" s="321"/>
      <c r="D15" s="302" t="s">
        <v>12</v>
      </c>
      <c r="E15" s="302"/>
      <c r="F15" s="303">
        <v>6</v>
      </c>
      <c r="G15" s="303"/>
      <c r="H15" s="303"/>
      <c r="I15" s="320">
        <v>1225</v>
      </c>
      <c r="J15" s="320"/>
      <c r="K15" s="320"/>
      <c r="L15" s="304">
        <f t="shared" si="0"/>
        <v>1336</v>
      </c>
      <c r="M15" s="304"/>
      <c r="N15" s="304"/>
    </row>
    <row r="16" spans="1:17" ht="18" customHeight="1" x14ac:dyDescent="0.2">
      <c r="A16" s="321" t="s">
        <v>63</v>
      </c>
      <c r="B16" s="321"/>
      <c r="C16" s="321"/>
      <c r="D16" s="302" t="s">
        <v>12</v>
      </c>
      <c r="E16" s="302"/>
      <c r="F16" s="303">
        <v>6.5</v>
      </c>
      <c r="G16" s="303"/>
      <c r="H16" s="303"/>
      <c r="I16" s="320">
        <v>1295</v>
      </c>
      <c r="J16" s="320"/>
      <c r="K16" s="320"/>
      <c r="L16" s="304">
        <f t="shared" si="0"/>
        <v>1419</v>
      </c>
      <c r="M16" s="304"/>
      <c r="N16" s="304"/>
    </row>
    <row r="17" spans="1:14" ht="18" customHeight="1" x14ac:dyDescent="0.2">
      <c r="A17" s="321" t="s">
        <v>63</v>
      </c>
      <c r="B17" s="321"/>
      <c r="C17" s="321"/>
      <c r="D17" s="302" t="s">
        <v>12</v>
      </c>
      <c r="E17" s="302"/>
      <c r="F17" s="303">
        <v>7</v>
      </c>
      <c r="G17" s="303"/>
      <c r="H17" s="303"/>
      <c r="I17" s="320">
        <v>1365</v>
      </c>
      <c r="J17" s="320"/>
      <c r="K17" s="320"/>
      <c r="L17" s="304">
        <f t="shared" si="0"/>
        <v>1502</v>
      </c>
      <c r="M17" s="304"/>
      <c r="N17" s="304"/>
    </row>
    <row r="18" spans="1:14" ht="18" customHeight="1" x14ac:dyDescent="0.2">
      <c r="A18" s="321" t="s">
        <v>63</v>
      </c>
      <c r="B18" s="321"/>
      <c r="C18" s="321"/>
      <c r="D18" s="302" t="s">
        <v>12</v>
      </c>
      <c r="E18" s="302"/>
      <c r="F18" s="303">
        <v>7.5</v>
      </c>
      <c r="G18" s="303"/>
      <c r="H18" s="303"/>
      <c r="I18" s="320">
        <v>1435</v>
      </c>
      <c r="J18" s="320"/>
      <c r="K18" s="320"/>
      <c r="L18" s="304">
        <f t="shared" si="0"/>
        <v>1585</v>
      </c>
      <c r="M18" s="304"/>
      <c r="N18" s="304"/>
    </row>
    <row r="19" spans="1:14" ht="18" customHeight="1" x14ac:dyDescent="0.2">
      <c r="A19" s="321" t="s">
        <v>63</v>
      </c>
      <c r="B19" s="321"/>
      <c r="C19" s="321"/>
      <c r="D19" s="302" t="s">
        <v>12</v>
      </c>
      <c r="E19" s="302"/>
      <c r="F19" s="303">
        <v>8</v>
      </c>
      <c r="G19" s="303"/>
      <c r="H19" s="303"/>
      <c r="I19" s="320">
        <v>1505</v>
      </c>
      <c r="J19" s="320"/>
      <c r="K19" s="320"/>
      <c r="L19" s="304">
        <f t="shared" si="0"/>
        <v>1668</v>
      </c>
      <c r="M19" s="304"/>
      <c r="N19" s="304"/>
    </row>
    <row r="20" spans="1:14" ht="18" customHeight="1" x14ac:dyDescent="0.2">
      <c r="A20" s="321" t="s">
        <v>63</v>
      </c>
      <c r="B20" s="321"/>
      <c r="C20" s="321"/>
      <c r="D20" s="302" t="s">
        <v>12</v>
      </c>
      <c r="E20" s="302"/>
      <c r="F20" s="303">
        <v>8.5</v>
      </c>
      <c r="G20" s="303"/>
      <c r="H20" s="303"/>
      <c r="I20" s="320">
        <v>1575</v>
      </c>
      <c r="J20" s="320"/>
      <c r="K20" s="320"/>
      <c r="L20" s="304">
        <f t="shared" si="0"/>
        <v>1751</v>
      </c>
      <c r="M20" s="304"/>
      <c r="N20" s="304"/>
    </row>
    <row r="21" spans="1:14" ht="18" customHeight="1" x14ac:dyDescent="0.2">
      <c r="A21" s="321" t="s">
        <v>63</v>
      </c>
      <c r="B21" s="321"/>
      <c r="C21" s="321"/>
      <c r="D21" s="302" t="s">
        <v>12</v>
      </c>
      <c r="E21" s="302"/>
      <c r="F21" s="303">
        <v>9</v>
      </c>
      <c r="G21" s="303"/>
      <c r="H21" s="303"/>
      <c r="I21" s="320">
        <v>1645</v>
      </c>
      <c r="J21" s="320"/>
      <c r="K21" s="320"/>
      <c r="L21" s="304">
        <f t="shared" si="0"/>
        <v>1834</v>
      </c>
      <c r="M21" s="304"/>
      <c r="N21" s="304"/>
    </row>
    <row r="22" spans="1:14" ht="18" customHeight="1" x14ac:dyDescent="0.2">
      <c r="A22" s="321" t="s">
        <v>63</v>
      </c>
      <c r="B22" s="321"/>
      <c r="C22" s="321"/>
      <c r="D22" s="302" t="s">
        <v>12</v>
      </c>
      <c r="E22" s="302"/>
      <c r="F22" s="303">
        <v>9.5</v>
      </c>
      <c r="G22" s="303"/>
      <c r="H22" s="303"/>
      <c r="I22" s="320">
        <v>1715</v>
      </c>
      <c r="J22" s="320"/>
      <c r="K22" s="320"/>
      <c r="L22" s="304">
        <f t="shared" si="0"/>
        <v>1917</v>
      </c>
      <c r="M22" s="304"/>
      <c r="N22" s="304"/>
    </row>
    <row r="23" spans="1:14" ht="18" customHeight="1" x14ac:dyDescent="0.2">
      <c r="A23" s="321" t="s">
        <v>63</v>
      </c>
      <c r="B23" s="321"/>
      <c r="C23" s="321"/>
      <c r="D23" s="302" t="s">
        <v>12</v>
      </c>
      <c r="E23" s="302"/>
      <c r="F23" s="303">
        <v>10</v>
      </c>
      <c r="G23" s="303"/>
      <c r="H23" s="303"/>
      <c r="I23" s="320">
        <v>1785</v>
      </c>
      <c r="J23" s="320"/>
      <c r="K23" s="320"/>
      <c r="L23" s="304">
        <f t="shared" si="0"/>
        <v>2000</v>
      </c>
      <c r="M23" s="304"/>
      <c r="N23" s="304"/>
    </row>
    <row r="24" spans="1:14" ht="18" customHeight="1" x14ac:dyDescent="0.2">
      <c r="A24" s="321" t="s">
        <v>63</v>
      </c>
      <c r="B24" s="321"/>
      <c r="C24" s="321"/>
      <c r="D24" s="302" t="s">
        <v>12</v>
      </c>
      <c r="E24" s="302"/>
      <c r="F24" s="303">
        <v>10.5</v>
      </c>
      <c r="G24" s="303"/>
      <c r="H24" s="303"/>
      <c r="I24" s="320">
        <v>1855</v>
      </c>
      <c r="J24" s="320"/>
      <c r="K24" s="320"/>
      <c r="L24" s="304">
        <f t="shared" si="0"/>
        <v>2083</v>
      </c>
      <c r="M24" s="304"/>
      <c r="N24" s="304"/>
    </row>
  </sheetData>
  <sheetProtection algorithmName="SHA-512" hashValue="1xqwtOvRcPj4WX7JyU1KoZtsV1xnyytUL0XwlA0WS5YGSf/PwnkwzfUvk0FyU0YMSWagvAtsdt6gr0Kl5bq0oQ==" saltValue="GwLJKh3p6sd/BXFlCpElKw==" spinCount="100000" sheet="1"/>
  <mergeCells count="108">
    <mergeCell ref="A24:C24"/>
    <mergeCell ref="D24:E24"/>
    <mergeCell ref="F24:H24"/>
    <mergeCell ref="I24:K24"/>
    <mergeCell ref="L24:N24"/>
    <mergeCell ref="A22:C22"/>
    <mergeCell ref="D22:E22"/>
    <mergeCell ref="F22:H22"/>
    <mergeCell ref="I22:K22"/>
    <mergeCell ref="L22:N22"/>
    <mergeCell ref="A23:C23"/>
    <mergeCell ref="D23:E23"/>
    <mergeCell ref="F23:H23"/>
    <mergeCell ref="I23:K23"/>
    <mergeCell ref="L23:N23"/>
    <mergeCell ref="A20:C20"/>
    <mergeCell ref="D20:E20"/>
    <mergeCell ref="F20:H20"/>
    <mergeCell ref="I20:K20"/>
    <mergeCell ref="L20:N20"/>
    <mergeCell ref="A21:C21"/>
    <mergeCell ref="D21:E21"/>
    <mergeCell ref="F21:H21"/>
    <mergeCell ref="I21:K21"/>
    <mergeCell ref="L21:N21"/>
    <mergeCell ref="A18:C18"/>
    <mergeCell ref="D18:E18"/>
    <mergeCell ref="F18:H18"/>
    <mergeCell ref="I18:K18"/>
    <mergeCell ref="L18:N18"/>
    <mergeCell ref="A19:C19"/>
    <mergeCell ref="D19:E19"/>
    <mergeCell ref="F19:H19"/>
    <mergeCell ref="I19:K19"/>
    <mergeCell ref="L19:N19"/>
    <mergeCell ref="A16:C16"/>
    <mergeCell ref="D16:E16"/>
    <mergeCell ref="F16:H16"/>
    <mergeCell ref="I16:K16"/>
    <mergeCell ref="L16:N16"/>
    <mergeCell ref="A17:C17"/>
    <mergeCell ref="D17:E17"/>
    <mergeCell ref="F17:H17"/>
    <mergeCell ref="I17:K17"/>
    <mergeCell ref="L17:N17"/>
    <mergeCell ref="A14:C14"/>
    <mergeCell ref="D14:E14"/>
    <mergeCell ref="F14:H14"/>
    <mergeCell ref="I14:K14"/>
    <mergeCell ref="L14:N14"/>
    <mergeCell ref="A15:C15"/>
    <mergeCell ref="D15:E15"/>
    <mergeCell ref="F15:H15"/>
    <mergeCell ref="I15:K15"/>
    <mergeCell ref="L15:N15"/>
    <mergeCell ref="A12:C12"/>
    <mergeCell ref="D12:E12"/>
    <mergeCell ref="F12:H12"/>
    <mergeCell ref="I12:K12"/>
    <mergeCell ref="L12:N12"/>
    <mergeCell ref="A13:C13"/>
    <mergeCell ref="D13:E13"/>
    <mergeCell ref="F13:H13"/>
    <mergeCell ref="I13:K13"/>
    <mergeCell ref="L13:N13"/>
    <mergeCell ref="A10:C10"/>
    <mergeCell ref="D10:E10"/>
    <mergeCell ref="F10:H10"/>
    <mergeCell ref="I10:K10"/>
    <mergeCell ref="L10:N10"/>
    <mergeCell ref="A11:C11"/>
    <mergeCell ref="D11:E11"/>
    <mergeCell ref="F11:H11"/>
    <mergeCell ref="I11:K11"/>
    <mergeCell ref="L11:N11"/>
    <mergeCell ref="A8:C8"/>
    <mergeCell ref="D8:E8"/>
    <mergeCell ref="F8:H8"/>
    <mergeCell ref="I8:K8"/>
    <mergeCell ref="L8:N8"/>
    <mergeCell ref="A9:C9"/>
    <mergeCell ref="D9:E9"/>
    <mergeCell ref="F9:H9"/>
    <mergeCell ref="I9:K9"/>
    <mergeCell ref="L9:N9"/>
    <mergeCell ref="A6:C6"/>
    <mergeCell ref="D6:E6"/>
    <mergeCell ref="F6:H6"/>
    <mergeCell ref="I6:K6"/>
    <mergeCell ref="L6:N6"/>
    <mergeCell ref="A7:C7"/>
    <mergeCell ref="D7:E7"/>
    <mergeCell ref="F7:H7"/>
    <mergeCell ref="I7:K7"/>
    <mergeCell ref="L7:N7"/>
    <mergeCell ref="A1:H3"/>
    <mergeCell ref="I1:K3"/>
    <mergeCell ref="L1:N3"/>
    <mergeCell ref="A4:C4"/>
    <mergeCell ref="D4:E4"/>
    <mergeCell ref="F4:H4"/>
    <mergeCell ref="I4:K4"/>
    <mergeCell ref="L4:N4"/>
    <mergeCell ref="A5:C5"/>
    <mergeCell ref="D5:E5"/>
    <mergeCell ref="F5:H5"/>
    <mergeCell ref="I5:K5"/>
    <mergeCell ref="L5:N5"/>
  </mergeCells>
  <phoneticPr fontId="6"/>
  <printOptions horizontalCentered="1"/>
  <pageMargins left="0.19652777777777777" right="0.19652777777777777" top="0.59027777777777779" bottom="0.59027777777777779" header="0.39374999999999999" footer="0.19652777777777777"/>
  <pageSetup paperSize="9" firstPageNumber="0" orientation="portrait" useFirstPageNumber="1" horizontalDpi="300" verticalDpi="300" r:id="rId1"/>
  <headerFooter alignWithMargins="0">
    <oddHeader>&amp;L別表&amp;C&amp;A</oddHeader>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A1:R25"/>
  <sheetViews>
    <sheetView view="pageBreakPreview" zoomScale="115" zoomScaleNormal="100" zoomScaleSheetLayoutView="115" workbookViewId="0">
      <pane ySplit="3" topLeftCell="A4" activePane="bottomLeft" state="frozen"/>
      <selection activeCell="B2" sqref="B2"/>
      <selection pane="bottomLeft" activeCell="BF19" sqref="BF19"/>
    </sheetView>
  </sheetViews>
  <sheetFormatPr defaultColWidth="2.6640625" defaultRowHeight="18" customHeight="1" outlineLevelCol="1" x14ac:dyDescent="0.2"/>
  <cols>
    <col min="1" max="9" width="2.6640625" style="39" customWidth="1"/>
    <col min="10" max="12" width="2.6640625" style="39" customWidth="1" outlineLevel="1"/>
    <col min="13" max="15" width="2.6640625" style="39" customWidth="1"/>
    <col min="16" max="16" width="2.6640625" style="39"/>
    <col min="17" max="17" width="3.21875" style="39" bestFit="1" customWidth="1"/>
    <col min="18" max="16384" width="2.6640625" style="39"/>
  </cols>
  <sheetData>
    <row r="1" spans="1:18" ht="18" customHeight="1" x14ac:dyDescent="0.2">
      <c r="A1" s="300" t="s">
        <v>44</v>
      </c>
      <c r="B1" s="300"/>
      <c r="C1" s="300"/>
      <c r="D1" s="300"/>
      <c r="E1" s="300"/>
      <c r="F1" s="300"/>
      <c r="G1" s="300"/>
      <c r="H1" s="300"/>
      <c r="I1" s="300"/>
      <c r="J1" s="314" t="s">
        <v>64</v>
      </c>
      <c r="K1" s="314"/>
      <c r="L1" s="314"/>
      <c r="M1" s="314"/>
      <c r="N1" s="314"/>
      <c r="O1" s="314"/>
      <c r="Q1" s="39" t="s">
        <v>65</v>
      </c>
    </row>
    <row r="2" spans="1:18" ht="18" customHeight="1" x14ac:dyDescent="0.2">
      <c r="A2" s="300"/>
      <c r="B2" s="300"/>
      <c r="C2" s="300"/>
      <c r="D2" s="300"/>
      <c r="E2" s="300"/>
      <c r="F2" s="300"/>
      <c r="G2" s="300"/>
      <c r="H2" s="300"/>
      <c r="I2" s="300"/>
      <c r="J2" s="316" t="s">
        <v>60</v>
      </c>
      <c r="K2" s="316"/>
      <c r="L2" s="316"/>
      <c r="M2" s="301" t="s">
        <v>59</v>
      </c>
      <c r="N2" s="301"/>
      <c r="O2" s="301"/>
      <c r="Q2" s="40">
        <v>83</v>
      </c>
      <c r="R2" s="39" t="s">
        <v>62</v>
      </c>
    </row>
    <row r="3" spans="1:18" ht="18" customHeight="1" x14ac:dyDescent="0.2">
      <c r="A3" s="300"/>
      <c r="B3" s="300"/>
      <c r="C3" s="300"/>
      <c r="D3" s="300"/>
      <c r="E3" s="300"/>
      <c r="F3" s="300"/>
      <c r="G3" s="300"/>
      <c r="H3" s="300"/>
      <c r="I3" s="300"/>
      <c r="J3" s="316"/>
      <c r="K3" s="316"/>
      <c r="L3" s="316"/>
      <c r="M3" s="301"/>
      <c r="N3" s="301"/>
      <c r="O3" s="301"/>
    </row>
    <row r="4" spans="1:18" ht="18" customHeight="1" x14ac:dyDescent="0.2">
      <c r="A4" s="294" t="s">
        <v>63</v>
      </c>
      <c r="B4" s="294"/>
      <c r="C4" s="294"/>
      <c r="D4" s="322">
        <v>0.5</v>
      </c>
      <c r="E4" s="322"/>
      <c r="F4" s="322"/>
      <c r="G4" s="303">
        <v>0.5</v>
      </c>
      <c r="H4" s="303"/>
      <c r="I4" s="303"/>
      <c r="J4" s="320">
        <v>170</v>
      </c>
      <c r="K4" s="320"/>
      <c r="L4" s="320"/>
      <c r="M4" s="304">
        <f>基本・単一!L5-基本・単一!L4</f>
        <v>148</v>
      </c>
      <c r="N4" s="304"/>
      <c r="O4" s="304"/>
    </row>
    <row r="5" spans="1:18" ht="18" customHeight="1" x14ac:dyDescent="0.2">
      <c r="A5" s="294" t="s">
        <v>63</v>
      </c>
      <c r="B5" s="294"/>
      <c r="C5" s="294"/>
      <c r="D5" s="315">
        <v>0.5</v>
      </c>
      <c r="E5" s="315"/>
      <c r="F5" s="315"/>
      <c r="G5" s="303">
        <v>1</v>
      </c>
      <c r="H5" s="303"/>
      <c r="I5" s="303"/>
      <c r="J5" s="320">
        <v>350</v>
      </c>
      <c r="K5" s="320"/>
      <c r="L5" s="320"/>
      <c r="M5" s="304">
        <f>M4+基本・単一!L6-基本・単一!L5</f>
        <v>331</v>
      </c>
      <c r="N5" s="304"/>
      <c r="O5" s="304"/>
    </row>
    <row r="6" spans="1:18" ht="18" customHeight="1" x14ac:dyDescent="0.2">
      <c r="A6" s="294" t="s">
        <v>63</v>
      </c>
      <c r="B6" s="294"/>
      <c r="C6" s="294"/>
      <c r="D6" s="315">
        <v>0.5</v>
      </c>
      <c r="E6" s="315"/>
      <c r="F6" s="315"/>
      <c r="G6" s="303">
        <v>1.5</v>
      </c>
      <c r="H6" s="303"/>
      <c r="I6" s="303"/>
      <c r="J6" s="320">
        <v>425</v>
      </c>
      <c r="K6" s="320"/>
      <c r="L6" s="320"/>
      <c r="M6" s="304">
        <f>M5+基本・単一!L7-基本・単一!L6</f>
        <v>413</v>
      </c>
      <c r="N6" s="304"/>
      <c r="O6" s="304"/>
    </row>
    <row r="7" spans="1:18" ht="18" customHeight="1" x14ac:dyDescent="0.2">
      <c r="A7" s="294" t="s">
        <v>63</v>
      </c>
      <c r="B7" s="294"/>
      <c r="C7" s="294"/>
      <c r="D7" s="315">
        <v>0.5</v>
      </c>
      <c r="E7" s="315"/>
      <c r="F7" s="315"/>
      <c r="G7" s="303">
        <v>2</v>
      </c>
      <c r="H7" s="303"/>
      <c r="I7" s="303"/>
      <c r="J7" s="320">
        <v>500</v>
      </c>
      <c r="K7" s="320"/>
      <c r="L7" s="320"/>
      <c r="M7" s="304">
        <f>M6+基本・単一!L8-基本・単一!L7</f>
        <v>498</v>
      </c>
      <c r="N7" s="304"/>
      <c r="O7" s="304"/>
    </row>
    <row r="8" spans="1:18" ht="18" customHeight="1" x14ac:dyDescent="0.2">
      <c r="A8" s="294" t="s">
        <v>63</v>
      </c>
      <c r="B8" s="294"/>
      <c r="C8" s="294"/>
      <c r="D8" s="315">
        <v>0.5</v>
      </c>
      <c r="E8" s="315"/>
      <c r="F8" s="315"/>
      <c r="G8" s="303">
        <v>2.5</v>
      </c>
      <c r="H8" s="303"/>
      <c r="I8" s="303"/>
      <c r="J8" s="320">
        <v>575</v>
      </c>
      <c r="K8" s="320"/>
      <c r="L8" s="320"/>
      <c r="M8" s="304">
        <f>M7+基本・単一!L9-基本・単一!L8</f>
        <v>581</v>
      </c>
      <c r="N8" s="304"/>
      <c r="O8" s="304"/>
    </row>
    <row r="9" spans="1:18" ht="18" customHeight="1" x14ac:dyDescent="0.2">
      <c r="A9" s="294" t="s">
        <v>63</v>
      </c>
      <c r="B9" s="294"/>
      <c r="C9" s="294"/>
      <c r="D9" s="315">
        <v>0.5</v>
      </c>
      <c r="E9" s="315"/>
      <c r="F9" s="315"/>
      <c r="G9" s="303">
        <v>3</v>
      </c>
      <c r="H9" s="303"/>
      <c r="I9" s="303"/>
      <c r="J9" s="320">
        <v>650</v>
      </c>
      <c r="K9" s="320"/>
      <c r="L9" s="320"/>
      <c r="M9" s="304">
        <f>M8+$Q$2</f>
        <v>664</v>
      </c>
      <c r="N9" s="304"/>
      <c r="O9" s="304"/>
    </row>
    <row r="10" spans="1:18" ht="18" customHeight="1" x14ac:dyDescent="0.2">
      <c r="A10" s="294" t="s">
        <v>63</v>
      </c>
      <c r="B10" s="294"/>
      <c r="C10" s="294"/>
      <c r="D10" s="315">
        <v>1</v>
      </c>
      <c r="E10" s="315"/>
      <c r="F10" s="315"/>
      <c r="G10" s="303">
        <v>0.5</v>
      </c>
      <c r="H10" s="303"/>
      <c r="I10" s="303"/>
      <c r="J10" s="320">
        <v>180</v>
      </c>
      <c r="K10" s="320"/>
      <c r="L10" s="320"/>
      <c r="M10" s="304">
        <f>基本・単一!L6-基本・単一!L5</f>
        <v>183</v>
      </c>
      <c r="N10" s="304"/>
      <c r="O10" s="304"/>
    </row>
    <row r="11" spans="1:18" ht="18" customHeight="1" x14ac:dyDescent="0.2">
      <c r="A11" s="294" t="s">
        <v>63</v>
      </c>
      <c r="B11" s="294"/>
      <c r="C11" s="294"/>
      <c r="D11" s="315">
        <v>1</v>
      </c>
      <c r="E11" s="315"/>
      <c r="F11" s="315"/>
      <c r="G11" s="303">
        <v>1</v>
      </c>
      <c r="H11" s="303"/>
      <c r="I11" s="303"/>
      <c r="J11" s="320">
        <v>255</v>
      </c>
      <c r="K11" s="320"/>
      <c r="L11" s="320"/>
      <c r="M11" s="304">
        <f>M10+基本・単一!L7-基本・単一!L6</f>
        <v>265</v>
      </c>
      <c r="N11" s="304"/>
      <c r="O11" s="304"/>
    </row>
    <row r="12" spans="1:18" ht="18" customHeight="1" x14ac:dyDescent="0.2">
      <c r="A12" s="294" t="s">
        <v>63</v>
      </c>
      <c r="B12" s="294"/>
      <c r="C12" s="294"/>
      <c r="D12" s="315">
        <v>1</v>
      </c>
      <c r="E12" s="315"/>
      <c r="F12" s="315"/>
      <c r="G12" s="303">
        <v>1.5</v>
      </c>
      <c r="H12" s="303"/>
      <c r="I12" s="303"/>
      <c r="J12" s="320">
        <v>330</v>
      </c>
      <c r="K12" s="320"/>
      <c r="L12" s="320"/>
      <c r="M12" s="304">
        <f>M11+基本・単一!L8-基本・単一!L7</f>
        <v>350</v>
      </c>
      <c r="N12" s="304"/>
      <c r="O12" s="304"/>
    </row>
    <row r="13" spans="1:18" ht="18" customHeight="1" x14ac:dyDescent="0.2">
      <c r="A13" s="294" t="s">
        <v>63</v>
      </c>
      <c r="B13" s="294"/>
      <c r="C13" s="294"/>
      <c r="D13" s="315">
        <v>1</v>
      </c>
      <c r="E13" s="315"/>
      <c r="F13" s="315"/>
      <c r="G13" s="303">
        <v>2</v>
      </c>
      <c r="H13" s="303"/>
      <c r="I13" s="303"/>
      <c r="J13" s="320">
        <v>405</v>
      </c>
      <c r="K13" s="320"/>
      <c r="L13" s="320"/>
      <c r="M13" s="304">
        <f>M12+基本・単一!L9-基本・単一!L8</f>
        <v>433</v>
      </c>
      <c r="N13" s="304"/>
      <c r="O13" s="304"/>
    </row>
    <row r="14" spans="1:18" ht="18" customHeight="1" x14ac:dyDescent="0.2">
      <c r="A14" s="294" t="s">
        <v>63</v>
      </c>
      <c r="B14" s="294"/>
      <c r="C14" s="294"/>
      <c r="D14" s="315">
        <v>1</v>
      </c>
      <c r="E14" s="315"/>
      <c r="F14" s="315"/>
      <c r="G14" s="303">
        <v>2.5</v>
      </c>
      <c r="H14" s="303"/>
      <c r="I14" s="303"/>
      <c r="J14" s="320">
        <v>480</v>
      </c>
      <c r="K14" s="320"/>
      <c r="L14" s="320"/>
      <c r="M14" s="304">
        <f>M13+$Q$2</f>
        <v>516</v>
      </c>
      <c r="N14" s="304"/>
      <c r="O14" s="304"/>
    </row>
    <row r="15" spans="1:18" ht="18" customHeight="1" x14ac:dyDescent="0.2">
      <c r="A15" s="294" t="s">
        <v>63</v>
      </c>
      <c r="B15" s="294"/>
      <c r="C15" s="294"/>
      <c r="D15" s="315">
        <v>1.5</v>
      </c>
      <c r="E15" s="315"/>
      <c r="F15" s="315"/>
      <c r="G15" s="303">
        <v>0.5</v>
      </c>
      <c r="H15" s="303"/>
      <c r="I15" s="303"/>
      <c r="J15" s="320">
        <v>75</v>
      </c>
      <c r="K15" s="320"/>
      <c r="L15" s="320"/>
      <c r="M15" s="304">
        <f>基本・単一!L7-基本・単一!L6</f>
        <v>82</v>
      </c>
      <c r="N15" s="304"/>
      <c r="O15" s="304"/>
    </row>
    <row r="16" spans="1:18" ht="18" customHeight="1" x14ac:dyDescent="0.2">
      <c r="A16" s="294" t="s">
        <v>63</v>
      </c>
      <c r="B16" s="294"/>
      <c r="C16" s="294"/>
      <c r="D16" s="315">
        <v>1.5</v>
      </c>
      <c r="E16" s="315"/>
      <c r="F16" s="315"/>
      <c r="G16" s="303">
        <v>1</v>
      </c>
      <c r="H16" s="303"/>
      <c r="I16" s="303"/>
      <c r="J16" s="320">
        <v>150</v>
      </c>
      <c r="K16" s="320"/>
      <c r="L16" s="320"/>
      <c r="M16" s="304">
        <f>M15+基本・単一!L8-基本・単一!L7</f>
        <v>167</v>
      </c>
      <c r="N16" s="304"/>
      <c r="O16" s="304"/>
    </row>
    <row r="17" spans="1:15" ht="18" customHeight="1" x14ac:dyDescent="0.2">
      <c r="A17" s="294" t="s">
        <v>63</v>
      </c>
      <c r="B17" s="294"/>
      <c r="C17" s="294"/>
      <c r="D17" s="315">
        <v>1.5</v>
      </c>
      <c r="E17" s="315"/>
      <c r="F17" s="315"/>
      <c r="G17" s="303">
        <v>1.5</v>
      </c>
      <c r="H17" s="303"/>
      <c r="I17" s="303"/>
      <c r="J17" s="320">
        <v>225</v>
      </c>
      <c r="K17" s="320"/>
      <c r="L17" s="320"/>
      <c r="M17" s="304">
        <f>M16+基本・単一!L9-基本・単一!L8</f>
        <v>250</v>
      </c>
      <c r="N17" s="304"/>
      <c r="O17" s="304"/>
    </row>
    <row r="18" spans="1:15" ht="18" customHeight="1" x14ac:dyDescent="0.2">
      <c r="A18" s="294" t="s">
        <v>63</v>
      </c>
      <c r="B18" s="294"/>
      <c r="C18" s="294"/>
      <c r="D18" s="315">
        <v>1.5</v>
      </c>
      <c r="E18" s="315"/>
      <c r="F18" s="315"/>
      <c r="G18" s="303">
        <v>2</v>
      </c>
      <c r="H18" s="303"/>
      <c r="I18" s="303"/>
      <c r="J18" s="320">
        <v>300</v>
      </c>
      <c r="K18" s="320"/>
      <c r="L18" s="320"/>
      <c r="M18" s="304">
        <f>M17+$Q$2</f>
        <v>333</v>
      </c>
      <c r="N18" s="304"/>
      <c r="O18" s="304"/>
    </row>
    <row r="19" spans="1:15" ht="18" customHeight="1" x14ac:dyDescent="0.2">
      <c r="A19" s="294" t="s">
        <v>63</v>
      </c>
      <c r="B19" s="294"/>
      <c r="C19" s="294"/>
      <c r="D19" s="315">
        <v>1.5</v>
      </c>
      <c r="E19" s="315"/>
      <c r="F19" s="315"/>
      <c r="G19" s="303">
        <v>2.5</v>
      </c>
      <c r="H19" s="303"/>
      <c r="I19" s="303"/>
      <c r="J19" s="320">
        <v>375</v>
      </c>
      <c r="K19" s="320"/>
      <c r="L19" s="320"/>
      <c r="M19" s="304">
        <f>M18+$Q$2</f>
        <v>416</v>
      </c>
      <c r="N19" s="304"/>
      <c r="O19" s="304"/>
    </row>
    <row r="20" spans="1:15" ht="18" customHeight="1" x14ac:dyDescent="0.2">
      <c r="A20" s="294" t="s">
        <v>63</v>
      </c>
      <c r="B20" s="294"/>
      <c r="C20" s="294"/>
      <c r="D20" s="315">
        <v>2</v>
      </c>
      <c r="E20" s="315"/>
      <c r="F20" s="315"/>
      <c r="G20" s="303">
        <v>0.5</v>
      </c>
      <c r="H20" s="303"/>
      <c r="I20" s="303"/>
      <c r="J20" s="320">
        <v>75</v>
      </c>
      <c r="K20" s="320"/>
      <c r="L20" s="320"/>
      <c r="M20" s="304">
        <f>基本・単一!L8-基本・単一!L7</f>
        <v>85</v>
      </c>
      <c r="N20" s="304"/>
      <c r="O20" s="304"/>
    </row>
    <row r="21" spans="1:15" ht="18" customHeight="1" x14ac:dyDescent="0.2">
      <c r="A21" s="294" t="s">
        <v>63</v>
      </c>
      <c r="B21" s="294"/>
      <c r="C21" s="294"/>
      <c r="D21" s="315">
        <v>2</v>
      </c>
      <c r="E21" s="315"/>
      <c r="F21" s="315"/>
      <c r="G21" s="303">
        <v>1</v>
      </c>
      <c r="H21" s="303"/>
      <c r="I21" s="303"/>
      <c r="J21" s="320">
        <v>150</v>
      </c>
      <c r="K21" s="320"/>
      <c r="L21" s="320"/>
      <c r="M21" s="304">
        <f>M20+基本・単一!L9-基本・単一!L8</f>
        <v>168</v>
      </c>
      <c r="N21" s="304"/>
      <c r="O21" s="304"/>
    </row>
    <row r="22" spans="1:15" ht="18" customHeight="1" x14ac:dyDescent="0.2">
      <c r="A22" s="294" t="s">
        <v>63</v>
      </c>
      <c r="B22" s="294"/>
      <c r="C22" s="294"/>
      <c r="D22" s="315">
        <v>2</v>
      </c>
      <c r="E22" s="315"/>
      <c r="F22" s="315"/>
      <c r="G22" s="303">
        <v>1.5</v>
      </c>
      <c r="H22" s="303"/>
      <c r="I22" s="303"/>
      <c r="J22" s="320">
        <v>225</v>
      </c>
      <c r="K22" s="320"/>
      <c r="L22" s="320"/>
      <c r="M22" s="304">
        <f>M21+$Q$2</f>
        <v>251</v>
      </c>
      <c r="N22" s="304"/>
      <c r="O22" s="304"/>
    </row>
    <row r="23" spans="1:15" ht="18" customHeight="1" x14ac:dyDescent="0.2">
      <c r="A23" s="294" t="s">
        <v>63</v>
      </c>
      <c r="B23" s="294"/>
      <c r="C23" s="294"/>
      <c r="D23" s="315">
        <v>2</v>
      </c>
      <c r="E23" s="315"/>
      <c r="F23" s="315"/>
      <c r="G23" s="303">
        <v>2</v>
      </c>
      <c r="H23" s="303"/>
      <c r="I23" s="303"/>
      <c r="J23" s="320">
        <v>300</v>
      </c>
      <c r="K23" s="320"/>
      <c r="L23" s="320"/>
      <c r="M23" s="304">
        <f>M22+$Q$2</f>
        <v>334</v>
      </c>
      <c r="N23" s="304"/>
      <c r="O23" s="304"/>
    </row>
    <row r="24" spans="1:15" ht="18" customHeight="1" x14ac:dyDescent="0.2">
      <c r="A24" s="294" t="s">
        <v>63</v>
      </c>
      <c r="B24" s="294"/>
      <c r="C24" s="294"/>
      <c r="D24" s="315">
        <v>2</v>
      </c>
      <c r="E24" s="315"/>
      <c r="F24" s="315"/>
      <c r="G24" s="303">
        <v>2.5</v>
      </c>
      <c r="H24" s="303"/>
      <c r="I24" s="303"/>
      <c r="J24" s="320">
        <v>375</v>
      </c>
      <c r="K24" s="320"/>
      <c r="L24" s="320"/>
      <c r="M24" s="304">
        <f>M23+$Q$2</f>
        <v>417</v>
      </c>
      <c r="N24" s="304"/>
      <c r="O24" s="304"/>
    </row>
    <row r="25" spans="1:15" ht="18" customHeight="1" x14ac:dyDescent="0.2">
      <c r="A25" s="294" t="s">
        <v>63</v>
      </c>
      <c r="B25" s="294"/>
      <c r="C25" s="294"/>
      <c r="D25" s="322">
        <v>2.5</v>
      </c>
      <c r="E25" s="322"/>
      <c r="F25" s="322"/>
      <c r="G25" s="303">
        <v>0.5</v>
      </c>
      <c r="H25" s="303"/>
      <c r="I25" s="303"/>
      <c r="J25" s="320">
        <v>75</v>
      </c>
      <c r="K25" s="320"/>
      <c r="L25" s="320"/>
      <c r="M25" s="304">
        <f>基本・単一!L9-基本・単一!L8</f>
        <v>83</v>
      </c>
      <c r="N25" s="304"/>
      <c r="O25" s="304"/>
    </row>
  </sheetData>
  <sheetProtection algorithmName="SHA-512" hashValue="pPS5n7JL+dIEB/rxayO29vIr51JvmZRgiQpr5WtH7tHhvrRMcibZan8JiBgKh1PYbvDtp6uE6v4f3QCFeYQvog==" saltValue="84VoY+BDGyoNcNN5Pgn6/Q==" spinCount="100000" sheet="1"/>
  <mergeCells count="114">
    <mergeCell ref="A25:C25"/>
    <mergeCell ref="D25:F25"/>
    <mergeCell ref="G25:I25"/>
    <mergeCell ref="J25:L25"/>
    <mergeCell ref="M25:O25"/>
    <mergeCell ref="A23:C23"/>
    <mergeCell ref="D23:F23"/>
    <mergeCell ref="G23:I23"/>
    <mergeCell ref="J23:L23"/>
    <mergeCell ref="M23:O23"/>
    <mergeCell ref="A24:C24"/>
    <mergeCell ref="D24:F24"/>
    <mergeCell ref="G24:I24"/>
    <mergeCell ref="J24:L24"/>
    <mergeCell ref="M24:O24"/>
    <mergeCell ref="A21:C21"/>
    <mergeCell ref="D21:F21"/>
    <mergeCell ref="G21:I21"/>
    <mergeCell ref="J21:L21"/>
    <mergeCell ref="M21:O21"/>
    <mergeCell ref="A22:C22"/>
    <mergeCell ref="D22:F22"/>
    <mergeCell ref="G22:I22"/>
    <mergeCell ref="J22:L22"/>
    <mergeCell ref="M22:O22"/>
    <mergeCell ref="A19:C19"/>
    <mergeCell ref="D19:F19"/>
    <mergeCell ref="G19:I19"/>
    <mergeCell ref="J19:L19"/>
    <mergeCell ref="M19:O19"/>
    <mergeCell ref="A20:C20"/>
    <mergeCell ref="D20:F20"/>
    <mergeCell ref="G20:I20"/>
    <mergeCell ref="J20:L20"/>
    <mergeCell ref="M20:O20"/>
    <mergeCell ref="A17:C17"/>
    <mergeCell ref="D17:F17"/>
    <mergeCell ref="G17:I17"/>
    <mergeCell ref="J17:L17"/>
    <mergeCell ref="M17:O17"/>
    <mergeCell ref="A18:C18"/>
    <mergeCell ref="D18:F18"/>
    <mergeCell ref="G18:I18"/>
    <mergeCell ref="J18:L18"/>
    <mergeCell ref="M18:O18"/>
    <mergeCell ref="A15:C15"/>
    <mergeCell ref="D15:F15"/>
    <mergeCell ref="G15:I15"/>
    <mergeCell ref="J15:L15"/>
    <mergeCell ref="M15:O15"/>
    <mergeCell ref="A16:C16"/>
    <mergeCell ref="D16:F16"/>
    <mergeCell ref="G16:I16"/>
    <mergeCell ref="J16:L16"/>
    <mergeCell ref="M16:O16"/>
    <mergeCell ref="A13:C13"/>
    <mergeCell ref="D13:F13"/>
    <mergeCell ref="G13:I13"/>
    <mergeCell ref="J13:L13"/>
    <mergeCell ref="M13:O13"/>
    <mergeCell ref="A14:C14"/>
    <mergeCell ref="D14:F14"/>
    <mergeCell ref="G14:I14"/>
    <mergeCell ref="J14:L14"/>
    <mergeCell ref="M14:O14"/>
    <mergeCell ref="A11:C11"/>
    <mergeCell ref="D11:F11"/>
    <mergeCell ref="G11:I11"/>
    <mergeCell ref="J11:L11"/>
    <mergeCell ref="M11:O11"/>
    <mergeCell ref="A12:C12"/>
    <mergeCell ref="D12:F12"/>
    <mergeCell ref="G12:I12"/>
    <mergeCell ref="J12:L12"/>
    <mergeCell ref="M12:O12"/>
    <mergeCell ref="A9:C9"/>
    <mergeCell ref="D9:F9"/>
    <mergeCell ref="G9:I9"/>
    <mergeCell ref="J9:L9"/>
    <mergeCell ref="M9:O9"/>
    <mergeCell ref="A10:C10"/>
    <mergeCell ref="D10:F10"/>
    <mergeCell ref="G10:I10"/>
    <mergeCell ref="J10:L10"/>
    <mergeCell ref="M10:O10"/>
    <mergeCell ref="A7:C7"/>
    <mergeCell ref="D7:F7"/>
    <mergeCell ref="G7:I7"/>
    <mergeCell ref="J7:L7"/>
    <mergeCell ref="M7:O7"/>
    <mergeCell ref="A8:C8"/>
    <mergeCell ref="D8:F8"/>
    <mergeCell ref="G8:I8"/>
    <mergeCell ref="J8:L8"/>
    <mergeCell ref="M8:O8"/>
    <mergeCell ref="A5:C5"/>
    <mergeCell ref="D5:F5"/>
    <mergeCell ref="G5:I5"/>
    <mergeCell ref="J5:L5"/>
    <mergeCell ref="M5:O5"/>
    <mergeCell ref="A6:C6"/>
    <mergeCell ref="D6:F6"/>
    <mergeCell ref="G6:I6"/>
    <mergeCell ref="J6:L6"/>
    <mergeCell ref="M6:O6"/>
    <mergeCell ref="A1:I3"/>
    <mergeCell ref="J1:O1"/>
    <mergeCell ref="J2:L3"/>
    <mergeCell ref="M2:O3"/>
    <mergeCell ref="A4:C4"/>
    <mergeCell ref="D4:F4"/>
    <mergeCell ref="G4:I4"/>
    <mergeCell ref="J4:L4"/>
    <mergeCell ref="M4:O4"/>
  </mergeCells>
  <phoneticPr fontId="6"/>
  <printOptions horizontalCentered="1"/>
  <pageMargins left="0.19652777777777777" right="0.19652777777777777" top="0.59027777777777779" bottom="0.59027777777777779" header="0.39374999999999999" footer="0.19652777777777777"/>
  <pageSetup paperSize="9" firstPageNumber="0" orientation="portrait" useFirstPageNumber="1" horizontalDpi="300" verticalDpi="300" r:id="rId1"/>
  <headerFooter alignWithMargins="0">
    <oddHeader>&amp;L別表&amp;C&amp;A</oddHead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89"/>
  <sheetViews>
    <sheetView view="pageBreakPreview" topLeftCell="B1" zoomScaleNormal="115" zoomScaleSheetLayoutView="100" workbookViewId="0">
      <selection activeCell="L6" sqref="L6"/>
    </sheetView>
  </sheetViews>
  <sheetFormatPr defaultColWidth="2.6640625" defaultRowHeight="18" customHeight="1" outlineLevelCol="1" x14ac:dyDescent="0.2"/>
  <cols>
    <col min="1" max="1" width="11.21875" style="53" hidden="1" customWidth="1" outlineLevel="1"/>
    <col min="2" max="2" width="12.5546875" style="53" customWidth="1" collapsed="1"/>
    <col min="3" max="3" width="4.77734375" style="53" bestFit="1" customWidth="1"/>
    <col min="4" max="4" width="5.88671875" style="53" bestFit="1" customWidth="1"/>
    <col min="5" max="5" width="9" style="53" hidden="1" customWidth="1" outlineLevel="1"/>
    <col min="6" max="6" width="6.33203125" style="53" hidden="1" customWidth="1" outlineLevel="1"/>
    <col min="7" max="7" width="8.109375" style="53" bestFit="1" customWidth="1" collapsed="1"/>
    <col min="8" max="15" width="10.77734375" style="53" customWidth="1"/>
    <col min="16" max="16" width="2.6640625" style="53" hidden="1" customWidth="1" outlineLevel="1"/>
    <col min="17" max="17" width="2.6640625" style="53" collapsed="1"/>
    <col min="18" max="16384" width="2.6640625" style="53"/>
  </cols>
  <sheetData>
    <row r="1" spans="1:15" ht="19.5" customHeight="1" x14ac:dyDescent="0.2">
      <c r="B1" s="259" t="s">
        <v>652</v>
      </c>
      <c r="C1" s="259"/>
      <c r="D1" s="259"/>
      <c r="E1" s="260" t="s">
        <v>116</v>
      </c>
      <c r="F1" s="259" t="s">
        <v>46</v>
      </c>
      <c r="G1" s="260" t="s">
        <v>47</v>
      </c>
      <c r="H1" s="259" t="s">
        <v>48</v>
      </c>
      <c r="I1" s="259"/>
      <c r="J1" s="259"/>
      <c r="K1" s="259"/>
      <c r="L1" s="259"/>
      <c r="M1" s="259"/>
      <c r="N1" s="259"/>
      <c r="O1" s="259"/>
    </row>
    <row r="2" spans="1:15" ht="18" customHeight="1" x14ac:dyDescent="0.2">
      <c r="B2" s="259"/>
      <c r="C2" s="259"/>
      <c r="D2" s="259"/>
      <c r="E2" s="260"/>
      <c r="F2" s="259"/>
      <c r="G2" s="260"/>
      <c r="H2" s="54" t="s">
        <v>49</v>
      </c>
      <c r="I2" s="54" t="s">
        <v>50</v>
      </c>
      <c r="J2" s="54" t="s">
        <v>51</v>
      </c>
      <c r="K2" s="54" t="s">
        <v>52</v>
      </c>
      <c r="L2" s="54" t="s">
        <v>53</v>
      </c>
      <c r="M2" s="54" t="s">
        <v>54</v>
      </c>
      <c r="N2" s="54" t="s">
        <v>55</v>
      </c>
      <c r="O2" s="54" t="s">
        <v>56</v>
      </c>
    </row>
    <row r="3" spans="1:15" ht="18" customHeight="1" x14ac:dyDescent="0.2">
      <c r="B3" s="259"/>
      <c r="C3" s="259"/>
      <c r="D3" s="259"/>
      <c r="E3" s="260"/>
      <c r="F3" s="259"/>
      <c r="G3" s="260"/>
      <c r="H3" s="55">
        <v>11.2</v>
      </c>
      <c r="I3" s="55">
        <v>10.96</v>
      </c>
      <c r="J3" s="55">
        <v>10.9</v>
      </c>
      <c r="K3" s="55">
        <v>10.72</v>
      </c>
      <c r="L3" s="55">
        <v>10.6</v>
      </c>
      <c r="M3" s="55">
        <v>10.36</v>
      </c>
      <c r="N3" s="55">
        <v>10.18</v>
      </c>
      <c r="O3" s="55">
        <v>10</v>
      </c>
    </row>
    <row r="4" spans="1:15" ht="18" customHeight="1" x14ac:dyDescent="0.2">
      <c r="A4" s="53" t="s">
        <v>654</v>
      </c>
      <c r="B4" s="90" t="s">
        <v>655</v>
      </c>
      <c r="C4" s="56" t="s">
        <v>12</v>
      </c>
      <c r="D4" s="57">
        <v>0.5</v>
      </c>
      <c r="E4" s="58">
        <f>'基本（介護無）・単一'!L4</f>
        <v>148</v>
      </c>
      <c r="F4" s="256">
        <v>0</v>
      </c>
      <c r="G4" s="58">
        <f>ROUND(E4*(1+$F$4),0)</f>
        <v>148</v>
      </c>
      <c r="H4" s="59">
        <f t="shared" ref="H4:H76" si="0">ROUNDDOWN($G4*H$3,0)</f>
        <v>1657</v>
      </c>
      <c r="I4" s="59">
        <f t="shared" ref="I4:I76" si="1">ROUNDDOWN($G4*I$3,0)</f>
        <v>1622</v>
      </c>
      <c r="J4" s="59">
        <f t="shared" ref="J4:J76" si="2">ROUNDDOWN($G4*J$3,0)</f>
        <v>1613</v>
      </c>
      <c r="K4" s="59">
        <f t="shared" ref="K4:K76" si="3">ROUNDDOWN($G4*K$3,0)</f>
        <v>1586</v>
      </c>
      <c r="L4" s="59">
        <f t="shared" ref="L4:L76" si="4">ROUNDDOWN($G4*L$3,0)</f>
        <v>1568</v>
      </c>
      <c r="M4" s="59">
        <f t="shared" ref="M4:M76" si="5">ROUNDDOWN($G4*M$3,0)</f>
        <v>1533</v>
      </c>
      <c r="N4" s="59">
        <f t="shared" ref="N4:N76" si="6">ROUNDDOWN($G4*N$3,0)</f>
        <v>1506</v>
      </c>
      <c r="O4" s="59">
        <f t="shared" ref="O4:O76" si="7">ROUNDDOWN($G4*O$3,0)</f>
        <v>1480</v>
      </c>
    </row>
    <row r="5" spans="1:15" ht="18" customHeight="1" x14ac:dyDescent="0.2">
      <c r="A5" s="53" t="s">
        <v>656</v>
      </c>
      <c r="B5" s="90" t="s">
        <v>655</v>
      </c>
      <c r="C5" s="56" t="s">
        <v>12</v>
      </c>
      <c r="D5" s="57">
        <v>1</v>
      </c>
      <c r="E5" s="58">
        <f>'基本（介護無）・単一'!L5</f>
        <v>276</v>
      </c>
      <c r="F5" s="257"/>
      <c r="G5" s="58">
        <f t="shared" ref="G5:G24" si="8">ROUND(E5*(1+$F$4),0)</f>
        <v>276</v>
      </c>
      <c r="H5" s="59">
        <f t="shared" si="0"/>
        <v>3091</v>
      </c>
      <c r="I5" s="59">
        <f t="shared" si="1"/>
        <v>3024</v>
      </c>
      <c r="J5" s="59">
        <f t="shared" si="2"/>
        <v>3008</v>
      </c>
      <c r="K5" s="59">
        <f t="shared" si="3"/>
        <v>2958</v>
      </c>
      <c r="L5" s="59">
        <f t="shared" si="4"/>
        <v>2925</v>
      </c>
      <c r="M5" s="59">
        <f t="shared" si="5"/>
        <v>2859</v>
      </c>
      <c r="N5" s="59">
        <f t="shared" si="6"/>
        <v>2809</v>
      </c>
      <c r="O5" s="59">
        <f t="shared" si="7"/>
        <v>2760</v>
      </c>
    </row>
    <row r="6" spans="1:15" ht="18" customHeight="1" x14ac:dyDescent="0.2">
      <c r="A6" s="53" t="s">
        <v>657</v>
      </c>
      <c r="B6" s="90" t="s">
        <v>655</v>
      </c>
      <c r="C6" s="56" t="s">
        <v>12</v>
      </c>
      <c r="D6" s="57">
        <v>1.5</v>
      </c>
      <c r="E6" s="58">
        <f>'基本（介護無）・単一'!L6</f>
        <v>385</v>
      </c>
      <c r="F6" s="257"/>
      <c r="G6" s="58">
        <f t="shared" si="8"/>
        <v>385</v>
      </c>
      <c r="H6" s="59">
        <f t="shared" si="0"/>
        <v>4312</v>
      </c>
      <c r="I6" s="59">
        <f t="shared" si="1"/>
        <v>4219</v>
      </c>
      <c r="J6" s="59">
        <f t="shared" si="2"/>
        <v>4196</v>
      </c>
      <c r="K6" s="59">
        <f t="shared" si="3"/>
        <v>4127</v>
      </c>
      <c r="L6" s="59">
        <f t="shared" si="4"/>
        <v>4081</v>
      </c>
      <c r="M6" s="59">
        <f t="shared" si="5"/>
        <v>3988</v>
      </c>
      <c r="N6" s="59">
        <f t="shared" si="6"/>
        <v>3919</v>
      </c>
      <c r="O6" s="59">
        <f t="shared" si="7"/>
        <v>3850</v>
      </c>
    </row>
    <row r="7" spans="1:15" ht="18" customHeight="1" x14ac:dyDescent="0.2">
      <c r="A7" s="53" t="s">
        <v>658</v>
      </c>
      <c r="B7" s="90" t="s">
        <v>655</v>
      </c>
      <c r="C7" s="56" t="s">
        <v>12</v>
      </c>
      <c r="D7" s="57">
        <v>2</v>
      </c>
      <c r="E7" s="58">
        <f>'基本（介護無）・単一'!L7</f>
        <v>483</v>
      </c>
      <c r="F7" s="257"/>
      <c r="G7" s="58">
        <f t="shared" si="8"/>
        <v>483</v>
      </c>
      <c r="H7" s="59">
        <f t="shared" si="0"/>
        <v>5409</v>
      </c>
      <c r="I7" s="59">
        <f t="shared" si="1"/>
        <v>5293</v>
      </c>
      <c r="J7" s="59">
        <f t="shared" si="2"/>
        <v>5264</v>
      </c>
      <c r="K7" s="59">
        <f t="shared" si="3"/>
        <v>5177</v>
      </c>
      <c r="L7" s="59">
        <f t="shared" si="4"/>
        <v>5119</v>
      </c>
      <c r="M7" s="59">
        <f t="shared" si="5"/>
        <v>5003</v>
      </c>
      <c r="N7" s="59">
        <f t="shared" si="6"/>
        <v>4916</v>
      </c>
      <c r="O7" s="59">
        <f t="shared" si="7"/>
        <v>4830</v>
      </c>
    </row>
    <row r="8" spans="1:15" ht="18" customHeight="1" x14ac:dyDescent="0.2">
      <c r="A8" s="53" t="s">
        <v>659</v>
      </c>
      <c r="B8" s="90" t="s">
        <v>655</v>
      </c>
      <c r="C8" s="56" t="s">
        <v>12</v>
      </c>
      <c r="D8" s="57">
        <v>2.5</v>
      </c>
      <c r="E8" s="58">
        <f>'基本（介護無）・単一'!L8</f>
        <v>580</v>
      </c>
      <c r="F8" s="257"/>
      <c r="G8" s="58">
        <f t="shared" si="8"/>
        <v>580</v>
      </c>
      <c r="H8" s="59">
        <f t="shared" si="0"/>
        <v>6496</v>
      </c>
      <c r="I8" s="59">
        <f t="shared" si="1"/>
        <v>6356</v>
      </c>
      <c r="J8" s="59">
        <f t="shared" si="2"/>
        <v>6322</v>
      </c>
      <c r="K8" s="59">
        <f t="shared" si="3"/>
        <v>6217</v>
      </c>
      <c r="L8" s="59">
        <f t="shared" si="4"/>
        <v>6148</v>
      </c>
      <c r="M8" s="59">
        <f t="shared" si="5"/>
        <v>6008</v>
      </c>
      <c r="N8" s="59">
        <f t="shared" si="6"/>
        <v>5904</v>
      </c>
      <c r="O8" s="59">
        <f t="shared" si="7"/>
        <v>5800</v>
      </c>
    </row>
    <row r="9" spans="1:15" ht="18" customHeight="1" x14ac:dyDescent="0.2">
      <c r="A9" s="53" t="s">
        <v>660</v>
      </c>
      <c r="B9" s="90" t="s">
        <v>655</v>
      </c>
      <c r="C9" s="56" t="s">
        <v>12</v>
      </c>
      <c r="D9" s="57">
        <v>3</v>
      </c>
      <c r="E9" s="58">
        <f>'基本（介護無）・単一'!L9</f>
        <v>676</v>
      </c>
      <c r="F9" s="257"/>
      <c r="G9" s="58">
        <f t="shared" si="8"/>
        <v>676</v>
      </c>
      <c r="H9" s="59">
        <f t="shared" si="0"/>
        <v>7571</v>
      </c>
      <c r="I9" s="59">
        <f t="shared" si="1"/>
        <v>7408</v>
      </c>
      <c r="J9" s="59">
        <f t="shared" si="2"/>
        <v>7368</v>
      </c>
      <c r="K9" s="59">
        <f t="shared" si="3"/>
        <v>7246</v>
      </c>
      <c r="L9" s="59">
        <f t="shared" si="4"/>
        <v>7165</v>
      </c>
      <c r="M9" s="59">
        <f t="shared" si="5"/>
        <v>7003</v>
      </c>
      <c r="N9" s="59">
        <f t="shared" si="6"/>
        <v>6881</v>
      </c>
      <c r="O9" s="59">
        <f t="shared" si="7"/>
        <v>6760</v>
      </c>
    </row>
    <row r="10" spans="1:15" ht="18" customHeight="1" x14ac:dyDescent="0.2">
      <c r="A10" s="53" t="s">
        <v>661</v>
      </c>
      <c r="B10" s="90" t="s">
        <v>655</v>
      </c>
      <c r="C10" s="56" t="s">
        <v>12</v>
      </c>
      <c r="D10" s="57">
        <v>3.5</v>
      </c>
      <c r="E10" s="58">
        <f>'基本（介護無）・単一'!L10</f>
        <v>773</v>
      </c>
      <c r="F10" s="257"/>
      <c r="G10" s="58">
        <f t="shared" si="8"/>
        <v>773</v>
      </c>
      <c r="H10" s="59">
        <f t="shared" si="0"/>
        <v>8657</v>
      </c>
      <c r="I10" s="59">
        <f t="shared" si="1"/>
        <v>8472</v>
      </c>
      <c r="J10" s="59">
        <f t="shared" si="2"/>
        <v>8425</v>
      </c>
      <c r="K10" s="59">
        <f t="shared" si="3"/>
        <v>8286</v>
      </c>
      <c r="L10" s="59">
        <f t="shared" si="4"/>
        <v>8193</v>
      </c>
      <c r="M10" s="59">
        <f t="shared" si="5"/>
        <v>8008</v>
      </c>
      <c r="N10" s="59">
        <f t="shared" si="6"/>
        <v>7869</v>
      </c>
      <c r="O10" s="59">
        <f t="shared" si="7"/>
        <v>7730</v>
      </c>
    </row>
    <row r="11" spans="1:15" ht="18" customHeight="1" x14ac:dyDescent="0.2">
      <c r="A11" s="53" t="s">
        <v>662</v>
      </c>
      <c r="B11" s="90" t="s">
        <v>655</v>
      </c>
      <c r="C11" s="56" t="s">
        <v>12</v>
      </c>
      <c r="D11" s="57">
        <v>4</v>
      </c>
      <c r="E11" s="58">
        <f>'基本（介護無）・単一'!L11</f>
        <v>869</v>
      </c>
      <c r="F11" s="257"/>
      <c r="G11" s="58">
        <f t="shared" si="8"/>
        <v>869</v>
      </c>
      <c r="H11" s="59">
        <f t="shared" si="0"/>
        <v>9732</v>
      </c>
      <c r="I11" s="59">
        <f t="shared" si="1"/>
        <v>9524</v>
      </c>
      <c r="J11" s="59">
        <f t="shared" si="2"/>
        <v>9472</v>
      </c>
      <c r="K11" s="59">
        <f t="shared" si="3"/>
        <v>9315</v>
      </c>
      <c r="L11" s="59">
        <f t="shared" si="4"/>
        <v>9211</v>
      </c>
      <c r="M11" s="59">
        <f t="shared" si="5"/>
        <v>9002</v>
      </c>
      <c r="N11" s="59">
        <f t="shared" si="6"/>
        <v>8846</v>
      </c>
      <c r="O11" s="59">
        <f t="shared" si="7"/>
        <v>8690</v>
      </c>
    </row>
    <row r="12" spans="1:15" ht="18" customHeight="1" x14ac:dyDescent="0.2">
      <c r="A12" s="53" t="s">
        <v>663</v>
      </c>
      <c r="B12" s="90" t="s">
        <v>655</v>
      </c>
      <c r="C12" s="56" t="s">
        <v>12</v>
      </c>
      <c r="D12" s="57">
        <v>4.5</v>
      </c>
      <c r="E12" s="58">
        <f>'基本（介護無）・単一'!L12</f>
        <v>966</v>
      </c>
      <c r="F12" s="257"/>
      <c r="G12" s="58">
        <f t="shared" si="8"/>
        <v>966</v>
      </c>
      <c r="H12" s="59">
        <f t="shared" si="0"/>
        <v>10819</v>
      </c>
      <c r="I12" s="59">
        <f t="shared" si="1"/>
        <v>10587</v>
      </c>
      <c r="J12" s="59">
        <f t="shared" si="2"/>
        <v>10529</v>
      </c>
      <c r="K12" s="59">
        <f t="shared" si="3"/>
        <v>10355</v>
      </c>
      <c r="L12" s="59">
        <f t="shared" si="4"/>
        <v>10239</v>
      </c>
      <c r="M12" s="59">
        <f t="shared" si="5"/>
        <v>10007</v>
      </c>
      <c r="N12" s="59">
        <f t="shared" si="6"/>
        <v>9833</v>
      </c>
      <c r="O12" s="59">
        <f t="shared" si="7"/>
        <v>9660</v>
      </c>
    </row>
    <row r="13" spans="1:15" ht="18" customHeight="1" x14ac:dyDescent="0.2">
      <c r="A13" s="53" t="s">
        <v>664</v>
      </c>
      <c r="B13" s="90" t="s">
        <v>655</v>
      </c>
      <c r="C13" s="56" t="s">
        <v>12</v>
      </c>
      <c r="D13" s="57">
        <v>5</v>
      </c>
      <c r="E13" s="58">
        <f>'基本（介護無）・単一'!L13</f>
        <v>1063</v>
      </c>
      <c r="F13" s="257"/>
      <c r="G13" s="58">
        <f t="shared" si="8"/>
        <v>1063</v>
      </c>
      <c r="H13" s="59">
        <f t="shared" si="0"/>
        <v>11905</v>
      </c>
      <c r="I13" s="59">
        <f t="shared" si="1"/>
        <v>11650</v>
      </c>
      <c r="J13" s="59">
        <f t="shared" si="2"/>
        <v>11586</v>
      </c>
      <c r="K13" s="59">
        <f t="shared" si="3"/>
        <v>11395</v>
      </c>
      <c r="L13" s="59">
        <f t="shared" si="4"/>
        <v>11267</v>
      </c>
      <c r="M13" s="59">
        <f t="shared" si="5"/>
        <v>11012</v>
      </c>
      <c r="N13" s="59">
        <f t="shared" si="6"/>
        <v>10821</v>
      </c>
      <c r="O13" s="59">
        <f t="shared" si="7"/>
        <v>10630</v>
      </c>
    </row>
    <row r="14" spans="1:15" ht="18" customHeight="1" x14ac:dyDescent="0.2">
      <c r="A14" s="53" t="s">
        <v>665</v>
      </c>
      <c r="B14" s="90" t="s">
        <v>655</v>
      </c>
      <c r="C14" s="56" t="s">
        <v>12</v>
      </c>
      <c r="D14" s="57">
        <v>5.5</v>
      </c>
      <c r="E14" s="58">
        <f>'基本（介護無）・単一'!L14</f>
        <v>1159</v>
      </c>
      <c r="F14" s="257"/>
      <c r="G14" s="58">
        <f t="shared" si="8"/>
        <v>1159</v>
      </c>
      <c r="H14" s="59">
        <f t="shared" si="0"/>
        <v>12980</v>
      </c>
      <c r="I14" s="59">
        <f t="shared" si="1"/>
        <v>12702</v>
      </c>
      <c r="J14" s="59">
        <f t="shared" si="2"/>
        <v>12633</v>
      </c>
      <c r="K14" s="59">
        <f t="shared" si="3"/>
        <v>12424</v>
      </c>
      <c r="L14" s="59">
        <f t="shared" si="4"/>
        <v>12285</v>
      </c>
      <c r="M14" s="59">
        <f t="shared" si="5"/>
        <v>12007</v>
      </c>
      <c r="N14" s="59">
        <f t="shared" si="6"/>
        <v>11798</v>
      </c>
      <c r="O14" s="59">
        <f t="shared" si="7"/>
        <v>11590</v>
      </c>
    </row>
    <row r="15" spans="1:15" ht="18" customHeight="1" x14ac:dyDescent="0.2">
      <c r="A15" s="53" t="s">
        <v>666</v>
      </c>
      <c r="B15" s="90" t="s">
        <v>655</v>
      </c>
      <c r="C15" s="56" t="s">
        <v>12</v>
      </c>
      <c r="D15" s="57">
        <v>6</v>
      </c>
      <c r="E15" s="58">
        <f>'基本（介護無）・単一'!L15</f>
        <v>1256</v>
      </c>
      <c r="F15" s="257"/>
      <c r="G15" s="58">
        <f t="shared" si="8"/>
        <v>1256</v>
      </c>
      <c r="H15" s="59">
        <f t="shared" si="0"/>
        <v>14067</v>
      </c>
      <c r="I15" s="59">
        <f t="shared" si="1"/>
        <v>13765</v>
      </c>
      <c r="J15" s="59">
        <f t="shared" si="2"/>
        <v>13690</v>
      </c>
      <c r="K15" s="59">
        <f t="shared" si="3"/>
        <v>13464</v>
      </c>
      <c r="L15" s="59">
        <f t="shared" si="4"/>
        <v>13313</v>
      </c>
      <c r="M15" s="59">
        <f t="shared" si="5"/>
        <v>13012</v>
      </c>
      <c r="N15" s="59">
        <f t="shared" si="6"/>
        <v>12786</v>
      </c>
      <c r="O15" s="59">
        <f t="shared" si="7"/>
        <v>12560</v>
      </c>
    </row>
    <row r="16" spans="1:15" ht="18" customHeight="1" x14ac:dyDescent="0.2">
      <c r="A16" s="53" t="s">
        <v>667</v>
      </c>
      <c r="B16" s="90" t="s">
        <v>655</v>
      </c>
      <c r="C16" s="56" t="s">
        <v>12</v>
      </c>
      <c r="D16" s="57">
        <v>6.5</v>
      </c>
      <c r="E16" s="58">
        <f>'基本（介護無）・単一'!L16</f>
        <v>1352</v>
      </c>
      <c r="F16" s="257"/>
      <c r="G16" s="58">
        <f t="shared" si="8"/>
        <v>1352</v>
      </c>
      <c r="H16" s="59">
        <f t="shared" si="0"/>
        <v>15142</v>
      </c>
      <c r="I16" s="59">
        <f t="shared" si="1"/>
        <v>14817</v>
      </c>
      <c r="J16" s="59">
        <f t="shared" si="2"/>
        <v>14736</v>
      </c>
      <c r="K16" s="59">
        <f t="shared" si="3"/>
        <v>14493</v>
      </c>
      <c r="L16" s="59">
        <f t="shared" si="4"/>
        <v>14331</v>
      </c>
      <c r="M16" s="59">
        <f t="shared" si="5"/>
        <v>14006</v>
      </c>
      <c r="N16" s="59">
        <f t="shared" si="6"/>
        <v>13763</v>
      </c>
      <c r="O16" s="59">
        <f t="shared" si="7"/>
        <v>13520</v>
      </c>
    </row>
    <row r="17" spans="1:15" ht="18" customHeight="1" x14ac:dyDescent="0.2">
      <c r="A17" s="53" t="s">
        <v>668</v>
      </c>
      <c r="B17" s="90" t="s">
        <v>655</v>
      </c>
      <c r="C17" s="56" t="s">
        <v>12</v>
      </c>
      <c r="D17" s="57">
        <v>7</v>
      </c>
      <c r="E17" s="58">
        <f>'基本（介護無）・単一'!L17</f>
        <v>1449</v>
      </c>
      <c r="F17" s="257"/>
      <c r="G17" s="58">
        <f t="shared" si="8"/>
        <v>1449</v>
      </c>
      <c r="H17" s="59">
        <f t="shared" si="0"/>
        <v>16228</v>
      </c>
      <c r="I17" s="59">
        <f t="shared" si="1"/>
        <v>15881</v>
      </c>
      <c r="J17" s="59">
        <f t="shared" si="2"/>
        <v>15794</v>
      </c>
      <c r="K17" s="59">
        <f t="shared" si="3"/>
        <v>15533</v>
      </c>
      <c r="L17" s="59">
        <f t="shared" si="4"/>
        <v>15359</v>
      </c>
      <c r="M17" s="59">
        <f t="shared" si="5"/>
        <v>15011</v>
      </c>
      <c r="N17" s="59">
        <f t="shared" si="6"/>
        <v>14750</v>
      </c>
      <c r="O17" s="59">
        <f t="shared" si="7"/>
        <v>14490</v>
      </c>
    </row>
    <row r="18" spans="1:15" ht="18" customHeight="1" x14ac:dyDescent="0.2">
      <c r="A18" s="53" t="s">
        <v>669</v>
      </c>
      <c r="B18" s="90" t="s">
        <v>655</v>
      </c>
      <c r="C18" s="56" t="s">
        <v>12</v>
      </c>
      <c r="D18" s="57">
        <v>7.5</v>
      </c>
      <c r="E18" s="58">
        <f>'基本（介護無）・単一'!L18</f>
        <v>1546</v>
      </c>
      <c r="F18" s="257"/>
      <c r="G18" s="58">
        <f t="shared" si="8"/>
        <v>1546</v>
      </c>
      <c r="H18" s="59">
        <f t="shared" si="0"/>
        <v>17315</v>
      </c>
      <c r="I18" s="59">
        <f t="shared" si="1"/>
        <v>16944</v>
      </c>
      <c r="J18" s="59">
        <f t="shared" si="2"/>
        <v>16851</v>
      </c>
      <c r="K18" s="59">
        <f t="shared" si="3"/>
        <v>16573</v>
      </c>
      <c r="L18" s="59">
        <f t="shared" si="4"/>
        <v>16387</v>
      </c>
      <c r="M18" s="59">
        <f t="shared" si="5"/>
        <v>16016</v>
      </c>
      <c r="N18" s="59">
        <f t="shared" si="6"/>
        <v>15738</v>
      </c>
      <c r="O18" s="59">
        <f t="shared" si="7"/>
        <v>15460</v>
      </c>
    </row>
    <row r="19" spans="1:15" ht="18" customHeight="1" x14ac:dyDescent="0.2">
      <c r="A19" s="53" t="s">
        <v>670</v>
      </c>
      <c r="B19" s="90" t="s">
        <v>655</v>
      </c>
      <c r="C19" s="56" t="s">
        <v>12</v>
      </c>
      <c r="D19" s="57">
        <v>8</v>
      </c>
      <c r="E19" s="58">
        <f>'基本（介護無）・単一'!L19</f>
        <v>1642</v>
      </c>
      <c r="F19" s="257"/>
      <c r="G19" s="58">
        <f t="shared" si="8"/>
        <v>1642</v>
      </c>
      <c r="H19" s="59">
        <f t="shared" si="0"/>
        <v>18390</v>
      </c>
      <c r="I19" s="59">
        <f t="shared" si="1"/>
        <v>17996</v>
      </c>
      <c r="J19" s="59">
        <f t="shared" si="2"/>
        <v>17897</v>
      </c>
      <c r="K19" s="59">
        <f t="shared" si="3"/>
        <v>17602</v>
      </c>
      <c r="L19" s="59">
        <f t="shared" si="4"/>
        <v>17405</v>
      </c>
      <c r="M19" s="59">
        <f t="shared" si="5"/>
        <v>17011</v>
      </c>
      <c r="N19" s="59">
        <f t="shared" si="6"/>
        <v>16715</v>
      </c>
      <c r="O19" s="59">
        <f t="shared" si="7"/>
        <v>16420</v>
      </c>
    </row>
    <row r="20" spans="1:15" ht="18" customHeight="1" x14ac:dyDescent="0.2">
      <c r="A20" s="53" t="s">
        <v>671</v>
      </c>
      <c r="B20" s="90" t="s">
        <v>655</v>
      </c>
      <c r="C20" s="56" t="s">
        <v>12</v>
      </c>
      <c r="D20" s="57">
        <v>8.5</v>
      </c>
      <c r="E20" s="58">
        <f>'基本（介護無）・単一'!L20</f>
        <v>1739</v>
      </c>
      <c r="F20" s="257"/>
      <c r="G20" s="58">
        <f t="shared" si="8"/>
        <v>1739</v>
      </c>
      <c r="H20" s="59">
        <f t="shared" si="0"/>
        <v>19476</v>
      </c>
      <c r="I20" s="59">
        <f t="shared" si="1"/>
        <v>19059</v>
      </c>
      <c r="J20" s="59">
        <f t="shared" si="2"/>
        <v>18955</v>
      </c>
      <c r="K20" s="59">
        <f t="shared" si="3"/>
        <v>18642</v>
      </c>
      <c r="L20" s="59">
        <f t="shared" si="4"/>
        <v>18433</v>
      </c>
      <c r="M20" s="59">
        <f t="shared" si="5"/>
        <v>18016</v>
      </c>
      <c r="N20" s="59">
        <f t="shared" si="6"/>
        <v>17703</v>
      </c>
      <c r="O20" s="59">
        <f t="shared" si="7"/>
        <v>17390</v>
      </c>
    </row>
    <row r="21" spans="1:15" ht="18" customHeight="1" x14ac:dyDescent="0.2">
      <c r="A21" s="53" t="s">
        <v>672</v>
      </c>
      <c r="B21" s="90" t="s">
        <v>655</v>
      </c>
      <c r="C21" s="56" t="s">
        <v>12</v>
      </c>
      <c r="D21" s="57">
        <v>9</v>
      </c>
      <c r="E21" s="58">
        <f>'基本（介護無）・単一'!L21</f>
        <v>1835</v>
      </c>
      <c r="F21" s="257"/>
      <c r="G21" s="58">
        <f t="shared" si="8"/>
        <v>1835</v>
      </c>
      <c r="H21" s="59">
        <f t="shared" si="0"/>
        <v>20552</v>
      </c>
      <c r="I21" s="59">
        <f t="shared" si="1"/>
        <v>20111</v>
      </c>
      <c r="J21" s="59">
        <f t="shared" si="2"/>
        <v>20001</v>
      </c>
      <c r="K21" s="59">
        <f t="shared" si="3"/>
        <v>19671</v>
      </c>
      <c r="L21" s="59">
        <f t="shared" si="4"/>
        <v>19451</v>
      </c>
      <c r="M21" s="59">
        <f t="shared" si="5"/>
        <v>19010</v>
      </c>
      <c r="N21" s="59">
        <f t="shared" si="6"/>
        <v>18680</v>
      </c>
      <c r="O21" s="59">
        <f t="shared" si="7"/>
        <v>18350</v>
      </c>
    </row>
    <row r="22" spans="1:15" ht="18" customHeight="1" x14ac:dyDescent="0.2">
      <c r="A22" s="53" t="s">
        <v>673</v>
      </c>
      <c r="B22" s="90" t="s">
        <v>655</v>
      </c>
      <c r="C22" s="56" t="s">
        <v>12</v>
      </c>
      <c r="D22" s="57">
        <v>9.5</v>
      </c>
      <c r="E22" s="58">
        <f>'基本（介護無）・単一'!L22</f>
        <v>1932</v>
      </c>
      <c r="F22" s="257"/>
      <c r="G22" s="58">
        <f t="shared" si="8"/>
        <v>1932</v>
      </c>
      <c r="H22" s="59">
        <f t="shared" si="0"/>
        <v>21638</v>
      </c>
      <c r="I22" s="59">
        <f t="shared" si="1"/>
        <v>21174</v>
      </c>
      <c r="J22" s="59">
        <f t="shared" si="2"/>
        <v>21058</v>
      </c>
      <c r="K22" s="59">
        <f t="shared" si="3"/>
        <v>20711</v>
      </c>
      <c r="L22" s="59">
        <f t="shared" si="4"/>
        <v>20479</v>
      </c>
      <c r="M22" s="59">
        <f t="shared" si="5"/>
        <v>20015</v>
      </c>
      <c r="N22" s="59">
        <f t="shared" si="6"/>
        <v>19667</v>
      </c>
      <c r="O22" s="59">
        <f t="shared" si="7"/>
        <v>19320</v>
      </c>
    </row>
    <row r="23" spans="1:15" ht="18" customHeight="1" x14ac:dyDescent="0.2">
      <c r="A23" s="53" t="s">
        <v>674</v>
      </c>
      <c r="B23" s="90" t="s">
        <v>655</v>
      </c>
      <c r="C23" s="56" t="s">
        <v>12</v>
      </c>
      <c r="D23" s="57">
        <v>10</v>
      </c>
      <c r="E23" s="58">
        <f>'基本（介護無）・単一'!L23</f>
        <v>2029</v>
      </c>
      <c r="F23" s="257"/>
      <c r="G23" s="58">
        <f t="shared" si="8"/>
        <v>2029</v>
      </c>
      <c r="H23" s="59">
        <f t="shared" si="0"/>
        <v>22724</v>
      </c>
      <c r="I23" s="59">
        <f t="shared" si="1"/>
        <v>22237</v>
      </c>
      <c r="J23" s="59">
        <f t="shared" si="2"/>
        <v>22116</v>
      </c>
      <c r="K23" s="59">
        <f t="shared" si="3"/>
        <v>21750</v>
      </c>
      <c r="L23" s="59">
        <f t="shared" si="4"/>
        <v>21507</v>
      </c>
      <c r="M23" s="59">
        <f t="shared" si="5"/>
        <v>21020</v>
      </c>
      <c r="N23" s="59">
        <f t="shared" si="6"/>
        <v>20655</v>
      </c>
      <c r="O23" s="59">
        <f t="shared" si="7"/>
        <v>20290</v>
      </c>
    </row>
    <row r="24" spans="1:15" ht="18" customHeight="1" x14ac:dyDescent="0.2">
      <c r="A24" s="53" t="s">
        <v>675</v>
      </c>
      <c r="B24" s="90" t="s">
        <v>655</v>
      </c>
      <c r="C24" s="56" t="s">
        <v>12</v>
      </c>
      <c r="D24" s="57">
        <v>10.5</v>
      </c>
      <c r="E24" s="58">
        <f>'基本（介護無）・単一'!L24</f>
        <v>2125</v>
      </c>
      <c r="F24" s="257"/>
      <c r="G24" s="58">
        <f t="shared" si="8"/>
        <v>2125</v>
      </c>
      <c r="H24" s="59">
        <f t="shared" si="0"/>
        <v>23800</v>
      </c>
      <c r="I24" s="59">
        <f t="shared" si="1"/>
        <v>23290</v>
      </c>
      <c r="J24" s="59">
        <f t="shared" si="2"/>
        <v>23162</v>
      </c>
      <c r="K24" s="59">
        <f t="shared" si="3"/>
        <v>22780</v>
      </c>
      <c r="L24" s="59">
        <f t="shared" si="4"/>
        <v>22525</v>
      </c>
      <c r="M24" s="59">
        <f t="shared" si="5"/>
        <v>22015</v>
      </c>
      <c r="N24" s="59">
        <f t="shared" si="6"/>
        <v>21632</v>
      </c>
      <c r="O24" s="59">
        <f t="shared" si="7"/>
        <v>21250</v>
      </c>
    </row>
    <row r="25" spans="1:15" ht="18" customHeight="1" x14ac:dyDescent="0.2">
      <c r="A25" s="89" t="s">
        <v>72</v>
      </c>
      <c r="B25" s="90" t="s">
        <v>115</v>
      </c>
      <c r="C25" s="56" t="s">
        <v>12</v>
      </c>
      <c r="D25" s="57">
        <v>0.5</v>
      </c>
      <c r="E25" s="58">
        <f>E4</f>
        <v>148</v>
      </c>
      <c r="F25" s="257"/>
      <c r="G25" s="58">
        <f>ROUND(ROUND(E25*(1+$F$4),0)*0.75,0)</f>
        <v>111</v>
      </c>
      <c r="H25" s="59">
        <f>ROUNDDOWN(($G25*H$3),0)</f>
        <v>1243</v>
      </c>
      <c r="I25" s="59">
        <f t="shared" ref="I25:O40" si="9">ROUNDDOWN(($G25*I$3),0)</f>
        <v>1216</v>
      </c>
      <c r="J25" s="59">
        <f t="shared" si="9"/>
        <v>1209</v>
      </c>
      <c r="K25" s="59">
        <f t="shared" si="9"/>
        <v>1189</v>
      </c>
      <c r="L25" s="59">
        <f t="shared" si="9"/>
        <v>1176</v>
      </c>
      <c r="M25" s="59">
        <f t="shared" si="9"/>
        <v>1149</v>
      </c>
      <c r="N25" s="59">
        <f t="shared" si="9"/>
        <v>1129</v>
      </c>
      <c r="O25" s="59">
        <f t="shared" si="9"/>
        <v>1110</v>
      </c>
    </row>
    <row r="26" spans="1:15" ht="18" customHeight="1" x14ac:dyDescent="0.2">
      <c r="A26" s="89" t="s">
        <v>73</v>
      </c>
      <c r="B26" s="90" t="s">
        <v>115</v>
      </c>
      <c r="C26" s="56" t="s">
        <v>12</v>
      </c>
      <c r="D26" s="57">
        <v>1</v>
      </c>
      <c r="E26" s="58">
        <f t="shared" ref="E26:E45" si="10">E5</f>
        <v>276</v>
      </c>
      <c r="F26" s="257"/>
      <c r="G26" s="58">
        <f t="shared" ref="G26:G45" si="11">ROUND(ROUND(E26*(1+$F$4),0)*0.75,0)</f>
        <v>207</v>
      </c>
      <c r="H26" s="59">
        <f t="shared" ref="H26:O45" si="12">ROUNDDOWN(($G26*H$3),0)</f>
        <v>2318</v>
      </c>
      <c r="I26" s="59">
        <f t="shared" si="9"/>
        <v>2268</v>
      </c>
      <c r="J26" s="59">
        <f t="shared" si="9"/>
        <v>2256</v>
      </c>
      <c r="K26" s="59">
        <f t="shared" si="9"/>
        <v>2219</v>
      </c>
      <c r="L26" s="59">
        <f t="shared" si="9"/>
        <v>2194</v>
      </c>
      <c r="M26" s="59">
        <f t="shared" si="9"/>
        <v>2144</v>
      </c>
      <c r="N26" s="59">
        <f t="shared" si="9"/>
        <v>2107</v>
      </c>
      <c r="O26" s="59">
        <f t="shared" si="9"/>
        <v>2070</v>
      </c>
    </row>
    <row r="27" spans="1:15" ht="18" customHeight="1" x14ac:dyDescent="0.2">
      <c r="A27" s="89" t="s">
        <v>74</v>
      </c>
      <c r="B27" s="90" t="s">
        <v>115</v>
      </c>
      <c r="C27" s="56" t="s">
        <v>12</v>
      </c>
      <c r="D27" s="57">
        <v>1.5</v>
      </c>
      <c r="E27" s="58">
        <f t="shared" si="10"/>
        <v>385</v>
      </c>
      <c r="F27" s="257"/>
      <c r="G27" s="58">
        <f t="shared" si="11"/>
        <v>289</v>
      </c>
      <c r="H27" s="59">
        <f t="shared" si="12"/>
        <v>3236</v>
      </c>
      <c r="I27" s="59">
        <f t="shared" si="9"/>
        <v>3167</v>
      </c>
      <c r="J27" s="59">
        <f t="shared" si="9"/>
        <v>3150</v>
      </c>
      <c r="K27" s="59">
        <f t="shared" si="9"/>
        <v>3098</v>
      </c>
      <c r="L27" s="59">
        <f t="shared" si="9"/>
        <v>3063</v>
      </c>
      <c r="M27" s="59">
        <f t="shared" si="9"/>
        <v>2994</v>
      </c>
      <c r="N27" s="59">
        <f t="shared" si="9"/>
        <v>2942</v>
      </c>
      <c r="O27" s="59">
        <f t="shared" si="9"/>
        <v>2890</v>
      </c>
    </row>
    <row r="28" spans="1:15" ht="18" customHeight="1" x14ac:dyDescent="0.2">
      <c r="A28" s="89" t="s">
        <v>75</v>
      </c>
      <c r="B28" s="90" t="s">
        <v>115</v>
      </c>
      <c r="C28" s="56" t="s">
        <v>12</v>
      </c>
      <c r="D28" s="57">
        <v>2</v>
      </c>
      <c r="E28" s="58">
        <f t="shared" si="10"/>
        <v>483</v>
      </c>
      <c r="F28" s="257"/>
      <c r="G28" s="58">
        <f t="shared" si="11"/>
        <v>362</v>
      </c>
      <c r="H28" s="59">
        <f t="shared" si="12"/>
        <v>4054</v>
      </c>
      <c r="I28" s="59">
        <f t="shared" si="9"/>
        <v>3967</v>
      </c>
      <c r="J28" s="59">
        <f t="shared" si="9"/>
        <v>3945</v>
      </c>
      <c r="K28" s="59">
        <f t="shared" si="9"/>
        <v>3880</v>
      </c>
      <c r="L28" s="59">
        <f t="shared" si="9"/>
        <v>3837</v>
      </c>
      <c r="M28" s="59">
        <f t="shared" si="9"/>
        <v>3750</v>
      </c>
      <c r="N28" s="59">
        <f t="shared" si="9"/>
        <v>3685</v>
      </c>
      <c r="O28" s="59">
        <f t="shared" si="9"/>
        <v>3620</v>
      </c>
    </row>
    <row r="29" spans="1:15" ht="18" customHeight="1" x14ac:dyDescent="0.2">
      <c r="A29" s="89" t="s">
        <v>76</v>
      </c>
      <c r="B29" s="90" t="s">
        <v>115</v>
      </c>
      <c r="C29" s="56" t="s">
        <v>12</v>
      </c>
      <c r="D29" s="57">
        <v>2.5</v>
      </c>
      <c r="E29" s="58">
        <f t="shared" si="10"/>
        <v>580</v>
      </c>
      <c r="F29" s="257"/>
      <c r="G29" s="58">
        <f t="shared" si="11"/>
        <v>435</v>
      </c>
      <c r="H29" s="59">
        <f t="shared" si="12"/>
        <v>4872</v>
      </c>
      <c r="I29" s="59">
        <f t="shared" si="9"/>
        <v>4767</v>
      </c>
      <c r="J29" s="59">
        <f t="shared" si="9"/>
        <v>4741</v>
      </c>
      <c r="K29" s="59">
        <f t="shared" si="9"/>
        <v>4663</v>
      </c>
      <c r="L29" s="59">
        <f t="shared" si="9"/>
        <v>4611</v>
      </c>
      <c r="M29" s="59">
        <f t="shared" si="9"/>
        <v>4506</v>
      </c>
      <c r="N29" s="59">
        <f t="shared" si="9"/>
        <v>4428</v>
      </c>
      <c r="O29" s="59">
        <f t="shared" si="9"/>
        <v>4350</v>
      </c>
    </row>
    <row r="30" spans="1:15" ht="18" customHeight="1" x14ac:dyDescent="0.2">
      <c r="A30" s="89" t="s">
        <v>77</v>
      </c>
      <c r="B30" s="90" t="s">
        <v>115</v>
      </c>
      <c r="C30" s="56" t="s">
        <v>12</v>
      </c>
      <c r="D30" s="57">
        <v>3</v>
      </c>
      <c r="E30" s="58">
        <f t="shared" si="10"/>
        <v>676</v>
      </c>
      <c r="F30" s="257"/>
      <c r="G30" s="58">
        <f t="shared" si="11"/>
        <v>507</v>
      </c>
      <c r="H30" s="59">
        <f t="shared" si="12"/>
        <v>5678</v>
      </c>
      <c r="I30" s="59">
        <f t="shared" si="9"/>
        <v>5556</v>
      </c>
      <c r="J30" s="59">
        <f t="shared" si="9"/>
        <v>5526</v>
      </c>
      <c r="K30" s="59">
        <f t="shared" si="9"/>
        <v>5435</v>
      </c>
      <c r="L30" s="59">
        <f t="shared" si="9"/>
        <v>5374</v>
      </c>
      <c r="M30" s="59">
        <f t="shared" si="9"/>
        <v>5252</v>
      </c>
      <c r="N30" s="59">
        <f t="shared" si="9"/>
        <v>5161</v>
      </c>
      <c r="O30" s="59">
        <f t="shared" si="9"/>
        <v>5070</v>
      </c>
    </row>
    <row r="31" spans="1:15" ht="18" customHeight="1" x14ac:dyDescent="0.2">
      <c r="A31" s="89" t="s">
        <v>78</v>
      </c>
      <c r="B31" s="90" t="s">
        <v>115</v>
      </c>
      <c r="C31" s="56" t="s">
        <v>12</v>
      </c>
      <c r="D31" s="57">
        <v>3.5</v>
      </c>
      <c r="E31" s="58">
        <f t="shared" si="10"/>
        <v>773</v>
      </c>
      <c r="F31" s="257"/>
      <c r="G31" s="58">
        <f t="shared" si="11"/>
        <v>580</v>
      </c>
      <c r="H31" s="59">
        <f t="shared" si="12"/>
        <v>6496</v>
      </c>
      <c r="I31" s="59">
        <f t="shared" si="9"/>
        <v>6356</v>
      </c>
      <c r="J31" s="59">
        <f t="shared" si="9"/>
        <v>6322</v>
      </c>
      <c r="K31" s="59">
        <f t="shared" si="9"/>
        <v>6217</v>
      </c>
      <c r="L31" s="59">
        <f t="shared" si="9"/>
        <v>6148</v>
      </c>
      <c r="M31" s="59">
        <f t="shared" si="9"/>
        <v>6008</v>
      </c>
      <c r="N31" s="59">
        <f t="shared" si="9"/>
        <v>5904</v>
      </c>
      <c r="O31" s="59">
        <f t="shared" si="9"/>
        <v>5800</v>
      </c>
    </row>
    <row r="32" spans="1:15" ht="18" customHeight="1" x14ac:dyDescent="0.2">
      <c r="A32" s="89" t="s">
        <v>79</v>
      </c>
      <c r="B32" s="90" t="s">
        <v>115</v>
      </c>
      <c r="C32" s="56" t="s">
        <v>12</v>
      </c>
      <c r="D32" s="57">
        <v>4</v>
      </c>
      <c r="E32" s="58">
        <f t="shared" si="10"/>
        <v>869</v>
      </c>
      <c r="F32" s="257"/>
      <c r="G32" s="58">
        <f t="shared" si="11"/>
        <v>652</v>
      </c>
      <c r="H32" s="59">
        <f t="shared" si="12"/>
        <v>7302</v>
      </c>
      <c r="I32" s="59">
        <f t="shared" si="9"/>
        <v>7145</v>
      </c>
      <c r="J32" s="59">
        <f t="shared" si="9"/>
        <v>7106</v>
      </c>
      <c r="K32" s="59">
        <f t="shared" si="9"/>
        <v>6989</v>
      </c>
      <c r="L32" s="59">
        <f t="shared" si="9"/>
        <v>6911</v>
      </c>
      <c r="M32" s="59">
        <f t="shared" si="9"/>
        <v>6754</v>
      </c>
      <c r="N32" s="59">
        <f t="shared" si="9"/>
        <v>6637</v>
      </c>
      <c r="O32" s="59">
        <f t="shared" si="9"/>
        <v>6520</v>
      </c>
    </row>
    <row r="33" spans="1:15" ht="18" customHeight="1" x14ac:dyDescent="0.2">
      <c r="A33" s="89" t="s">
        <v>80</v>
      </c>
      <c r="B33" s="90" t="s">
        <v>115</v>
      </c>
      <c r="C33" s="56" t="s">
        <v>12</v>
      </c>
      <c r="D33" s="57">
        <v>4.5</v>
      </c>
      <c r="E33" s="58">
        <f t="shared" si="10"/>
        <v>966</v>
      </c>
      <c r="F33" s="257"/>
      <c r="G33" s="58">
        <f t="shared" si="11"/>
        <v>725</v>
      </c>
      <c r="H33" s="59">
        <f t="shared" si="12"/>
        <v>8120</v>
      </c>
      <c r="I33" s="59">
        <f t="shared" si="9"/>
        <v>7946</v>
      </c>
      <c r="J33" s="59">
        <f t="shared" si="9"/>
        <v>7902</v>
      </c>
      <c r="K33" s="59">
        <f t="shared" si="9"/>
        <v>7772</v>
      </c>
      <c r="L33" s="59">
        <f t="shared" si="9"/>
        <v>7685</v>
      </c>
      <c r="M33" s="59">
        <f t="shared" si="9"/>
        <v>7511</v>
      </c>
      <c r="N33" s="59">
        <f t="shared" si="9"/>
        <v>7380</v>
      </c>
      <c r="O33" s="59">
        <f t="shared" si="9"/>
        <v>7250</v>
      </c>
    </row>
    <row r="34" spans="1:15" ht="18" customHeight="1" x14ac:dyDescent="0.2">
      <c r="A34" s="89" t="s">
        <v>81</v>
      </c>
      <c r="B34" s="90" t="s">
        <v>115</v>
      </c>
      <c r="C34" s="56" t="s">
        <v>12</v>
      </c>
      <c r="D34" s="57">
        <v>5</v>
      </c>
      <c r="E34" s="58">
        <f t="shared" si="10"/>
        <v>1063</v>
      </c>
      <c r="F34" s="257"/>
      <c r="G34" s="58">
        <f t="shared" si="11"/>
        <v>797</v>
      </c>
      <c r="H34" s="59">
        <f t="shared" si="12"/>
        <v>8926</v>
      </c>
      <c r="I34" s="59">
        <f t="shared" si="9"/>
        <v>8735</v>
      </c>
      <c r="J34" s="59">
        <f t="shared" si="9"/>
        <v>8687</v>
      </c>
      <c r="K34" s="59">
        <f t="shared" si="9"/>
        <v>8543</v>
      </c>
      <c r="L34" s="59">
        <f t="shared" si="9"/>
        <v>8448</v>
      </c>
      <c r="M34" s="59">
        <f t="shared" si="9"/>
        <v>8256</v>
      </c>
      <c r="N34" s="59">
        <f t="shared" si="9"/>
        <v>8113</v>
      </c>
      <c r="O34" s="59">
        <f t="shared" si="9"/>
        <v>7970</v>
      </c>
    </row>
    <row r="35" spans="1:15" ht="18" customHeight="1" x14ac:dyDescent="0.2">
      <c r="A35" s="89" t="s">
        <v>82</v>
      </c>
      <c r="B35" s="90" t="s">
        <v>115</v>
      </c>
      <c r="C35" s="56" t="s">
        <v>12</v>
      </c>
      <c r="D35" s="57">
        <v>5.5</v>
      </c>
      <c r="E35" s="58">
        <f t="shared" si="10"/>
        <v>1159</v>
      </c>
      <c r="F35" s="257"/>
      <c r="G35" s="58">
        <f t="shared" si="11"/>
        <v>869</v>
      </c>
      <c r="H35" s="59">
        <f t="shared" si="12"/>
        <v>9732</v>
      </c>
      <c r="I35" s="59">
        <f t="shared" si="9"/>
        <v>9524</v>
      </c>
      <c r="J35" s="59">
        <f t="shared" si="9"/>
        <v>9472</v>
      </c>
      <c r="K35" s="59">
        <f t="shared" si="9"/>
        <v>9315</v>
      </c>
      <c r="L35" s="59">
        <f t="shared" si="9"/>
        <v>9211</v>
      </c>
      <c r="M35" s="59">
        <f t="shared" si="9"/>
        <v>9002</v>
      </c>
      <c r="N35" s="59">
        <f t="shared" si="9"/>
        <v>8846</v>
      </c>
      <c r="O35" s="59">
        <f t="shared" si="9"/>
        <v>8690</v>
      </c>
    </row>
    <row r="36" spans="1:15" ht="18" customHeight="1" x14ac:dyDescent="0.2">
      <c r="A36" s="89" t="s">
        <v>83</v>
      </c>
      <c r="B36" s="90" t="s">
        <v>115</v>
      </c>
      <c r="C36" s="56" t="s">
        <v>12</v>
      </c>
      <c r="D36" s="57">
        <v>6</v>
      </c>
      <c r="E36" s="58">
        <f t="shared" si="10"/>
        <v>1256</v>
      </c>
      <c r="F36" s="257"/>
      <c r="G36" s="58">
        <f t="shared" si="11"/>
        <v>942</v>
      </c>
      <c r="H36" s="59">
        <f t="shared" si="12"/>
        <v>10550</v>
      </c>
      <c r="I36" s="59">
        <f t="shared" si="9"/>
        <v>10324</v>
      </c>
      <c r="J36" s="59">
        <f t="shared" si="9"/>
        <v>10267</v>
      </c>
      <c r="K36" s="59">
        <f t="shared" si="9"/>
        <v>10098</v>
      </c>
      <c r="L36" s="59">
        <f t="shared" si="9"/>
        <v>9985</v>
      </c>
      <c r="M36" s="59">
        <f t="shared" si="9"/>
        <v>9759</v>
      </c>
      <c r="N36" s="59">
        <f t="shared" si="9"/>
        <v>9589</v>
      </c>
      <c r="O36" s="59">
        <f t="shared" si="9"/>
        <v>9420</v>
      </c>
    </row>
    <row r="37" spans="1:15" ht="18" customHeight="1" x14ac:dyDescent="0.2">
      <c r="A37" s="89" t="s">
        <v>84</v>
      </c>
      <c r="B37" s="90" t="s">
        <v>115</v>
      </c>
      <c r="C37" s="56" t="s">
        <v>12</v>
      </c>
      <c r="D37" s="57">
        <v>6.5</v>
      </c>
      <c r="E37" s="58">
        <f t="shared" si="10"/>
        <v>1352</v>
      </c>
      <c r="F37" s="257"/>
      <c r="G37" s="58">
        <f t="shared" si="11"/>
        <v>1014</v>
      </c>
      <c r="H37" s="59">
        <f t="shared" si="12"/>
        <v>11356</v>
      </c>
      <c r="I37" s="59">
        <f t="shared" si="9"/>
        <v>11113</v>
      </c>
      <c r="J37" s="59">
        <f t="shared" si="9"/>
        <v>11052</v>
      </c>
      <c r="K37" s="59">
        <f t="shared" si="9"/>
        <v>10870</v>
      </c>
      <c r="L37" s="59">
        <f t="shared" si="9"/>
        <v>10748</v>
      </c>
      <c r="M37" s="59">
        <f t="shared" si="9"/>
        <v>10505</v>
      </c>
      <c r="N37" s="59">
        <f t="shared" si="9"/>
        <v>10322</v>
      </c>
      <c r="O37" s="59">
        <f t="shared" si="9"/>
        <v>10140</v>
      </c>
    </row>
    <row r="38" spans="1:15" ht="18" customHeight="1" x14ac:dyDescent="0.2">
      <c r="A38" s="89" t="s">
        <v>85</v>
      </c>
      <c r="B38" s="90" t="s">
        <v>115</v>
      </c>
      <c r="C38" s="56" t="s">
        <v>12</v>
      </c>
      <c r="D38" s="57">
        <v>7</v>
      </c>
      <c r="E38" s="58">
        <f t="shared" si="10"/>
        <v>1449</v>
      </c>
      <c r="F38" s="257"/>
      <c r="G38" s="58">
        <f t="shared" si="11"/>
        <v>1087</v>
      </c>
      <c r="H38" s="59">
        <f t="shared" si="12"/>
        <v>12174</v>
      </c>
      <c r="I38" s="59">
        <f t="shared" si="9"/>
        <v>11913</v>
      </c>
      <c r="J38" s="59">
        <f t="shared" si="9"/>
        <v>11848</v>
      </c>
      <c r="K38" s="59">
        <f t="shared" si="9"/>
        <v>11652</v>
      </c>
      <c r="L38" s="59">
        <f t="shared" si="9"/>
        <v>11522</v>
      </c>
      <c r="M38" s="59">
        <f t="shared" si="9"/>
        <v>11261</v>
      </c>
      <c r="N38" s="59">
        <f t="shared" si="9"/>
        <v>11065</v>
      </c>
      <c r="O38" s="59">
        <f t="shared" si="9"/>
        <v>10870</v>
      </c>
    </row>
    <row r="39" spans="1:15" ht="18" customHeight="1" x14ac:dyDescent="0.2">
      <c r="A39" s="89" t="s">
        <v>86</v>
      </c>
      <c r="B39" s="90" t="s">
        <v>115</v>
      </c>
      <c r="C39" s="56" t="s">
        <v>12</v>
      </c>
      <c r="D39" s="57">
        <v>7.5</v>
      </c>
      <c r="E39" s="58">
        <f t="shared" si="10"/>
        <v>1546</v>
      </c>
      <c r="F39" s="257"/>
      <c r="G39" s="58">
        <f t="shared" si="11"/>
        <v>1160</v>
      </c>
      <c r="H39" s="59">
        <f t="shared" si="12"/>
        <v>12992</v>
      </c>
      <c r="I39" s="59">
        <f t="shared" si="9"/>
        <v>12713</v>
      </c>
      <c r="J39" s="59">
        <f t="shared" si="9"/>
        <v>12644</v>
      </c>
      <c r="K39" s="59">
        <f t="shared" si="9"/>
        <v>12435</v>
      </c>
      <c r="L39" s="59">
        <f t="shared" si="9"/>
        <v>12296</v>
      </c>
      <c r="M39" s="59">
        <f t="shared" si="9"/>
        <v>12017</v>
      </c>
      <c r="N39" s="59">
        <f t="shared" si="9"/>
        <v>11808</v>
      </c>
      <c r="O39" s="59">
        <f t="shared" si="9"/>
        <v>11600</v>
      </c>
    </row>
    <row r="40" spans="1:15" ht="18" customHeight="1" x14ac:dyDescent="0.2">
      <c r="A40" s="89" t="s">
        <v>87</v>
      </c>
      <c r="B40" s="90" t="s">
        <v>115</v>
      </c>
      <c r="C40" s="56" t="s">
        <v>12</v>
      </c>
      <c r="D40" s="57">
        <v>8</v>
      </c>
      <c r="E40" s="58">
        <f t="shared" si="10"/>
        <v>1642</v>
      </c>
      <c r="F40" s="257"/>
      <c r="G40" s="58">
        <f t="shared" si="11"/>
        <v>1232</v>
      </c>
      <c r="H40" s="59">
        <f t="shared" si="12"/>
        <v>13798</v>
      </c>
      <c r="I40" s="59">
        <f t="shared" si="9"/>
        <v>13502</v>
      </c>
      <c r="J40" s="59">
        <f t="shared" si="9"/>
        <v>13428</v>
      </c>
      <c r="K40" s="59">
        <f t="shared" si="9"/>
        <v>13207</v>
      </c>
      <c r="L40" s="59">
        <f t="shared" si="9"/>
        <v>13059</v>
      </c>
      <c r="M40" s="59">
        <f t="shared" si="9"/>
        <v>12763</v>
      </c>
      <c r="N40" s="59">
        <f t="shared" si="9"/>
        <v>12541</v>
      </c>
      <c r="O40" s="59">
        <f t="shared" si="9"/>
        <v>12320</v>
      </c>
    </row>
    <row r="41" spans="1:15" ht="18" customHeight="1" x14ac:dyDescent="0.2">
      <c r="A41" s="89" t="s">
        <v>88</v>
      </c>
      <c r="B41" s="90" t="s">
        <v>115</v>
      </c>
      <c r="C41" s="56" t="s">
        <v>12</v>
      </c>
      <c r="D41" s="57">
        <v>8.5</v>
      </c>
      <c r="E41" s="58">
        <f t="shared" si="10"/>
        <v>1739</v>
      </c>
      <c r="F41" s="257"/>
      <c r="G41" s="58">
        <f t="shared" si="11"/>
        <v>1304</v>
      </c>
      <c r="H41" s="59">
        <f t="shared" si="12"/>
        <v>14604</v>
      </c>
      <c r="I41" s="59">
        <f t="shared" si="12"/>
        <v>14291</v>
      </c>
      <c r="J41" s="59">
        <f t="shared" si="12"/>
        <v>14213</v>
      </c>
      <c r="K41" s="59">
        <f t="shared" si="12"/>
        <v>13978</v>
      </c>
      <c r="L41" s="59">
        <f t="shared" si="12"/>
        <v>13822</v>
      </c>
      <c r="M41" s="59">
        <f t="shared" si="12"/>
        <v>13509</v>
      </c>
      <c r="N41" s="59">
        <f t="shared" si="12"/>
        <v>13274</v>
      </c>
      <c r="O41" s="59">
        <f t="shared" si="12"/>
        <v>13040</v>
      </c>
    </row>
    <row r="42" spans="1:15" ht="18" customHeight="1" x14ac:dyDescent="0.2">
      <c r="A42" s="89" t="s">
        <v>89</v>
      </c>
      <c r="B42" s="90" t="s">
        <v>115</v>
      </c>
      <c r="C42" s="56" t="s">
        <v>12</v>
      </c>
      <c r="D42" s="57">
        <v>9</v>
      </c>
      <c r="E42" s="58">
        <f t="shared" si="10"/>
        <v>1835</v>
      </c>
      <c r="F42" s="257"/>
      <c r="G42" s="58">
        <f t="shared" si="11"/>
        <v>1376</v>
      </c>
      <c r="H42" s="59">
        <f t="shared" si="12"/>
        <v>15411</v>
      </c>
      <c r="I42" s="59">
        <f t="shared" si="12"/>
        <v>15080</v>
      </c>
      <c r="J42" s="59">
        <f t="shared" si="12"/>
        <v>14998</v>
      </c>
      <c r="K42" s="59">
        <f t="shared" si="12"/>
        <v>14750</v>
      </c>
      <c r="L42" s="59">
        <f t="shared" si="12"/>
        <v>14585</v>
      </c>
      <c r="M42" s="59">
        <f t="shared" si="12"/>
        <v>14255</v>
      </c>
      <c r="N42" s="59">
        <f t="shared" si="12"/>
        <v>14007</v>
      </c>
      <c r="O42" s="59">
        <f t="shared" si="12"/>
        <v>13760</v>
      </c>
    </row>
    <row r="43" spans="1:15" ht="18" customHeight="1" x14ac:dyDescent="0.2">
      <c r="A43" s="89" t="s">
        <v>90</v>
      </c>
      <c r="B43" s="90" t="s">
        <v>115</v>
      </c>
      <c r="C43" s="56" t="s">
        <v>12</v>
      </c>
      <c r="D43" s="57">
        <v>9.5</v>
      </c>
      <c r="E43" s="58">
        <f t="shared" si="10"/>
        <v>1932</v>
      </c>
      <c r="F43" s="257"/>
      <c r="G43" s="58">
        <f t="shared" si="11"/>
        <v>1449</v>
      </c>
      <c r="H43" s="59">
        <f t="shared" si="12"/>
        <v>16228</v>
      </c>
      <c r="I43" s="59">
        <f t="shared" si="12"/>
        <v>15881</v>
      </c>
      <c r="J43" s="59">
        <f t="shared" si="12"/>
        <v>15794</v>
      </c>
      <c r="K43" s="59">
        <f t="shared" si="12"/>
        <v>15533</v>
      </c>
      <c r="L43" s="59">
        <f t="shared" si="12"/>
        <v>15359</v>
      </c>
      <c r="M43" s="59">
        <f t="shared" si="12"/>
        <v>15011</v>
      </c>
      <c r="N43" s="59">
        <f t="shared" si="12"/>
        <v>14750</v>
      </c>
      <c r="O43" s="59">
        <f t="shared" si="12"/>
        <v>14490</v>
      </c>
    </row>
    <row r="44" spans="1:15" ht="18" customHeight="1" x14ac:dyDescent="0.2">
      <c r="A44" s="89" t="s">
        <v>91</v>
      </c>
      <c r="B44" s="90" t="s">
        <v>115</v>
      </c>
      <c r="C44" s="56" t="s">
        <v>12</v>
      </c>
      <c r="D44" s="57">
        <v>10</v>
      </c>
      <c r="E44" s="58">
        <f t="shared" si="10"/>
        <v>2029</v>
      </c>
      <c r="F44" s="257"/>
      <c r="G44" s="58">
        <f t="shared" si="11"/>
        <v>1522</v>
      </c>
      <c r="H44" s="59">
        <f t="shared" si="12"/>
        <v>17046</v>
      </c>
      <c r="I44" s="59">
        <f t="shared" si="12"/>
        <v>16681</v>
      </c>
      <c r="J44" s="59">
        <f t="shared" si="12"/>
        <v>16589</v>
      </c>
      <c r="K44" s="59">
        <f t="shared" si="12"/>
        <v>16315</v>
      </c>
      <c r="L44" s="59">
        <f t="shared" si="12"/>
        <v>16133</v>
      </c>
      <c r="M44" s="59">
        <f t="shared" si="12"/>
        <v>15767</v>
      </c>
      <c r="N44" s="59">
        <f t="shared" si="12"/>
        <v>15493</v>
      </c>
      <c r="O44" s="59">
        <f t="shared" si="12"/>
        <v>15220</v>
      </c>
    </row>
    <row r="45" spans="1:15" ht="18" customHeight="1" x14ac:dyDescent="0.2">
      <c r="A45" s="89" t="s">
        <v>92</v>
      </c>
      <c r="B45" s="90" t="s">
        <v>115</v>
      </c>
      <c r="C45" s="56" t="s">
        <v>12</v>
      </c>
      <c r="D45" s="57">
        <v>10.5</v>
      </c>
      <c r="E45" s="58">
        <f t="shared" si="10"/>
        <v>2125</v>
      </c>
      <c r="F45" s="258"/>
      <c r="G45" s="58">
        <f t="shared" si="11"/>
        <v>1594</v>
      </c>
      <c r="H45" s="59">
        <f t="shared" si="12"/>
        <v>17852</v>
      </c>
      <c r="I45" s="59">
        <f t="shared" si="12"/>
        <v>17470</v>
      </c>
      <c r="J45" s="59">
        <f t="shared" si="12"/>
        <v>17374</v>
      </c>
      <c r="K45" s="59">
        <f t="shared" si="12"/>
        <v>17087</v>
      </c>
      <c r="L45" s="59">
        <f t="shared" si="12"/>
        <v>16896</v>
      </c>
      <c r="M45" s="59">
        <f t="shared" si="12"/>
        <v>16513</v>
      </c>
      <c r="N45" s="59">
        <f t="shared" si="12"/>
        <v>16226</v>
      </c>
      <c r="O45" s="59">
        <f t="shared" si="12"/>
        <v>15940</v>
      </c>
    </row>
    <row r="46" spans="1:15" ht="18" customHeight="1" x14ac:dyDescent="0.2">
      <c r="A46" s="53" t="s">
        <v>676</v>
      </c>
      <c r="B46" s="90" t="s">
        <v>655</v>
      </c>
      <c r="C46" s="56" t="s">
        <v>14</v>
      </c>
      <c r="D46" s="57">
        <v>0.5</v>
      </c>
      <c r="E46" s="58">
        <f>E4</f>
        <v>148</v>
      </c>
      <c r="F46" s="256">
        <v>0.25</v>
      </c>
      <c r="G46" s="58">
        <f>ROUND(E46*(1+$F$46),0)</f>
        <v>185</v>
      </c>
      <c r="H46" s="59">
        <f t="shared" si="0"/>
        <v>2072</v>
      </c>
      <c r="I46" s="59">
        <f t="shared" si="1"/>
        <v>2027</v>
      </c>
      <c r="J46" s="59">
        <f t="shared" si="2"/>
        <v>2016</v>
      </c>
      <c r="K46" s="59">
        <f t="shared" si="3"/>
        <v>1983</v>
      </c>
      <c r="L46" s="59">
        <f t="shared" si="4"/>
        <v>1961</v>
      </c>
      <c r="M46" s="59">
        <f t="shared" si="5"/>
        <v>1916</v>
      </c>
      <c r="N46" s="59">
        <f t="shared" si="6"/>
        <v>1883</v>
      </c>
      <c r="O46" s="59">
        <f t="shared" si="7"/>
        <v>1850</v>
      </c>
    </row>
    <row r="47" spans="1:15" ht="18" customHeight="1" x14ac:dyDescent="0.2">
      <c r="A47" s="53" t="s">
        <v>677</v>
      </c>
      <c r="B47" s="90" t="s">
        <v>655</v>
      </c>
      <c r="C47" s="56" t="s">
        <v>14</v>
      </c>
      <c r="D47" s="57">
        <v>1</v>
      </c>
      <c r="E47" s="58">
        <f t="shared" ref="E47:E54" si="13">E5</f>
        <v>276</v>
      </c>
      <c r="F47" s="257"/>
      <c r="G47" s="58">
        <f t="shared" ref="G47:G54" si="14">ROUND(E47*(1+$F$46),0)</f>
        <v>345</v>
      </c>
      <c r="H47" s="59">
        <f t="shared" si="0"/>
        <v>3864</v>
      </c>
      <c r="I47" s="59">
        <f t="shared" si="1"/>
        <v>3781</v>
      </c>
      <c r="J47" s="59">
        <f t="shared" si="2"/>
        <v>3760</v>
      </c>
      <c r="K47" s="59">
        <f t="shared" si="3"/>
        <v>3698</v>
      </c>
      <c r="L47" s="59">
        <f t="shared" si="4"/>
        <v>3657</v>
      </c>
      <c r="M47" s="59">
        <f t="shared" si="5"/>
        <v>3574</v>
      </c>
      <c r="N47" s="59">
        <f t="shared" si="6"/>
        <v>3512</v>
      </c>
      <c r="O47" s="59">
        <f t="shared" si="7"/>
        <v>3450</v>
      </c>
    </row>
    <row r="48" spans="1:15" ht="18" customHeight="1" x14ac:dyDescent="0.2">
      <c r="A48" s="53" t="s">
        <v>678</v>
      </c>
      <c r="B48" s="90" t="s">
        <v>655</v>
      </c>
      <c r="C48" s="56" t="s">
        <v>14</v>
      </c>
      <c r="D48" s="57">
        <v>1.5</v>
      </c>
      <c r="E48" s="58">
        <f t="shared" si="13"/>
        <v>385</v>
      </c>
      <c r="F48" s="257"/>
      <c r="G48" s="58">
        <f t="shared" si="14"/>
        <v>481</v>
      </c>
      <c r="H48" s="59">
        <f t="shared" si="0"/>
        <v>5387</v>
      </c>
      <c r="I48" s="59">
        <f t="shared" si="1"/>
        <v>5271</v>
      </c>
      <c r="J48" s="59">
        <f t="shared" si="2"/>
        <v>5242</v>
      </c>
      <c r="K48" s="59">
        <f t="shared" si="3"/>
        <v>5156</v>
      </c>
      <c r="L48" s="59">
        <f t="shared" si="4"/>
        <v>5098</v>
      </c>
      <c r="M48" s="59">
        <f t="shared" si="5"/>
        <v>4983</v>
      </c>
      <c r="N48" s="59">
        <f t="shared" si="6"/>
        <v>4896</v>
      </c>
      <c r="O48" s="59">
        <f t="shared" si="7"/>
        <v>4810</v>
      </c>
    </row>
    <row r="49" spans="1:15" ht="18" customHeight="1" x14ac:dyDescent="0.2">
      <c r="A49" s="53" t="s">
        <v>679</v>
      </c>
      <c r="B49" s="90" t="s">
        <v>655</v>
      </c>
      <c r="C49" s="56" t="s">
        <v>14</v>
      </c>
      <c r="D49" s="57">
        <v>2</v>
      </c>
      <c r="E49" s="58">
        <f t="shared" si="13"/>
        <v>483</v>
      </c>
      <c r="F49" s="257"/>
      <c r="G49" s="58">
        <f t="shared" si="14"/>
        <v>604</v>
      </c>
      <c r="H49" s="59">
        <f t="shared" si="0"/>
        <v>6764</v>
      </c>
      <c r="I49" s="59">
        <f t="shared" si="1"/>
        <v>6619</v>
      </c>
      <c r="J49" s="59">
        <f t="shared" si="2"/>
        <v>6583</v>
      </c>
      <c r="K49" s="59">
        <f t="shared" si="3"/>
        <v>6474</v>
      </c>
      <c r="L49" s="59">
        <f t="shared" si="4"/>
        <v>6402</v>
      </c>
      <c r="M49" s="59">
        <f t="shared" si="5"/>
        <v>6257</v>
      </c>
      <c r="N49" s="59">
        <f t="shared" si="6"/>
        <v>6148</v>
      </c>
      <c r="O49" s="59">
        <f t="shared" si="7"/>
        <v>6040</v>
      </c>
    </row>
    <row r="50" spans="1:15" ht="18" customHeight="1" x14ac:dyDescent="0.2">
      <c r="A50" s="53" t="s">
        <v>680</v>
      </c>
      <c r="B50" s="90" t="s">
        <v>655</v>
      </c>
      <c r="C50" s="56" t="s">
        <v>14</v>
      </c>
      <c r="D50" s="57">
        <v>2.5</v>
      </c>
      <c r="E50" s="58">
        <f t="shared" si="13"/>
        <v>580</v>
      </c>
      <c r="F50" s="257"/>
      <c r="G50" s="58">
        <f t="shared" si="14"/>
        <v>725</v>
      </c>
      <c r="H50" s="59">
        <f t="shared" si="0"/>
        <v>8120</v>
      </c>
      <c r="I50" s="59">
        <f t="shared" si="1"/>
        <v>7946</v>
      </c>
      <c r="J50" s="59">
        <f t="shared" si="2"/>
        <v>7902</v>
      </c>
      <c r="K50" s="59">
        <f t="shared" si="3"/>
        <v>7772</v>
      </c>
      <c r="L50" s="59">
        <f t="shared" si="4"/>
        <v>7685</v>
      </c>
      <c r="M50" s="59">
        <f t="shared" si="5"/>
        <v>7511</v>
      </c>
      <c r="N50" s="59">
        <f t="shared" si="6"/>
        <v>7380</v>
      </c>
      <c r="O50" s="59">
        <f t="shared" si="7"/>
        <v>7250</v>
      </c>
    </row>
    <row r="51" spans="1:15" ht="18" customHeight="1" x14ac:dyDescent="0.2">
      <c r="A51" s="53" t="s">
        <v>681</v>
      </c>
      <c r="B51" s="90" t="s">
        <v>655</v>
      </c>
      <c r="C51" s="56" t="s">
        <v>14</v>
      </c>
      <c r="D51" s="57">
        <v>3</v>
      </c>
      <c r="E51" s="58">
        <f t="shared" si="13"/>
        <v>676</v>
      </c>
      <c r="F51" s="257"/>
      <c r="G51" s="58">
        <f t="shared" si="14"/>
        <v>845</v>
      </c>
      <c r="H51" s="59">
        <f t="shared" si="0"/>
        <v>9464</v>
      </c>
      <c r="I51" s="59">
        <f t="shared" si="1"/>
        <v>9261</v>
      </c>
      <c r="J51" s="59">
        <f t="shared" si="2"/>
        <v>9210</v>
      </c>
      <c r="K51" s="59">
        <f t="shared" si="3"/>
        <v>9058</v>
      </c>
      <c r="L51" s="59">
        <f t="shared" si="4"/>
        <v>8957</v>
      </c>
      <c r="M51" s="59">
        <f t="shared" si="5"/>
        <v>8754</v>
      </c>
      <c r="N51" s="59">
        <f t="shared" si="6"/>
        <v>8602</v>
      </c>
      <c r="O51" s="59">
        <f t="shared" si="7"/>
        <v>8450</v>
      </c>
    </row>
    <row r="52" spans="1:15" ht="18" customHeight="1" x14ac:dyDescent="0.2">
      <c r="A52" s="53" t="s">
        <v>682</v>
      </c>
      <c r="B52" s="90" t="s">
        <v>655</v>
      </c>
      <c r="C52" s="56" t="s">
        <v>14</v>
      </c>
      <c r="D52" s="57">
        <v>3.5</v>
      </c>
      <c r="E52" s="58">
        <f t="shared" si="13"/>
        <v>773</v>
      </c>
      <c r="F52" s="257"/>
      <c r="G52" s="58">
        <f t="shared" si="14"/>
        <v>966</v>
      </c>
      <c r="H52" s="59">
        <f t="shared" si="0"/>
        <v>10819</v>
      </c>
      <c r="I52" s="59">
        <f t="shared" si="1"/>
        <v>10587</v>
      </c>
      <c r="J52" s="59">
        <f t="shared" si="2"/>
        <v>10529</v>
      </c>
      <c r="K52" s="59">
        <f t="shared" si="3"/>
        <v>10355</v>
      </c>
      <c r="L52" s="59">
        <f t="shared" si="4"/>
        <v>10239</v>
      </c>
      <c r="M52" s="59">
        <f t="shared" si="5"/>
        <v>10007</v>
      </c>
      <c r="N52" s="59">
        <f t="shared" si="6"/>
        <v>9833</v>
      </c>
      <c r="O52" s="59">
        <f t="shared" si="7"/>
        <v>9660</v>
      </c>
    </row>
    <row r="53" spans="1:15" ht="18" customHeight="1" x14ac:dyDescent="0.2">
      <c r="A53" s="53" t="s">
        <v>683</v>
      </c>
      <c r="B53" s="90" t="s">
        <v>655</v>
      </c>
      <c r="C53" s="56" t="s">
        <v>14</v>
      </c>
      <c r="D53" s="57">
        <v>4</v>
      </c>
      <c r="E53" s="58">
        <f t="shared" si="13"/>
        <v>869</v>
      </c>
      <c r="F53" s="257"/>
      <c r="G53" s="58">
        <f t="shared" si="14"/>
        <v>1086</v>
      </c>
      <c r="H53" s="59">
        <f t="shared" si="0"/>
        <v>12163</v>
      </c>
      <c r="I53" s="59">
        <f t="shared" si="1"/>
        <v>11902</v>
      </c>
      <c r="J53" s="59">
        <f t="shared" si="2"/>
        <v>11837</v>
      </c>
      <c r="K53" s="59">
        <f t="shared" si="3"/>
        <v>11641</v>
      </c>
      <c r="L53" s="59">
        <f t="shared" si="4"/>
        <v>11511</v>
      </c>
      <c r="M53" s="59">
        <f t="shared" si="5"/>
        <v>11250</v>
      </c>
      <c r="N53" s="59">
        <f t="shared" si="6"/>
        <v>11055</v>
      </c>
      <c r="O53" s="59">
        <f t="shared" si="7"/>
        <v>10860</v>
      </c>
    </row>
    <row r="54" spans="1:15" ht="18" customHeight="1" x14ac:dyDescent="0.2">
      <c r="A54" s="53" t="s">
        <v>684</v>
      </c>
      <c r="B54" s="90" t="s">
        <v>655</v>
      </c>
      <c r="C54" s="56" t="s">
        <v>14</v>
      </c>
      <c r="D54" s="57">
        <v>4.5</v>
      </c>
      <c r="E54" s="58">
        <f t="shared" si="13"/>
        <v>966</v>
      </c>
      <c r="F54" s="257"/>
      <c r="G54" s="58">
        <f t="shared" si="14"/>
        <v>1208</v>
      </c>
      <c r="H54" s="59">
        <f t="shared" si="0"/>
        <v>13529</v>
      </c>
      <c r="I54" s="59">
        <f t="shared" si="1"/>
        <v>13239</v>
      </c>
      <c r="J54" s="59">
        <f t="shared" si="2"/>
        <v>13167</v>
      </c>
      <c r="K54" s="59">
        <f t="shared" si="3"/>
        <v>12949</v>
      </c>
      <c r="L54" s="59">
        <f t="shared" si="4"/>
        <v>12804</v>
      </c>
      <c r="M54" s="59">
        <f t="shared" si="5"/>
        <v>12514</v>
      </c>
      <c r="N54" s="59">
        <f t="shared" si="6"/>
        <v>12297</v>
      </c>
      <c r="O54" s="59">
        <f t="shared" si="7"/>
        <v>12080</v>
      </c>
    </row>
    <row r="55" spans="1:15" ht="18" customHeight="1" x14ac:dyDescent="0.2">
      <c r="A55" s="89" t="s">
        <v>93</v>
      </c>
      <c r="B55" s="90" t="s">
        <v>115</v>
      </c>
      <c r="C55" s="56" t="s">
        <v>14</v>
      </c>
      <c r="D55" s="57">
        <v>0.5</v>
      </c>
      <c r="E55" s="58">
        <f>E46</f>
        <v>148</v>
      </c>
      <c r="F55" s="257"/>
      <c r="G55" s="58">
        <f>ROUND(ROUND(E55*(1+$F$46),0)*0.75,0)</f>
        <v>139</v>
      </c>
      <c r="H55" s="59">
        <f>ROUNDDOWN(($G55*H$3),0)</f>
        <v>1556</v>
      </c>
      <c r="I55" s="59">
        <f t="shared" ref="I55:O63" si="15">ROUNDDOWN(($G55*I$3),0)</f>
        <v>1523</v>
      </c>
      <c r="J55" s="59">
        <f t="shared" si="15"/>
        <v>1515</v>
      </c>
      <c r="K55" s="59">
        <f t="shared" si="15"/>
        <v>1490</v>
      </c>
      <c r="L55" s="59">
        <f t="shared" si="15"/>
        <v>1473</v>
      </c>
      <c r="M55" s="59">
        <f t="shared" si="15"/>
        <v>1440</v>
      </c>
      <c r="N55" s="59">
        <f t="shared" si="15"/>
        <v>1415</v>
      </c>
      <c r="O55" s="59">
        <f t="shared" si="15"/>
        <v>1390</v>
      </c>
    </row>
    <row r="56" spans="1:15" ht="18" customHeight="1" x14ac:dyDescent="0.2">
      <c r="A56" s="89" t="s">
        <v>94</v>
      </c>
      <c r="B56" s="90" t="s">
        <v>115</v>
      </c>
      <c r="C56" s="56" t="s">
        <v>14</v>
      </c>
      <c r="D56" s="57">
        <v>1</v>
      </c>
      <c r="E56" s="58">
        <f t="shared" ref="E56:E63" si="16">E47</f>
        <v>276</v>
      </c>
      <c r="F56" s="257"/>
      <c r="G56" s="58">
        <f t="shared" ref="G56:G63" si="17">ROUND(ROUND(E56*(1+$F$46),0)*0.75,0)</f>
        <v>259</v>
      </c>
      <c r="H56" s="59">
        <f t="shared" ref="H56:H63" si="18">ROUNDDOWN(($G56*H$3),0)</f>
        <v>2900</v>
      </c>
      <c r="I56" s="59">
        <f t="shared" si="15"/>
        <v>2838</v>
      </c>
      <c r="J56" s="59">
        <f t="shared" si="15"/>
        <v>2823</v>
      </c>
      <c r="K56" s="59">
        <f t="shared" si="15"/>
        <v>2776</v>
      </c>
      <c r="L56" s="59">
        <f t="shared" si="15"/>
        <v>2745</v>
      </c>
      <c r="M56" s="59">
        <f t="shared" si="15"/>
        <v>2683</v>
      </c>
      <c r="N56" s="59">
        <f t="shared" si="15"/>
        <v>2636</v>
      </c>
      <c r="O56" s="59">
        <f t="shared" si="15"/>
        <v>2590</v>
      </c>
    </row>
    <row r="57" spans="1:15" ht="18" customHeight="1" x14ac:dyDescent="0.2">
      <c r="A57" s="89" t="s">
        <v>95</v>
      </c>
      <c r="B57" s="90" t="s">
        <v>115</v>
      </c>
      <c r="C57" s="56" t="s">
        <v>14</v>
      </c>
      <c r="D57" s="57">
        <v>1.5</v>
      </c>
      <c r="E57" s="58">
        <f t="shared" si="16"/>
        <v>385</v>
      </c>
      <c r="F57" s="257"/>
      <c r="G57" s="58">
        <f t="shared" si="17"/>
        <v>361</v>
      </c>
      <c r="H57" s="59">
        <f t="shared" si="18"/>
        <v>4043</v>
      </c>
      <c r="I57" s="59">
        <f t="shared" si="15"/>
        <v>3956</v>
      </c>
      <c r="J57" s="59">
        <f t="shared" si="15"/>
        <v>3934</v>
      </c>
      <c r="K57" s="59">
        <f t="shared" si="15"/>
        <v>3869</v>
      </c>
      <c r="L57" s="59">
        <f t="shared" si="15"/>
        <v>3826</v>
      </c>
      <c r="M57" s="59">
        <f t="shared" si="15"/>
        <v>3739</v>
      </c>
      <c r="N57" s="59">
        <f t="shared" si="15"/>
        <v>3674</v>
      </c>
      <c r="O57" s="59">
        <f t="shared" si="15"/>
        <v>3610</v>
      </c>
    </row>
    <row r="58" spans="1:15" ht="18" customHeight="1" x14ac:dyDescent="0.2">
      <c r="A58" s="89" t="s">
        <v>96</v>
      </c>
      <c r="B58" s="90" t="s">
        <v>115</v>
      </c>
      <c r="C58" s="56" t="s">
        <v>14</v>
      </c>
      <c r="D58" s="57">
        <v>2</v>
      </c>
      <c r="E58" s="58">
        <f t="shared" si="16"/>
        <v>483</v>
      </c>
      <c r="F58" s="257"/>
      <c r="G58" s="58">
        <f t="shared" si="17"/>
        <v>453</v>
      </c>
      <c r="H58" s="59">
        <f t="shared" si="18"/>
        <v>5073</v>
      </c>
      <c r="I58" s="59">
        <f t="shared" si="15"/>
        <v>4964</v>
      </c>
      <c r="J58" s="59">
        <f t="shared" si="15"/>
        <v>4937</v>
      </c>
      <c r="K58" s="59">
        <f t="shared" si="15"/>
        <v>4856</v>
      </c>
      <c r="L58" s="59">
        <f t="shared" si="15"/>
        <v>4801</v>
      </c>
      <c r="M58" s="59">
        <f t="shared" si="15"/>
        <v>4693</v>
      </c>
      <c r="N58" s="59">
        <f t="shared" si="15"/>
        <v>4611</v>
      </c>
      <c r="O58" s="59">
        <f t="shared" si="15"/>
        <v>4530</v>
      </c>
    </row>
    <row r="59" spans="1:15" ht="18" customHeight="1" x14ac:dyDescent="0.2">
      <c r="A59" s="89" t="s">
        <v>97</v>
      </c>
      <c r="B59" s="90" t="s">
        <v>115</v>
      </c>
      <c r="C59" s="56" t="s">
        <v>14</v>
      </c>
      <c r="D59" s="57">
        <v>2.5</v>
      </c>
      <c r="E59" s="58">
        <f t="shared" si="16"/>
        <v>580</v>
      </c>
      <c r="F59" s="257"/>
      <c r="G59" s="58">
        <f t="shared" si="17"/>
        <v>544</v>
      </c>
      <c r="H59" s="59">
        <f t="shared" si="18"/>
        <v>6092</v>
      </c>
      <c r="I59" s="59">
        <f t="shared" si="15"/>
        <v>5962</v>
      </c>
      <c r="J59" s="59">
        <f t="shared" si="15"/>
        <v>5929</v>
      </c>
      <c r="K59" s="59">
        <f t="shared" si="15"/>
        <v>5831</v>
      </c>
      <c r="L59" s="59">
        <f t="shared" si="15"/>
        <v>5766</v>
      </c>
      <c r="M59" s="59">
        <f t="shared" si="15"/>
        <v>5635</v>
      </c>
      <c r="N59" s="59">
        <f t="shared" si="15"/>
        <v>5537</v>
      </c>
      <c r="O59" s="59">
        <f t="shared" si="15"/>
        <v>5440</v>
      </c>
    </row>
    <row r="60" spans="1:15" ht="18" customHeight="1" x14ac:dyDescent="0.2">
      <c r="A60" s="89" t="s">
        <v>98</v>
      </c>
      <c r="B60" s="90" t="s">
        <v>115</v>
      </c>
      <c r="C60" s="56" t="s">
        <v>14</v>
      </c>
      <c r="D60" s="57">
        <v>3</v>
      </c>
      <c r="E60" s="58">
        <f t="shared" si="16"/>
        <v>676</v>
      </c>
      <c r="F60" s="257"/>
      <c r="G60" s="58">
        <f t="shared" si="17"/>
        <v>634</v>
      </c>
      <c r="H60" s="59">
        <f t="shared" si="18"/>
        <v>7100</v>
      </c>
      <c r="I60" s="59">
        <f t="shared" si="15"/>
        <v>6948</v>
      </c>
      <c r="J60" s="59">
        <f t="shared" si="15"/>
        <v>6910</v>
      </c>
      <c r="K60" s="59">
        <f t="shared" si="15"/>
        <v>6796</v>
      </c>
      <c r="L60" s="59">
        <f t="shared" si="15"/>
        <v>6720</v>
      </c>
      <c r="M60" s="59">
        <f t="shared" si="15"/>
        <v>6568</v>
      </c>
      <c r="N60" s="59">
        <f t="shared" si="15"/>
        <v>6454</v>
      </c>
      <c r="O60" s="59">
        <f t="shared" si="15"/>
        <v>6340</v>
      </c>
    </row>
    <row r="61" spans="1:15" ht="18" customHeight="1" x14ac:dyDescent="0.2">
      <c r="A61" s="89" t="s">
        <v>99</v>
      </c>
      <c r="B61" s="90" t="s">
        <v>115</v>
      </c>
      <c r="C61" s="56" t="s">
        <v>14</v>
      </c>
      <c r="D61" s="57">
        <v>3.5</v>
      </c>
      <c r="E61" s="58">
        <f t="shared" si="16"/>
        <v>773</v>
      </c>
      <c r="F61" s="257"/>
      <c r="G61" s="58">
        <f t="shared" si="17"/>
        <v>725</v>
      </c>
      <c r="H61" s="59">
        <f t="shared" si="18"/>
        <v>8120</v>
      </c>
      <c r="I61" s="59">
        <f t="shared" si="15"/>
        <v>7946</v>
      </c>
      <c r="J61" s="59">
        <f t="shared" si="15"/>
        <v>7902</v>
      </c>
      <c r="K61" s="59">
        <f t="shared" si="15"/>
        <v>7772</v>
      </c>
      <c r="L61" s="59">
        <f t="shared" si="15"/>
        <v>7685</v>
      </c>
      <c r="M61" s="59">
        <f t="shared" si="15"/>
        <v>7511</v>
      </c>
      <c r="N61" s="59">
        <f t="shared" si="15"/>
        <v>7380</v>
      </c>
      <c r="O61" s="59">
        <f t="shared" si="15"/>
        <v>7250</v>
      </c>
    </row>
    <row r="62" spans="1:15" ht="18" customHeight="1" x14ac:dyDescent="0.2">
      <c r="A62" s="89" t="s">
        <v>100</v>
      </c>
      <c r="B62" s="90" t="s">
        <v>115</v>
      </c>
      <c r="C62" s="56" t="s">
        <v>14</v>
      </c>
      <c r="D62" s="57">
        <v>4</v>
      </c>
      <c r="E62" s="58">
        <f t="shared" si="16"/>
        <v>869</v>
      </c>
      <c r="F62" s="257"/>
      <c r="G62" s="58">
        <f t="shared" si="17"/>
        <v>815</v>
      </c>
      <c r="H62" s="59">
        <f t="shared" si="18"/>
        <v>9128</v>
      </c>
      <c r="I62" s="59">
        <f t="shared" si="15"/>
        <v>8932</v>
      </c>
      <c r="J62" s="59">
        <f t="shared" si="15"/>
        <v>8883</v>
      </c>
      <c r="K62" s="59">
        <f t="shared" si="15"/>
        <v>8736</v>
      </c>
      <c r="L62" s="59">
        <f t="shared" si="15"/>
        <v>8639</v>
      </c>
      <c r="M62" s="59">
        <f t="shared" si="15"/>
        <v>8443</v>
      </c>
      <c r="N62" s="59">
        <f t="shared" si="15"/>
        <v>8296</v>
      </c>
      <c r="O62" s="59">
        <f t="shared" si="15"/>
        <v>8150</v>
      </c>
    </row>
    <row r="63" spans="1:15" ht="18" customHeight="1" x14ac:dyDescent="0.2">
      <c r="A63" s="89" t="s">
        <v>101</v>
      </c>
      <c r="B63" s="90" t="s">
        <v>115</v>
      </c>
      <c r="C63" s="56" t="s">
        <v>14</v>
      </c>
      <c r="D63" s="57">
        <v>4.5</v>
      </c>
      <c r="E63" s="58">
        <f t="shared" si="16"/>
        <v>966</v>
      </c>
      <c r="F63" s="258"/>
      <c r="G63" s="58">
        <f t="shared" si="17"/>
        <v>906</v>
      </c>
      <c r="H63" s="59">
        <f t="shared" si="18"/>
        <v>10147</v>
      </c>
      <c r="I63" s="59">
        <f t="shared" si="15"/>
        <v>9929</v>
      </c>
      <c r="J63" s="59">
        <f t="shared" si="15"/>
        <v>9875</v>
      </c>
      <c r="K63" s="59">
        <f t="shared" si="15"/>
        <v>9712</v>
      </c>
      <c r="L63" s="59">
        <f t="shared" si="15"/>
        <v>9603</v>
      </c>
      <c r="M63" s="59">
        <f t="shared" si="15"/>
        <v>9386</v>
      </c>
      <c r="N63" s="59">
        <f t="shared" si="15"/>
        <v>9223</v>
      </c>
      <c r="O63" s="59">
        <f t="shared" si="15"/>
        <v>9060</v>
      </c>
    </row>
    <row r="64" spans="1:15" ht="18" customHeight="1" x14ac:dyDescent="0.2">
      <c r="A64" s="53" t="s">
        <v>685</v>
      </c>
      <c r="B64" s="90" t="s">
        <v>655</v>
      </c>
      <c r="C64" s="56" t="s">
        <v>58</v>
      </c>
      <c r="D64" s="57">
        <v>0.5</v>
      </c>
      <c r="E64" s="58">
        <f>E4</f>
        <v>148</v>
      </c>
      <c r="F64" s="256">
        <v>0.5</v>
      </c>
      <c r="G64" s="58">
        <f>ROUND(E64*(1+$F$64),0)</f>
        <v>222</v>
      </c>
      <c r="H64" s="59">
        <f t="shared" si="0"/>
        <v>2486</v>
      </c>
      <c r="I64" s="59">
        <f t="shared" si="1"/>
        <v>2433</v>
      </c>
      <c r="J64" s="59">
        <f t="shared" si="2"/>
        <v>2419</v>
      </c>
      <c r="K64" s="59">
        <f t="shared" si="3"/>
        <v>2379</v>
      </c>
      <c r="L64" s="59">
        <f t="shared" si="4"/>
        <v>2353</v>
      </c>
      <c r="M64" s="59">
        <f t="shared" si="5"/>
        <v>2299</v>
      </c>
      <c r="N64" s="59">
        <f t="shared" si="6"/>
        <v>2259</v>
      </c>
      <c r="O64" s="59">
        <f t="shared" si="7"/>
        <v>2220</v>
      </c>
    </row>
    <row r="65" spans="1:15" ht="18" customHeight="1" x14ac:dyDescent="0.2">
      <c r="A65" s="53" t="s">
        <v>686</v>
      </c>
      <c r="B65" s="90" t="s">
        <v>655</v>
      </c>
      <c r="C65" s="56" t="s">
        <v>58</v>
      </c>
      <c r="D65" s="57">
        <v>1</v>
      </c>
      <c r="E65" s="58">
        <f t="shared" ref="E65:E76" si="19">E5</f>
        <v>276</v>
      </c>
      <c r="F65" s="257"/>
      <c r="G65" s="58">
        <f t="shared" ref="G65:G76" si="20">ROUND(E65*(1+$F$64),0)</f>
        <v>414</v>
      </c>
      <c r="H65" s="59">
        <f t="shared" si="0"/>
        <v>4636</v>
      </c>
      <c r="I65" s="59">
        <f t="shared" si="1"/>
        <v>4537</v>
      </c>
      <c r="J65" s="59">
        <f t="shared" si="2"/>
        <v>4512</v>
      </c>
      <c r="K65" s="59">
        <f t="shared" si="3"/>
        <v>4438</v>
      </c>
      <c r="L65" s="59">
        <f t="shared" si="4"/>
        <v>4388</v>
      </c>
      <c r="M65" s="59">
        <f t="shared" si="5"/>
        <v>4289</v>
      </c>
      <c r="N65" s="59">
        <f t="shared" si="6"/>
        <v>4214</v>
      </c>
      <c r="O65" s="59">
        <f t="shared" si="7"/>
        <v>4140</v>
      </c>
    </row>
    <row r="66" spans="1:15" ht="18" customHeight="1" x14ac:dyDescent="0.2">
      <c r="A66" s="53" t="s">
        <v>687</v>
      </c>
      <c r="B66" s="90" t="s">
        <v>655</v>
      </c>
      <c r="C66" s="56" t="s">
        <v>58</v>
      </c>
      <c r="D66" s="57">
        <v>1.5</v>
      </c>
      <c r="E66" s="58">
        <f t="shared" si="19"/>
        <v>385</v>
      </c>
      <c r="F66" s="257"/>
      <c r="G66" s="58">
        <f t="shared" si="20"/>
        <v>578</v>
      </c>
      <c r="H66" s="59">
        <f t="shared" si="0"/>
        <v>6473</v>
      </c>
      <c r="I66" s="59">
        <f t="shared" si="1"/>
        <v>6334</v>
      </c>
      <c r="J66" s="59">
        <f t="shared" si="2"/>
        <v>6300</v>
      </c>
      <c r="K66" s="59">
        <f t="shared" si="3"/>
        <v>6196</v>
      </c>
      <c r="L66" s="59">
        <f t="shared" si="4"/>
        <v>6126</v>
      </c>
      <c r="M66" s="59">
        <f t="shared" si="5"/>
        <v>5988</v>
      </c>
      <c r="N66" s="59">
        <f t="shared" si="6"/>
        <v>5884</v>
      </c>
      <c r="O66" s="59">
        <f t="shared" si="7"/>
        <v>5780</v>
      </c>
    </row>
    <row r="67" spans="1:15" ht="18" customHeight="1" x14ac:dyDescent="0.2">
      <c r="A67" s="53" t="s">
        <v>688</v>
      </c>
      <c r="B67" s="90" t="s">
        <v>655</v>
      </c>
      <c r="C67" s="56" t="s">
        <v>58</v>
      </c>
      <c r="D67" s="57">
        <v>2</v>
      </c>
      <c r="E67" s="58">
        <f t="shared" si="19"/>
        <v>483</v>
      </c>
      <c r="F67" s="257"/>
      <c r="G67" s="58">
        <f t="shared" si="20"/>
        <v>725</v>
      </c>
      <c r="H67" s="59">
        <f t="shared" si="0"/>
        <v>8120</v>
      </c>
      <c r="I67" s="59">
        <f t="shared" si="1"/>
        <v>7946</v>
      </c>
      <c r="J67" s="59">
        <f t="shared" si="2"/>
        <v>7902</v>
      </c>
      <c r="K67" s="59">
        <f t="shared" si="3"/>
        <v>7772</v>
      </c>
      <c r="L67" s="59">
        <f t="shared" si="4"/>
        <v>7685</v>
      </c>
      <c r="M67" s="59">
        <f t="shared" si="5"/>
        <v>7511</v>
      </c>
      <c r="N67" s="59">
        <f t="shared" si="6"/>
        <v>7380</v>
      </c>
      <c r="O67" s="59">
        <f t="shared" si="7"/>
        <v>7250</v>
      </c>
    </row>
    <row r="68" spans="1:15" ht="18" customHeight="1" x14ac:dyDescent="0.2">
      <c r="A68" s="53" t="s">
        <v>689</v>
      </c>
      <c r="B68" s="90" t="s">
        <v>655</v>
      </c>
      <c r="C68" s="56" t="s">
        <v>58</v>
      </c>
      <c r="D68" s="57">
        <v>2.5</v>
      </c>
      <c r="E68" s="58">
        <f t="shared" si="19"/>
        <v>580</v>
      </c>
      <c r="F68" s="257"/>
      <c r="G68" s="58">
        <f t="shared" si="20"/>
        <v>870</v>
      </c>
      <c r="H68" s="59">
        <f t="shared" si="0"/>
        <v>9744</v>
      </c>
      <c r="I68" s="59">
        <f t="shared" si="1"/>
        <v>9535</v>
      </c>
      <c r="J68" s="59">
        <f t="shared" si="2"/>
        <v>9483</v>
      </c>
      <c r="K68" s="59">
        <f t="shared" si="3"/>
        <v>9326</v>
      </c>
      <c r="L68" s="59">
        <f t="shared" si="4"/>
        <v>9222</v>
      </c>
      <c r="M68" s="59">
        <f t="shared" si="5"/>
        <v>9013</v>
      </c>
      <c r="N68" s="59">
        <f t="shared" si="6"/>
        <v>8856</v>
      </c>
      <c r="O68" s="59">
        <f t="shared" si="7"/>
        <v>8700</v>
      </c>
    </row>
    <row r="69" spans="1:15" ht="18" customHeight="1" x14ac:dyDescent="0.2">
      <c r="A69" s="53" t="s">
        <v>690</v>
      </c>
      <c r="B69" s="90" t="s">
        <v>655</v>
      </c>
      <c r="C69" s="56" t="s">
        <v>58</v>
      </c>
      <c r="D69" s="57">
        <v>3</v>
      </c>
      <c r="E69" s="58">
        <f t="shared" si="19"/>
        <v>676</v>
      </c>
      <c r="F69" s="257"/>
      <c r="G69" s="58">
        <f t="shared" si="20"/>
        <v>1014</v>
      </c>
      <c r="H69" s="59">
        <f t="shared" si="0"/>
        <v>11356</v>
      </c>
      <c r="I69" s="59">
        <f t="shared" si="1"/>
        <v>11113</v>
      </c>
      <c r="J69" s="59">
        <f t="shared" si="2"/>
        <v>11052</v>
      </c>
      <c r="K69" s="59">
        <f t="shared" si="3"/>
        <v>10870</v>
      </c>
      <c r="L69" s="59">
        <f t="shared" si="4"/>
        <v>10748</v>
      </c>
      <c r="M69" s="59">
        <f t="shared" si="5"/>
        <v>10505</v>
      </c>
      <c r="N69" s="59">
        <f t="shared" si="6"/>
        <v>10322</v>
      </c>
      <c r="O69" s="59">
        <f t="shared" si="7"/>
        <v>10140</v>
      </c>
    </row>
    <row r="70" spans="1:15" ht="18" customHeight="1" x14ac:dyDescent="0.2">
      <c r="A70" s="53" t="s">
        <v>691</v>
      </c>
      <c r="B70" s="90" t="s">
        <v>655</v>
      </c>
      <c r="C70" s="56" t="s">
        <v>58</v>
      </c>
      <c r="D70" s="57">
        <v>3.5</v>
      </c>
      <c r="E70" s="58">
        <f t="shared" si="19"/>
        <v>773</v>
      </c>
      <c r="F70" s="257"/>
      <c r="G70" s="58">
        <f t="shared" si="20"/>
        <v>1160</v>
      </c>
      <c r="H70" s="59">
        <f t="shared" si="0"/>
        <v>12992</v>
      </c>
      <c r="I70" s="59">
        <f t="shared" si="1"/>
        <v>12713</v>
      </c>
      <c r="J70" s="59">
        <f t="shared" si="2"/>
        <v>12644</v>
      </c>
      <c r="K70" s="59">
        <f t="shared" si="3"/>
        <v>12435</v>
      </c>
      <c r="L70" s="59">
        <f t="shared" si="4"/>
        <v>12296</v>
      </c>
      <c r="M70" s="59">
        <f t="shared" si="5"/>
        <v>12017</v>
      </c>
      <c r="N70" s="59">
        <f t="shared" si="6"/>
        <v>11808</v>
      </c>
      <c r="O70" s="59">
        <f t="shared" si="7"/>
        <v>11600</v>
      </c>
    </row>
    <row r="71" spans="1:15" ht="18" customHeight="1" x14ac:dyDescent="0.2">
      <c r="A71" s="53" t="s">
        <v>692</v>
      </c>
      <c r="B71" s="90" t="s">
        <v>655</v>
      </c>
      <c r="C71" s="56" t="s">
        <v>58</v>
      </c>
      <c r="D71" s="57">
        <v>4</v>
      </c>
      <c r="E71" s="58">
        <f t="shared" si="19"/>
        <v>869</v>
      </c>
      <c r="F71" s="257"/>
      <c r="G71" s="58">
        <f t="shared" si="20"/>
        <v>1304</v>
      </c>
      <c r="H71" s="59">
        <f t="shared" si="0"/>
        <v>14604</v>
      </c>
      <c r="I71" s="59">
        <f t="shared" si="1"/>
        <v>14291</v>
      </c>
      <c r="J71" s="59">
        <f t="shared" si="2"/>
        <v>14213</v>
      </c>
      <c r="K71" s="59">
        <f t="shared" si="3"/>
        <v>13978</v>
      </c>
      <c r="L71" s="59">
        <f t="shared" si="4"/>
        <v>13822</v>
      </c>
      <c r="M71" s="59">
        <f t="shared" si="5"/>
        <v>13509</v>
      </c>
      <c r="N71" s="59">
        <f t="shared" si="6"/>
        <v>13274</v>
      </c>
      <c r="O71" s="59">
        <f t="shared" si="7"/>
        <v>13040</v>
      </c>
    </row>
    <row r="72" spans="1:15" ht="18" customHeight="1" x14ac:dyDescent="0.2">
      <c r="A72" s="53" t="s">
        <v>693</v>
      </c>
      <c r="B72" s="90" t="s">
        <v>655</v>
      </c>
      <c r="C72" s="56" t="s">
        <v>58</v>
      </c>
      <c r="D72" s="57">
        <v>4.5</v>
      </c>
      <c r="E72" s="58">
        <f t="shared" si="19"/>
        <v>966</v>
      </c>
      <c r="F72" s="257"/>
      <c r="G72" s="58">
        <f t="shared" si="20"/>
        <v>1449</v>
      </c>
      <c r="H72" s="59">
        <f t="shared" si="0"/>
        <v>16228</v>
      </c>
      <c r="I72" s="59">
        <f t="shared" si="1"/>
        <v>15881</v>
      </c>
      <c r="J72" s="59">
        <f t="shared" si="2"/>
        <v>15794</v>
      </c>
      <c r="K72" s="59">
        <f t="shared" si="3"/>
        <v>15533</v>
      </c>
      <c r="L72" s="59">
        <f t="shared" si="4"/>
        <v>15359</v>
      </c>
      <c r="M72" s="59">
        <f t="shared" si="5"/>
        <v>15011</v>
      </c>
      <c r="N72" s="59">
        <f t="shared" si="6"/>
        <v>14750</v>
      </c>
      <c r="O72" s="59">
        <f t="shared" si="7"/>
        <v>14490</v>
      </c>
    </row>
    <row r="73" spans="1:15" ht="18" customHeight="1" x14ac:dyDescent="0.2">
      <c r="A73" s="53" t="s">
        <v>694</v>
      </c>
      <c r="B73" s="90" t="s">
        <v>655</v>
      </c>
      <c r="C73" s="56" t="s">
        <v>58</v>
      </c>
      <c r="D73" s="57">
        <v>5</v>
      </c>
      <c r="E73" s="58">
        <f t="shared" si="19"/>
        <v>1063</v>
      </c>
      <c r="F73" s="257"/>
      <c r="G73" s="58">
        <f t="shared" si="20"/>
        <v>1595</v>
      </c>
      <c r="H73" s="59">
        <f t="shared" si="0"/>
        <v>17864</v>
      </c>
      <c r="I73" s="59">
        <f t="shared" si="1"/>
        <v>17481</v>
      </c>
      <c r="J73" s="59">
        <f t="shared" si="2"/>
        <v>17385</v>
      </c>
      <c r="K73" s="59">
        <f t="shared" si="3"/>
        <v>17098</v>
      </c>
      <c r="L73" s="59">
        <f t="shared" si="4"/>
        <v>16907</v>
      </c>
      <c r="M73" s="59">
        <f t="shared" si="5"/>
        <v>16524</v>
      </c>
      <c r="N73" s="59">
        <f t="shared" si="6"/>
        <v>16237</v>
      </c>
      <c r="O73" s="59">
        <f t="shared" si="7"/>
        <v>15950</v>
      </c>
    </row>
    <row r="74" spans="1:15" ht="18" customHeight="1" x14ac:dyDescent="0.2">
      <c r="A74" s="53" t="s">
        <v>695</v>
      </c>
      <c r="B74" s="90" t="s">
        <v>655</v>
      </c>
      <c r="C74" s="56" t="s">
        <v>58</v>
      </c>
      <c r="D74" s="57">
        <v>5.5</v>
      </c>
      <c r="E74" s="58">
        <f t="shared" si="19"/>
        <v>1159</v>
      </c>
      <c r="F74" s="257"/>
      <c r="G74" s="58">
        <f t="shared" si="20"/>
        <v>1739</v>
      </c>
      <c r="H74" s="59">
        <f t="shared" si="0"/>
        <v>19476</v>
      </c>
      <c r="I74" s="59">
        <f t="shared" si="1"/>
        <v>19059</v>
      </c>
      <c r="J74" s="59">
        <f t="shared" si="2"/>
        <v>18955</v>
      </c>
      <c r="K74" s="59">
        <f t="shared" si="3"/>
        <v>18642</v>
      </c>
      <c r="L74" s="59">
        <f t="shared" si="4"/>
        <v>18433</v>
      </c>
      <c r="M74" s="59">
        <f t="shared" si="5"/>
        <v>18016</v>
      </c>
      <c r="N74" s="59">
        <f t="shared" si="6"/>
        <v>17703</v>
      </c>
      <c r="O74" s="59">
        <f t="shared" si="7"/>
        <v>17390</v>
      </c>
    </row>
    <row r="75" spans="1:15" ht="18" customHeight="1" x14ac:dyDescent="0.2">
      <c r="A75" s="53" t="s">
        <v>696</v>
      </c>
      <c r="B75" s="90" t="s">
        <v>655</v>
      </c>
      <c r="C75" s="56" t="s">
        <v>58</v>
      </c>
      <c r="D75" s="57">
        <v>6</v>
      </c>
      <c r="E75" s="58">
        <f t="shared" si="19"/>
        <v>1256</v>
      </c>
      <c r="F75" s="257"/>
      <c r="G75" s="58">
        <f t="shared" si="20"/>
        <v>1884</v>
      </c>
      <c r="H75" s="59">
        <f t="shared" si="0"/>
        <v>21100</v>
      </c>
      <c r="I75" s="59">
        <f t="shared" si="1"/>
        <v>20648</v>
      </c>
      <c r="J75" s="59">
        <f t="shared" si="2"/>
        <v>20535</v>
      </c>
      <c r="K75" s="59">
        <f t="shared" si="3"/>
        <v>20196</v>
      </c>
      <c r="L75" s="59">
        <f t="shared" si="4"/>
        <v>19970</v>
      </c>
      <c r="M75" s="59">
        <f t="shared" si="5"/>
        <v>19518</v>
      </c>
      <c r="N75" s="59">
        <f t="shared" si="6"/>
        <v>19179</v>
      </c>
      <c r="O75" s="59">
        <f t="shared" si="7"/>
        <v>18840</v>
      </c>
    </row>
    <row r="76" spans="1:15" ht="18" customHeight="1" x14ac:dyDescent="0.2">
      <c r="A76" s="53" t="s">
        <v>697</v>
      </c>
      <c r="B76" s="90" t="s">
        <v>655</v>
      </c>
      <c r="C76" s="56" t="s">
        <v>58</v>
      </c>
      <c r="D76" s="57">
        <v>6.5</v>
      </c>
      <c r="E76" s="58">
        <f t="shared" si="19"/>
        <v>1352</v>
      </c>
      <c r="F76" s="257"/>
      <c r="G76" s="58">
        <f t="shared" si="20"/>
        <v>2028</v>
      </c>
      <c r="H76" s="59">
        <f t="shared" si="0"/>
        <v>22713</v>
      </c>
      <c r="I76" s="59">
        <f t="shared" si="1"/>
        <v>22226</v>
      </c>
      <c r="J76" s="59">
        <f t="shared" si="2"/>
        <v>22105</v>
      </c>
      <c r="K76" s="59">
        <f t="shared" si="3"/>
        <v>21740</v>
      </c>
      <c r="L76" s="59">
        <f t="shared" si="4"/>
        <v>21496</v>
      </c>
      <c r="M76" s="59">
        <f t="shared" si="5"/>
        <v>21010</v>
      </c>
      <c r="N76" s="59">
        <f t="shared" si="6"/>
        <v>20645</v>
      </c>
      <c r="O76" s="59">
        <f t="shared" si="7"/>
        <v>20280</v>
      </c>
    </row>
    <row r="77" spans="1:15" ht="18" customHeight="1" x14ac:dyDescent="0.2">
      <c r="A77" s="89" t="s">
        <v>102</v>
      </c>
      <c r="B77" s="90" t="s">
        <v>115</v>
      </c>
      <c r="C77" s="56" t="s">
        <v>58</v>
      </c>
      <c r="D77" s="57">
        <v>0.5</v>
      </c>
      <c r="E77" s="58">
        <f>E64</f>
        <v>148</v>
      </c>
      <c r="F77" s="257"/>
      <c r="G77" s="58">
        <f>ROUND(ROUND(E77*(1+$F$64),0)*0.75,0)</f>
        <v>167</v>
      </c>
      <c r="H77" s="59">
        <f>ROUNDDOWN(($G77*H$3),0)</f>
        <v>1870</v>
      </c>
      <c r="I77" s="59">
        <f t="shared" ref="I77:O89" si="21">ROUNDDOWN(($G77*I$3),0)</f>
        <v>1830</v>
      </c>
      <c r="J77" s="59">
        <f t="shared" si="21"/>
        <v>1820</v>
      </c>
      <c r="K77" s="59">
        <f t="shared" si="21"/>
        <v>1790</v>
      </c>
      <c r="L77" s="59">
        <f t="shared" si="21"/>
        <v>1770</v>
      </c>
      <c r="M77" s="59">
        <f t="shared" si="21"/>
        <v>1730</v>
      </c>
      <c r="N77" s="59">
        <f t="shared" si="21"/>
        <v>1700</v>
      </c>
      <c r="O77" s="59">
        <f t="shared" si="21"/>
        <v>1670</v>
      </c>
    </row>
    <row r="78" spans="1:15" ht="18" customHeight="1" x14ac:dyDescent="0.2">
      <c r="A78" s="89" t="s">
        <v>103</v>
      </c>
      <c r="B78" s="90" t="s">
        <v>115</v>
      </c>
      <c r="C78" s="56" t="s">
        <v>58</v>
      </c>
      <c r="D78" s="57">
        <v>1</v>
      </c>
      <c r="E78" s="58">
        <f t="shared" ref="E78:E89" si="22">E65</f>
        <v>276</v>
      </c>
      <c r="F78" s="257"/>
      <c r="G78" s="58">
        <f t="shared" ref="G78:G89" si="23">ROUND(ROUND(E78*(1+$F$64),0)*0.75,0)</f>
        <v>311</v>
      </c>
      <c r="H78" s="59">
        <f t="shared" ref="H78:H89" si="24">ROUNDDOWN(($G78*H$3),0)</f>
        <v>3483</v>
      </c>
      <c r="I78" s="59">
        <f t="shared" si="21"/>
        <v>3408</v>
      </c>
      <c r="J78" s="59">
        <f t="shared" si="21"/>
        <v>3389</v>
      </c>
      <c r="K78" s="59">
        <f t="shared" si="21"/>
        <v>3333</v>
      </c>
      <c r="L78" s="59">
        <f t="shared" si="21"/>
        <v>3296</v>
      </c>
      <c r="M78" s="59">
        <f t="shared" si="21"/>
        <v>3221</v>
      </c>
      <c r="N78" s="59">
        <f t="shared" si="21"/>
        <v>3165</v>
      </c>
      <c r="O78" s="59">
        <f t="shared" si="21"/>
        <v>3110</v>
      </c>
    </row>
    <row r="79" spans="1:15" ht="18" customHeight="1" x14ac:dyDescent="0.2">
      <c r="A79" s="89" t="s">
        <v>104</v>
      </c>
      <c r="B79" s="90" t="s">
        <v>115</v>
      </c>
      <c r="C79" s="56" t="s">
        <v>58</v>
      </c>
      <c r="D79" s="57">
        <v>1.5</v>
      </c>
      <c r="E79" s="58">
        <f t="shared" si="22"/>
        <v>385</v>
      </c>
      <c r="F79" s="257"/>
      <c r="G79" s="58">
        <f t="shared" si="23"/>
        <v>434</v>
      </c>
      <c r="H79" s="59">
        <f t="shared" si="24"/>
        <v>4860</v>
      </c>
      <c r="I79" s="59">
        <f t="shared" si="21"/>
        <v>4756</v>
      </c>
      <c r="J79" s="59">
        <f t="shared" si="21"/>
        <v>4730</v>
      </c>
      <c r="K79" s="59">
        <f t="shared" si="21"/>
        <v>4652</v>
      </c>
      <c r="L79" s="59">
        <f t="shared" si="21"/>
        <v>4600</v>
      </c>
      <c r="M79" s="59">
        <f t="shared" si="21"/>
        <v>4496</v>
      </c>
      <c r="N79" s="59">
        <f t="shared" si="21"/>
        <v>4418</v>
      </c>
      <c r="O79" s="59">
        <f t="shared" si="21"/>
        <v>4340</v>
      </c>
    </row>
    <row r="80" spans="1:15" ht="18" customHeight="1" x14ac:dyDescent="0.2">
      <c r="A80" s="89" t="s">
        <v>105</v>
      </c>
      <c r="B80" s="90" t="s">
        <v>115</v>
      </c>
      <c r="C80" s="56" t="s">
        <v>58</v>
      </c>
      <c r="D80" s="57">
        <v>2</v>
      </c>
      <c r="E80" s="58">
        <f t="shared" si="22"/>
        <v>483</v>
      </c>
      <c r="F80" s="257"/>
      <c r="G80" s="58">
        <f t="shared" si="23"/>
        <v>544</v>
      </c>
      <c r="H80" s="59">
        <f t="shared" si="24"/>
        <v>6092</v>
      </c>
      <c r="I80" s="59">
        <f t="shared" si="21"/>
        <v>5962</v>
      </c>
      <c r="J80" s="59">
        <f t="shared" si="21"/>
        <v>5929</v>
      </c>
      <c r="K80" s="59">
        <f t="shared" si="21"/>
        <v>5831</v>
      </c>
      <c r="L80" s="59">
        <f t="shared" si="21"/>
        <v>5766</v>
      </c>
      <c r="M80" s="59">
        <f t="shared" si="21"/>
        <v>5635</v>
      </c>
      <c r="N80" s="59">
        <f t="shared" si="21"/>
        <v>5537</v>
      </c>
      <c r="O80" s="59">
        <f t="shared" si="21"/>
        <v>5440</v>
      </c>
    </row>
    <row r="81" spans="1:15" ht="18" customHeight="1" x14ac:dyDescent="0.2">
      <c r="A81" s="89" t="s">
        <v>106</v>
      </c>
      <c r="B81" s="90" t="s">
        <v>115</v>
      </c>
      <c r="C81" s="56" t="s">
        <v>58</v>
      </c>
      <c r="D81" s="57">
        <v>2.5</v>
      </c>
      <c r="E81" s="58">
        <f t="shared" si="22"/>
        <v>580</v>
      </c>
      <c r="F81" s="257"/>
      <c r="G81" s="58">
        <f t="shared" si="23"/>
        <v>653</v>
      </c>
      <c r="H81" s="59">
        <f t="shared" si="24"/>
        <v>7313</v>
      </c>
      <c r="I81" s="59">
        <f t="shared" si="21"/>
        <v>7156</v>
      </c>
      <c r="J81" s="59">
        <f t="shared" si="21"/>
        <v>7117</v>
      </c>
      <c r="K81" s="59">
        <f t="shared" si="21"/>
        <v>7000</v>
      </c>
      <c r="L81" s="59">
        <f t="shared" si="21"/>
        <v>6921</v>
      </c>
      <c r="M81" s="59">
        <f t="shared" si="21"/>
        <v>6765</v>
      </c>
      <c r="N81" s="59">
        <f t="shared" si="21"/>
        <v>6647</v>
      </c>
      <c r="O81" s="59">
        <f t="shared" si="21"/>
        <v>6530</v>
      </c>
    </row>
    <row r="82" spans="1:15" ht="18" customHeight="1" x14ac:dyDescent="0.2">
      <c r="A82" s="89" t="s">
        <v>107</v>
      </c>
      <c r="B82" s="90" t="s">
        <v>115</v>
      </c>
      <c r="C82" s="56" t="s">
        <v>58</v>
      </c>
      <c r="D82" s="57">
        <v>3</v>
      </c>
      <c r="E82" s="58">
        <f t="shared" si="22"/>
        <v>676</v>
      </c>
      <c r="F82" s="257"/>
      <c r="G82" s="58">
        <f t="shared" si="23"/>
        <v>761</v>
      </c>
      <c r="H82" s="59">
        <f t="shared" si="24"/>
        <v>8523</v>
      </c>
      <c r="I82" s="59">
        <f t="shared" si="21"/>
        <v>8340</v>
      </c>
      <c r="J82" s="59">
        <f t="shared" si="21"/>
        <v>8294</v>
      </c>
      <c r="K82" s="59">
        <f t="shared" si="21"/>
        <v>8157</v>
      </c>
      <c r="L82" s="59">
        <f t="shared" si="21"/>
        <v>8066</v>
      </c>
      <c r="M82" s="59">
        <f t="shared" si="21"/>
        <v>7883</v>
      </c>
      <c r="N82" s="59">
        <f t="shared" si="21"/>
        <v>7746</v>
      </c>
      <c r="O82" s="59">
        <f t="shared" si="21"/>
        <v>7610</v>
      </c>
    </row>
    <row r="83" spans="1:15" ht="18" customHeight="1" x14ac:dyDescent="0.2">
      <c r="A83" s="89" t="s">
        <v>108</v>
      </c>
      <c r="B83" s="90" t="s">
        <v>115</v>
      </c>
      <c r="C83" s="56" t="s">
        <v>58</v>
      </c>
      <c r="D83" s="57">
        <v>3.5</v>
      </c>
      <c r="E83" s="58">
        <f t="shared" si="22"/>
        <v>773</v>
      </c>
      <c r="F83" s="257"/>
      <c r="G83" s="58">
        <f t="shared" si="23"/>
        <v>870</v>
      </c>
      <c r="H83" s="59">
        <f t="shared" si="24"/>
        <v>9744</v>
      </c>
      <c r="I83" s="59">
        <f t="shared" si="21"/>
        <v>9535</v>
      </c>
      <c r="J83" s="59">
        <f t="shared" si="21"/>
        <v>9483</v>
      </c>
      <c r="K83" s="59">
        <f t="shared" si="21"/>
        <v>9326</v>
      </c>
      <c r="L83" s="59">
        <f t="shared" si="21"/>
        <v>9222</v>
      </c>
      <c r="M83" s="59">
        <f t="shared" si="21"/>
        <v>9013</v>
      </c>
      <c r="N83" s="59">
        <f t="shared" si="21"/>
        <v>8856</v>
      </c>
      <c r="O83" s="59">
        <f t="shared" si="21"/>
        <v>8700</v>
      </c>
    </row>
    <row r="84" spans="1:15" ht="18" customHeight="1" x14ac:dyDescent="0.2">
      <c r="A84" s="89" t="s">
        <v>109</v>
      </c>
      <c r="B84" s="90" t="s">
        <v>115</v>
      </c>
      <c r="C84" s="56" t="s">
        <v>58</v>
      </c>
      <c r="D84" s="57">
        <v>4</v>
      </c>
      <c r="E84" s="58">
        <f t="shared" si="22"/>
        <v>869</v>
      </c>
      <c r="F84" s="257"/>
      <c r="G84" s="58">
        <f t="shared" si="23"/>
        <v>978</v>
      </c>
      <c r="H84" s="59">
        <f t="shared" si="24"/>
        <v>10953</v>
      </c>
      <c r="I84" s="59">
        <f t="shared" si="21"/>
        <v>10718</v>
      </c>
      <c r="J84" s="59">
        <f t="shared" si="21"/>
        <v>10660</v>
      </c>
      <c r="K84" s="59">
        <f t="shared" si="21"/>
        <v>10484</v>
      </c>
      <c r="L84" s="59">
        <f t="shared" si="21"/>
        <v>10366</v>
      </c>
      <c r="M84" s="59">
        <f t="shared" si="21"/>
        <v>10132</v>
      </c>
      <c r="N84" s="59">
        <f t="shared" si="21"/>
        <v>9956</v>
      </c>
      <c r="O84" s="59">
        <f t="shared" si="21"/>
        <v>9780</v>
      </c>
    </row>
    <row r="85" spans="1:15" ht="18" customHeight="1" x14ac:dyDescent="0.2">
      <c r="A85" s="89" t="s">
        <v>110</v>
      </c>
      <c r="B85" s="90" t="s">
        <v>115</v>
      </c>
      <c r="C85" s="56" t="s">
        <v>58</v>
      </c>
      <c r="D85" s="57">
        <v>4.5</v>
      </c>
      <c r="E85" s="58">
        <f t="shared" si="22"/>
        <v>966</v>
      </c>
      <c r="F85" s="257"/>
      <c r="G85" s="58">
        <f t="shared" si="23"/>
        <v>1087</v>
      </c>
      <c r="H85" s="59">
        <f t="shared" si="24"/>
        <v>12174</v>
      </c>
      <c r="I85" s="59">
        <f t="shared" si="21"/>
        <v>11913</v>
      </c>
      <c r="J85" s="59">
        <f t="shared" si="21"/>
        <v>11848</v>
      </c>
      <c r="K85" s="59">
        <f t="shared" si="21"/>
        <v>11652</v>
      </c>
      <c r="L85" s="59">
        <f t="shared" si="21"/>
        <v>11522</v>
      </c>
      <c r="M85" s="59">
        <f t="shared" si="21"/>
        <v>11261</v>
      </c>
      <c r="N85" s="59">
        <f t="shared" si="21"/>
        <v>11065</v>
      </c>
      <c r="O85" s="59">
        <f t="shared" si="21"/>
        <v>10870</v>
      </c>
    </row>
    <row r="86" spans="1:15" ht="18" customHeight="1" x14ac:dyDescent="0.2">
      <c r="A86" s="89" t="s">
        <v>111</v>
      </c>
      <c r="B86" s="90" t="s">
        <v>115</v>
      </c>
      <c r="C86" s="56" t="s">
        <v>58</v>
      </c>
      <c r="D86" s="57">
        <v>5</v>
      </c>
      <c r="E86" s="58">
        <f t="shared" si="22"/>
        <v>1063</v>
      </c>
      <c r="F86" s="257"/>
      <c r="G86" s="58">
        <f t="shared" si="23"/>
        <v>1196</v>
      </c>
      <c r="H86" s="59">
        <f t="shared" si="24"/>
        <v>13395</v>
      </c>
      <c r="I86" s="59">
        <f t="shared" si="21"/>
        <v>13108</v>
      </c>
      <c r="J86" s="59">
        <f t="shared" si="21"/>
        <v>13036</v>
      </c>
      <c r="K86" s="59">
        <f t="shared" si="21"/>
        <v>12821</v>
      </c>
      <c r="L86" s="59">
        <f t="shared" si="21"/>
        <v>12677</v>
      </c>
      <c r="M86" s="59">
        <f t="shared" si="21"/>
        <v>12390</v>
      </c>
      <c r="N86" s="59">
        <f t="shared" si="21"/>
        <v>12175</v>
      </c>
      <c r="O86" s="59">
        <f t="shared" si="21"/>
        <v>11960</v>
      </c>
    </row>
    <row r="87" spans="1:15" ht="18" customHeight="1" x14ac:dyDescent="0.2">
      <c r="A87" s="89" t="s">
        <v>112</v>
      </c>
      <c r="B87" s="90" t="s">
        <v>115</v>
      </c>
      <c r="C87" s="56" t="s">
        <v>58</v>
      </c>
      <c r="D87" s="57">
        <v>5.5</v>
      </c>
      <c r="E87" s="58">
        <f t="shared" si="22"/>
        <v>1159</v>
      </c>
      <c r="F87" s="257"/>
      <c r="G87" s="58">
        <f t="shared" si="23"/>
        <v>1304</v>
      </c>
      <c r="H87" s="59">
        <f t="shared" si="24"/>
        <v>14604</v>
      </c>
      <c r="I87" s="59">
        <f t="shared" si="21"/>
        <v>14291</v>
      </c>
      <c r="J87" s="59">
        <f t="shared" si="21"/>
        <v>14213</v>
      </c>
      <c r="K87" s="59">
        <f t="shared" si="21"/>
        <v>13978</v>
      </c>
      <c r="L87" s="59">
        <f t="shared" si="21"/>
        <v>13822</v>
      </c>
      <c r="M87" s="59">
        <f t="shared" si="21"/>
        <v>13509</v>
      </c>
      <c r="N87" s="59">
        <f t="shared" si="21"/>
        <v>13274</v>
      </c>
      <c r="O87" s="59">
        <f t="shared" si="21"/>
        <v>13040</v>
      </c>
    </row>
    <row r="88" spans="1:15" ht="18" customHeight="1" x14ac:dyDescent="0.2">
      <c r="A88" s="89" t="s">
        <v>113</v>
      </c>
      <c r="B88" s="90" t="s">
        <v>115</v>
      </c>
      <c r="C88" s="56" t="s">
        <v>58</v>
      </c>
      <c r="D88" s="57">
        <v>6</v>
      </c>
      <c r="E88" s="58">
        <f t="shared" si="22"/>
        <v>1256</v>
      </c>
      <c r="F88" s="257"/>
      <c r="G88" s="58">
        <f t="shared" si="23"/>
        <v>1413</v>
      </c>
      <c r="H88" s="59">
        <f t="shared" si="24"/>
        <v>15825</v>
      </c>
      <c r="I88" s="59">
        <f t="shared" si="21"/>
        <v>15486</v>
      </c>
      <c r="J88" s="59">
        <f t="shared" si="21"/>
        <v>15401</v>
      </c>
      <c r="K88" s="59">
        <f t="shared" si="21"/>
        <v>15147</v>
      </c>
      <c r="L88" s="59">
        <f t="shared" si="21"/>
        <v>14977</v>
      </c>
      <c r="M88" s="59">
        <f t="shared" si="21"/>
        <v>14638</v>
      </c>
      <c r="N88" s="59">
        <f t="shared" si="21"/>
        <v>14384</v>
      </c>
      <c r="O88" s="59">
        <f t="shared" si="21"/>
        <v>14130</v>
      </c>
    </row>
    <row r="89" spans="1:15" ht="18" customHeight="1" x14ac:dyDescent="0.2">
      <c r="A89" s="89" t="s">
        <v>114</v>
      </c>
      <c r="B89" s="90" t="s">
        <v>115</v>
      </c>
      <c r="C89" s="56" t="s">
        <v>58</v>
      </c>
      <c r="D89" s="57">
        <v>6.5</v>
      </c>
      <c r="E89" s="58">
        <f t="shared" si="22"/>
        <v>1352</v>
      </c>
      <c r="F89" s="258"/>
      <c r="G89" s="58">
        <f t="shared" si="23"/>
        <v>1521</v>
      </c>
      <c r="H89" s="59">
        <f t="shared" si="24"/>
        <v>17035</v>
      </c>
      <c r="I89" s="59">
        <f t="shared" si="21"/>
        <v>16670</v>
      </c>
      <c r="J89" s="59">
        <f t="shared" si="21"/>
        <v>16578</v>
      </c>
      <c r="K89" s="59">
        <f t="shared" si="21"/>
        <v>16305</v>
      </c>
      <c r="L89" s="59">
        <f t="shared" si="21"/>
        <v>16122</v>
      </c>
      <c r="M89" s="59">
        <f t="shared" si="21"/>
        <v>15757</v>
      </c>
      <c r="N89" s="59">
        <f t="shared" si="21"/>
        <v>15483</v>
      </c>
      <c r="O89" s="59">
        <f t="shared" si="21"/>
        <v>15210</v>
      </c>
    </row>
  </sheetData>
  <sheetProtection algorithmName="SHA-512" hashValue="C7mTGiWyOESDrpI3qxqxtIkgD6kV0lonn8TDskWKy0VEHneVF0OPRQIG6p/GPksijcwlMsBnSpHU3xTZZBRClg==" saltValue="EOmPDDfmH7dMAfhqpkUQCQ==" spinCount="100000" sheet="1" objects="1" scenarios="1"/>
  <autoFilter ref="A1:O76" xr:uid="{00000000-0009-0000-0000-000001000000}">
    <filterColumn colId="1" showButton="0"/>
    <filterColumn colId="2" showButton="0"/>
    <filterColumn colId="7" showButton="0"/>
    <filterColumn colId="8" showButton="0"/>
    <filterColumn colId="9" showButton="0"/>
    <filterColumn colId="10" showButton="0"/>
    <filterColumn colId="11" showButton="0"/>
    <filterColumn colId="12" showButton="0"/>
    <filterColumn colId="13" showButton="0"/>
  </autoFilter>
  <mergeCells count="8">
    <mergeCell ref="F46:F63"/>
    <mergeCell ref="F4:F45"/>
    <mergeCell ref="F64:F89"/>
    <mergeCell ref="H1:O1"/>
    <mergeCell ref="B1:D3"/>
    <mergeCell ref="E1:E3"/>
    <mergeCell ref="F1:F3"/>
    <mergeCell ref="G1:G3"/>
  </mergeCells>
  <phoneticPr fontId="6"/>
  <printOptions horizontalCentered="1"/>
  <pageMargins left="0.19685039370078741" right="0.19685039370078741" top="0.59055118110236227" bottom="0.59055118110236227" header="0.39370078740157483" footer="0.19685039370078741"/>
  <pageSetup paperSize="9" scale="87" firstPageNumber="0" fitToHeight="0" orientation="portrait" useFirstPageNumber="1" horizontalDpi="300" verticalDpi="300" r:id="rId1"/>
  <headerFooter alignWithMargins="0">
    <oddHeader>&amp;L別表&amp;C&amp;A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33"/>
  <sheetViews>
    <sheetView view="pageBreakPreview" topLeftCell="B1" zoomScaleNormal="100" zoomScaleSheetLayoutView="100" workbookViewId="0">
      <selection activeCell="B1" sqref="A1:XFD1048576"/>
    </sheetView>
  </sheetViews>
  <sheetFormatPr defaultColWidth="2.6640625" defaultRowHeight="18" customHeight="1" outlineLevelCol="1" x14ac:dyDescent="0.2"/>
  <cols>
    <col min="1" max="1" width="16.33203125" style="38" hidden="1" customWidth="1" outlineLevel="1"/>
    <col min="2" max="2" width="13.44140625" style="38" customWidth="1" collapsed="1"/>
    <col min="3" max="3" width="4.77734375" style="38" bestFit="1" customWidth="1"/>
    <col min="4" max="4" width="5" style="38" bestFit="1" customWidth="1"/>
    <col min="5" max="5" width="4.77734375" style="38" bestFit="1" customWidth="1"/>
    <col min="6" max="6" width="5" style="38" bestFit="1" customWidth="1"/>
    <col min="7" max="7" width="6.44140625" style="38" bestFit="1" customWidth="1"/>
    <col min="8" max="8" width="8.77734375" style="38" hidden="1" customWidth="1" outlineLevel="1"/>
    <col min="9" max="9" width="6.33203125" style="38" hidden="1" customWidth="1" outlineLevel="1"/>
    <col min="10" max="10" width="8.109375" style="38" hidden="1" customWidth="1" outlineLevel="1"/>
    <col min="11" max="11" width="6.33203125" style="38" hidden="1" customWidth="1" outlineLevel="1"/>
    <col min="12" max="12" width="8.109375" style="38" bestFit="1" customWidth="1" collapsed="1"/>
    <col min="13" max="20" width="10.77734375" style="38" customWidth="1"/>
    <col min="21" max="16384" width="2.6640625" style="38"/>
  </cols>
  <sheetData>
    <row r="1" spans="1:20" ht="18" customHeight="1" x14ac:dyDescent="0.2">
      <c r="A1" s="53"/>
      <c r="B1" s="259" t="s">
        <v>44</v>
      </c>
      <c r="C1" s="259"/>
      <c r="D1" s="259"/>
      <c r="E1" s="259"/>
      <c r="F1" s="259"/>
      <c r="G1" s="261" t="s">
        <v>67</v>
      </c>
      <c r="H1" s="264" t="s">
        <v>116</v>
      </c>
      <c r="I1" s="261" t="s">
        <v>46</v>
      </c>
      <c r="J1" s="267" t="s">
        <v>116</v>
      </c>
      <c r="K1" s="261" t="s">
        <v>46</v>
      </c>
      <c r="L1" s="260" t="s">
        <v>47</v>
      </c>
      <c r="M1" s="259" t="s">
        <v>48</v>
      </c>
      <c r="N1" s="259"/>
      <c r="O1" s="259"/>
      <c r="P1" s="259"/>
      <c r="Q1" s="259"/>
      <c r="R1" s="259"/>
      <c r="S1" s="259"/>
      <c r="T1" s="259"/>
    </row>
    <row r="2" spans="1:20" ht="18" customHeight="1" x14ac:dyDescent="0.2">
      <c r="A2" s="53"/>
      <c r="B2" s="259"/>
      <c r="C2" s="259"/>
      <c r="D2" s="259"/>
      <c r="E2" s="259"/>
      <c r="F2" s="259"/>
      <c r="G2" s="262"/>
      <c r="H2" s="265"/>
      <c r="I2" s="262"/>
      <c r="J2" s="268"/>
      <c r="K2" s="262"/>
      <c r="L2" s="260"/>
      <c r="M2" s="54" t="s">
        <v>49</v>
      </c>
      <c r="N2" s="54" t="s">
        <v>50</v>
      </c>
      <c r="O2" s="54" t="s">
        <v>51</v>
      </c>
      <c r="P2" s="54" t="s">
        <v>52</v>
      </c>
      <c r="Q2" s="54" t="s">
        <v>53</v>
      </c>
      <c r="R2" s="54" t="s">
        <v>54</v>
      </c>
      <c r="S2" s="54" t="s">
        <v>55</v>
      </c>
      <c r="T2" s="54" t="s">
        <v>56</v>
      </c>
    </row>
    <row r="3" spans="1:20" ht="18" customHeight="1" x14ac:dyDescent="0.2">
      <c r="A3" s="53"/>
      <c r="B3" s="259"/>
      <c r="C3" s="259"/>
      <c r="D3" s="259"/>
      <c r="E3" s="259"/>
      <c r="F3" s="259"/>
      <c r="G3" s="263"/>
      <c r="H3" s="266"/>
      <c r="I3" s="263"/>
      <c r="J3" s="269"/>
      <c r="K3" s="263"/>
      <c r="L3" s="260"/>
      <c r="M3" s="55">
        <v>11.2</v>
      </c>
      <c r="N3" s="55">
        <v>10.96</v>
      </c>
      <c r="O3" s="55">
        <v>10.9</v>
      </c>
      <c r="P3" s="55">
        <v>10.72</v>
      </c>
      <c r="Q3" s="55">
        <v>10.6</v>
      </c>
      <c r="R3" s="55">
        <v>10.36</v>
      </c>
      <c r="S3" s="55">
        <v>10.18</v>
      </c>
      <c r="T3" s="55">
        <v>10</v>
      </c>
    </row>
    <row r="4" spans="1:20" ht="18" customHeight="1" x14ac:dyDescent="0.2">
      <c r="A4" s="53" t="s">
        <v>698</v>
      </c>
      <c r="B4" s="90" t="s">
        <v>655</v>
      </c>
      <c r="C4" s="56" t="s">
        <v>58</v>
      </c>
      <c r="D4" s="60">
        <v>0.5</v>
      </c>
      <c r="E4" s="61" t="s">
        <v>14</v>
      </c>
      <c r="F4" s="57">
        <v>0.5</v>
      </c>
      <c r="G4" s="62">
        <f>D4+F4</f>
        <v>1</v>
      </c>
      <c r="H4" s="58">
        <f>IF(D4='基本（介護無）・単一'!$F$4,'基本（介護無）・単一'!$L$4,IF(D4='基本（介護無）・単一'!$F$5,'基本（介護無）・単一'!$L$5,IF(D4='基本（介護無）・単一'!$F$6,'基本（介護無）・単一'!$L$6,IF(D4='基本（介護無）・単一'!$F$7,'基本（介護無）・単一'!$L$7,IF(D4='基本（介護無）・単一'!$F$8,'基本（介護無）・単一'!$L$8,IF(D4='基本（介護無）・単一'!$F$9,'基本（介護無）・単一'!$L$9,IF(D4='基本（介護無）・単一'!$F$10,'基本（介護無）・単一'!$L$10)))))))</f>
        <v>148</v>
      </c>
      <c r="I4" s="256">
        <v>0.5</v>
      </c>
      <c r="J4" s="58">
        <f>'基本（介護無）・複合'!M4</f>
        <v>127</v>
      </c>
      <c r="K4" s="256">
        <v>0.25</v>
      </c>
      <c r="L4" s="58">
        <f>ROUND(H4*(1+$I$4),0)+ROUND(J4*(1+$K$4),0)</f>
        <v>381</v>
      </c>
      <c r="M4" s="59">
        <f t="shared" ref="M4:M68" si="0">ROUNDDOWN($L4*M$3,0)</f>
        <v>4267</v>
      </c>
      <c r="N4" s="59">
        <f t="shared" ref="N4:N68" si="1">ROUNDDOWN($L4*N$3,0)</f>
        <v>4175</v>
      </c>
      <c r="O4" s="59">
        <f t="shared" ref="O4:O68" si="2">ROUNDDOWN($L4*O$3,0)</f>
        <v>4152</v>
      </c>
      <c r="P4" s="59">
        <f t="shared" ref="P4:P68" si="3">ROUNDDOWN($L4*P$3,0)</f>
        <v>4084</v>
      </c>
      <c r="Q4" s="59">
        <f t="shared" ref="Q4:Q68" si="4">ROUNDDOWN($L4*Q$3,0)</f>
        <v>4038</v>
      </c>
      <c r="R4" s="59">
        <f t="shared" ref="R4:R68" si="5">ROUNDDOWN($L4*R$3,0)</f>
        <v>3947</v>
      </c>
      <c r="S4" s="59">
        <f t="shared" ref="S4:S68" si="6">ROUNDDOWN($L4*S$3,0)</f>
        <v>3878</v>
      </c>
      <c r="T4" s="59">
        <f t="shared" ref="T4:T68" si="7">ROUNDDOWN($L4*T$3,0)</f>
        <v>3810</v>
      </c>
    </row>
    <row r="5" spans="1:20" ht="18" customHeight="1" x14ac:dyDescent="0.2">
      <c r="A5" s="53" t="s">
        <v>699</v>
      </c>
      <c r="B5" s="90" t="s">
        <v>655</v>
      </c>
      <c r="C5" s="56" t="s">
        <v>58</v>
      </c>
      <c r="D5" s="60">
        <v>0.5</v>
      </c>
      <c r="E5" s="61" t="s">
        <v>14</v>
      </c>
      <c r="F5" s="57">
        <v>1</v>
      </c>
      <c r="G5" s="62">
        <f t="shared" ref="G5:G68" si="8">D5+F5</f>
        <v>1.5</v>
      </c>
      <c r="H5" s="58">
        <f>IF(D5='基本（介護無）・単一'!$F$4,'基本（介護無）・単一'!$L$4,IF(D5='基本（介護無）・単一'!$F$5,'基本（介護無）・単一'!$L$5,IF(D5='基本（介護無）・単一'!$F$6,'基本（介護無）・単一'!$L$6,IF(D5='基本（介護無）・単一'!$F$7,'基本（介護無）・単一'!$L$7,IF(D5='基本（介護無）・単一'!$F$8,'基本（介護無）・単一'!$L$8,IF(D5='基本（介護無）・単一'!$F$9,'基本（介護無）・単一'!$L$9,IF(D5='基本（介護無）・単一'!$F$10,'基本（介護無）・単一'!$L$10)))))))</f>
        <v>148</v>
      </c>
      <c r="I5" s="257"/>
      <c r="J5" s="58">
        <f>'基本（介護無）・複合'!M5</f>
        <v>237</v>
      </c>
      <c r="K5" s="257"/>
      <c r="L5" s="58">
        <f t="shared" ref="L5:L35" si="9">ROUND(H5*(1+$I$4),0)+ROUND(J5*(1+$K$4),0)</f>
        <v>518</v>
      </c>
      <c r="M5" s="59">
        <f t="shared" si="0"/>
        <v>5801</v>
      </c>
      <c r="N5" s="59">
        <f t="shared" si="1"/>
        <v>5677</v>
      </c>
      <c r="O5" s="59">
        <f t="shared" si="2"/>
        <v>5646</v>
      </c>
      <c r="P5" s="59">
        <f t="shared" si="3"/>
        <v>5552</v>
      </c>
      <c r="Q5" s="59">
        <f t="shared" si="4"/>
        <v>5490</v>
      </c>
      <c r="R5" s="59">
        <f t="shared" si="5"/>
        <v>5366</v>
      </c>
      <c r="S5" s="59">
        <f t="shared" si="6"/>
        <v>5273</v>
      </c>
      <c r="T5" s="59">
        <f t="shared" si="7"/>
        <v>5180</v>
      </c>
    </row>
    <row r="6" spans="1:20" ht="18" customHeight="1" x14ac:dyDescent="0.2">
      <c r="A6" s="53" t="s">
        <v>700</v>
      </c>
      <c r="B6" s="90" t="s">
        <v>655</v>
      </c>
      <c r="C6" s="56" t="s">
        <v>58</v>
      </c>
      <c r="D6" s="60">
        <v>0.5</v>
      </c>
      <c r="E6" s="61" t="s">
        <v>14</v>
      </c>
      <c r="F6" s="57">
        <v>1.5</v>
      </c>
      <c r="G6" s="62">
        <f t="shared" si="8"/>
        <v>2</v>
      </c>
      <c r="H6" s="58">
        <f>IF(D6='基本（介護無）・単一'!$F$4,'基本（介護無）・単一'!$L$4,IF(D6='基本（介護無）・単一'!$F$5,'基本（介護無）・単一'!$L$5,IF(D6='基本（介護無）・単一'!$F$6,'基本（介護無）・単一'!$L$6,IF(D6='基本（介護無）・単一'!$F$7,'基本（介護無）・単一'!$L$7,IF(D6='基本（介護無）・単一'!$F$8,'基本（介護無）・単一'!$L$8,IF(D6='基本（介護無）・単一'!$F$9,'基本（介護無）・単一'!$L$9,IF(D6='基本（介護無）・単一'!$F$10,'基本（介護無）・単一'!$L$10)))))))</f>
        <v>148</v>
      </c>
      <c r="I6" s="257"/>
      <c r="J6" s="58">
        <f>'基本（介護無）・複合'!M6</f>
        <v>335</v>
      </c>
      <c r="K6" s="257"/>
      <c r="L6" s="58">
        <f t="shared" si="9"/>
        <v>641</v>
      </c>
      <c r="M6" s="59">
        <f t="shared" si="0"/>
        <v>7179</v>
      </c>
      <c r="N6" s="59">
        <f t="shared" si="1"/>
        <v>7025</v>
      </c>
      <c r="O6" s="59">
        <f t="shared" si="2"/>
        <v>6986</v>
      </c>
      <c r="P6" s="59">
        <f t="shared" si="3"/>
        <v>6871</v>
      </c>
      <c r="Q6" s="59">
        <f t="shared" si="4"/>
        <v>6794</v>
      </c>
      <c r="R6" s="59">
        <f t="shared" si="5"/>
        <v>6640</v>
      </c>
      <c r="S6" s="59">
        <f t="shared" si="6"/>
        <v>6525</v>
      </c>
      <c r="T6" s="59">
        <f t="shared" si="7"/>
        <v>6410</v>
      </c>
    </row>
    <row r="7" spans="1:20" ht="18" customHeight="1" x14ac:dyDescent="0.2">
      <c r="A7" s="53" t="s">
        <v>701</v>
      </c>
      <c r="B7" s="90" t="s">
        <v>655</v>
      </c>
      <c r="C7" s="56" t="s">
        <v>58</v>
      </c>
      <c r="D7" s="60">
        <v>0.5</v>
      </c>
      <c r="E7" s="61" t="s">
        <v>14</v>
      </c>
      <c r="F7" s="57">
        <v>2</v>
      </c>
      <c r="G7" s="62">
        <f t="shared" si="8"/>
        <v>2.5</v>
      </c>
      <c r="H7" s="58">
        <f>IF(D7='基本（介護無）・単一'!$F$4,'基本（介護無）・単一'!$L$4,IF(D7='基本（介護無）・単一'!$F$5,'基本（介護無）・単一'!$L$5,IF(D7='基本（介護無）・単一'!$F$6,'基本（介護無）・単一'!$L$6,IF(D7='基本（介護無）・単一'!$F$7,'基本（介護無）・単一'!$L$7,IF(D7='基本（介護無）・単一'!$F$8,'基本（介護無）・単一'!$L$8,IF(D7='基本（介護無）・単一'!$F$9,'基本（介護無）・単一'!$L$9,IF(D7='基本（介護無）・単一'!$F$10,'基本（介護無）・単一'!$L$10)))))))</f>
        <v>148</v>
      </c>
      <c r="I7" s="257"/>
      <c r="J7" s="58">
        <f>'基本（介護無）・複合'!M7</f>
        <v>431</v>
      </c>
      <c r="K7" s="257"/>
      <c r="L7" s="58">
        <f t="shared" si="9"/>
        <v>761</v>
      </c>
      <c r="M7" s="59">
        <f t="shared" si="0"/>
        <v>8523</v>
      </c>
      <c r="N7" s="59">
        <f t="shared" si="1"/>
        <v>8340</v>
      </c>
      <c r="O7" s="59">
        <f t="shared" si="2"/>
        <v>8294</v>
      </c>
      <c r="P7" s="59">
        <f t="shared" si="3"/>
        <v>8157</v>
      </c>
      <c r="Q7" s="59">
        <f t="shared" si="4"/>
        <v>8066</v>
      </c>
      <c r="R7" s="59">
        <f t="shared" si="5"/>
        <v>7883</v>
      </c>
      <c r="S7" s="59">
        <f t="shared" si="6"/>
        <v>7746</v>
      </c>
      <c r="T7" s="59">
        <f t="shared" si="7"/>
        <v>7610</v>
      </c>
    </row>
    <row r="8" spans="1:20" ht="18" customHeight="1" x14ac:dyDescent="0.2">
      <c r="A8" s="53" t="s">
        <v>702</v>
      </c>
      <c r="B8" s="90" t="s">
        <v>655</v>
      </c>
      <c r="C8" s="56" t="s">
        <v>58</v>
      </c>
      <c r="D8" s="60">
        <v>0.5</v>
      </c>
      <c r="E8" s="61" t="s">
        <v>14</v>
      </c>
      <c r="F8" s="57">
        <v>2.5</v>
      </c>
      <c r="G8" s="62">
        <f t="shared" si="8"/>
        <v>3</v>
      </c>
      <c r="H8" s="58">
        <f>IF(D8='基本（介護無）・単一'!$F$4,'基本（介護無）・単一'!$L$4,IF(D8='基本（介護無）・単一'!$F$5,'基本（介護無）・単一'!$L$5,IF(D8='基本（介護無）・単一'!$F$6,'基本（介護無）・単一'!$L$6,IF(D8='基本（介護無）・単一'!$F$7,'基本（介護無）・単一'!$L$7,IF(D8='基本（介護無）・単一'!$F$8,'基本（介護無）・単一'!$L$8,IF(D8='基本（介護無）・単一'!$F$9,'基本（介護無）・単一'!$L$9,IF(D8='基本（介護無）・単一'!$F$10,'基本（介護無）・単一'!$L$10)))))))</f>
        <v>148</v>
      </c>
      <c r="I8" s="257"/>
      <c r="J8" s="58">
        <f>'基本（介護無）・複合'!M8</f>
        <v>528</v>
      </c>
      <c r="K8" s="257"/>
      <c r="L8" s="58">
        <f t="shared" si="9"/>
        <v>882</v>
      </c>
      <c r="M8" s="59">
        <f t="shared" si="0"/>
        <v>9878</v>
      </c>
      <c r="N8" s="59">
        <f t="shared" si="1"/>
        <v>9666</v>
      </c>
      <c r="O8" s="59">
        <f t="shared" si="2"/>
        <v>9613</v>
      </c>
      <c r="P8" s="59">
        <f t="shared" si="3"/>
        <v>9455</v>
      </c>
      <c r="Q8" s="59">
        <f t="shared" si="4"/>
        <v>9349</v>
      </c>
      <c r="R8" s="59">
        <f t="shared" si="5"/>
        <v>9137</v>
      </c>
      <c r="S8" s="59">
        <f t="shared" si="6"/>
        <v>8978</v>
      </c>
      <c r="T8" s="59">
        <f t="shared" si="7"/>
        <v>8820</v>
      </c>
    </row>
    <row r="9" spans="1:20" ht="18" customHeight="1" x14ac:dyDescent="0.2">
      <c r="A9" s="53" t="s">
        <v>703</v>
      </c>
      <c r="B9" s="90" t="s">
        <v>655</v>
      </c>
      <c r="C9" s="56" t="s">
        <v>58</v>
      </c>
      <c r="D9" s="60">
        <v>1</v>
      </c>
      <c r="E9" s="61" t="s">
        <v>14</v>
      </c>
      <c r="F9" s="57">
        <v>0.5</v>
      </c>
      <c r="G9" s="62">
        <f t="shared" si="8"/>
        <v>1.5</v>
      </c>
      <c r="H9" s="58">
        <f>IF(D9='基本（介護無）・単一'!$F$4,'基本（介護無）・単一'!$L$4,IF(D9='基本（介護無）・単一'!$F$5,'基本（介護無）・単一'!$L$5,IF(D9='基本（介護無）・単一'!$F$6,'基本（介護無）・単一'!$L$6,IF(D9='基本（介護無）・単一'!$F$7,'基本（介護無）・単一'!$L$7,IF(D9='基本（介護無）・単一'!$F$8,'基本（介護無）・単一'!$L$8,IF(D9='基本（介護無）・単一'!$F$9,'基本（介護無）・単一'!$L$9,IF(D9='基本（介護無）・単一'!$F$10,'基本（介護無）・単一'!$L$10)))))))</f>
        <v>276</v>
      </c>
      <c r="I9" s="257"/>
      <c r="J9" s="58">
        <f>'基本（介護無）・複合'!M25</f>
        <v>109</v>
      </c>
      <c r="K9" s="257"/>
      <c r="L9" s="58">
        <f t="shared" si="9"/>
        <v>550</v>
      </c>
      <c r="M9" s="59">
        <f t="shared" si="0"/>
        <v>6160</v>
      </c>
      <c r="N9" s="59">
        <f t="shared" si="1"/>
        <v>6028</v>
      </c>
      <c r="O9" s="59">
        <f t="shared" si="2"/>
        <v>5995</v>
      </c>
      <c r="P9" s="59">
        <f t="shared" si="3"/>
        <v>5896</v>
      </c>
      <c r="Q9" s="59">
        <f t="shared" si="4"/>
        <v>5830</v>
      </c>
      <c r="R9" s="59">
        <f t="shared" si="5"/>
        <v>5698</v>
      </c>
      <c r="S9" s="59">
        <f t="shared" si="6"/>
        <v>5599</v>
      </c>
      <c r="T9" s="59">
        <f t="shared" si="7"/>
        <v>5500</v>
      </c>
    </row>
    <row r="10" spans="1:20" ht="18" customHeight="1" x14ac:dyDescent="0.2">
      <c r="A10" s="53" t="s">
        <v>704</v>
      </c>
      <c r="B10" s="90" t="s">
        <v>655</v>
      </c>
      <c r="C10" s="56" t="s">
        <v>58</v>
      </c>
      <c r="D10" s="60">
        <v>1</v>
      </c>
      <c r="E10" s="61" t="s">
        <v>14</v>
      </c>
      <c r="F10" s="57">
        <v>1</v>
      </c>
      <c r="G10" s="62">
        <f t="shared" si="8"/>
        <v>2</v>
      </c>
      <c r="H10" s="58">
        <f>IF(D10='基本（介護無）・単一'!$F$4,'基本（介護無）・単一'!$L$4,IF(D10='基本（介護無）・単一'!$F$5,'基本（介護無）・単一'!$L$5,IF(D10='基本（介護無）・単一'!$F$6,'基本（介護無）・単一'!$L$6,IF(D10='基本（介護無）・単一'!$F$7,'基本（介護無）・単一'!$L$7,IF(D10='基本（介護無）・単一'!$F$8,'基本（介護無）・単一'!$L$8,IF(D10='基本（介護無）・単一'!$F$9,'基本（介護無）・単一'!$L$9,IF(D10='基本（介護無）・単一'!$F$10,'基本（介護無）・単一'!$L$10)))))))</f>
        <v>276</v>
      </c>
      <c r="I10" s="257"/>
      <c r="J10" s="58">
        <f>'基本（介護無）・複合'!M26</f>
        <v>207</v>
      </c>
      <c r="K10" s="257"/>
      <c r="L10" s="58">
        <f t="shared" si="9"/>
        <v>673</v>
      </c>
      <c r="M10" s="59">
        <f t="shared" si="0"/>
        <v>7537</v>
      </c>
      <c r="N10" s="59">
        <f t="shared" si="1"/>
        <v>7376</v>
      </c>
      <c r="O10" s="59">
        <f t="shared" si="2"/>
        <v>7335</v>
      </c>
      <c r="P10" s="59">
        <f t="shared" si="3"/>
        <v>7214</v>
      </c>
      <c r="Q10" s="59">
        <f t="shared" si="4"/>
        <v>7133</v>
      </c>
      <c r="R10" s="59">
        <f t="shared" si="5"/>
        <v>6972</v>
      </c>
      <c r="S10" s="59">
        <f t="shared" si="6"/>
        <v>6851</v>
      </c>
      <c r="T10" s="59">
        <f t="shared" si="7"/>
        <v>6730</v>
      </c>
    </row>
    <row r="11" spans="1:20" ht="18" customHeight="1" x14ac:dyDescent="0.2">
      <c r="A11" s="53" t="s">
        <v>705</v>
      </c>
      <c r="B11" s="90" t="s">
        <v>655</v>
      </c>
      <c r="C11" s="56" t="s">
        <v>58</v>
      </c>
      <c r="D11" s="60">
        <v>1</v>
      </c>
      <c r="E11" s="61" t="s">
        <v>14</v>
      </c>
      <c r="F11" s="57">
        <v>1.5</v>
      </c>
      <c r="G11" s="62">
        <f t="shared" si="8"/>
        <v>2.5</v>
      </c>
      <c r="H11" s="58">
        <f>IF(D11='基本（介護無）・単一'!$F$4,'基本（介護無）・単一'!$L$4,IF(D11='基本（介護無）・単一'!$F$5,'基本（介護無）・単一'!$L$5,IF(D11='基本（介護無）・単一'!$F$6,'基本（介護無）・単一'!$L$6,IF(D11='基本（介護無）・単一'!$F$7,'基本（介護無）・単一'!$L$7,IF(D11='基本（介護無）・単一'!$F$8,'基本（介護無）・単一'!$L$8,IF(D11='基本（介護無）・単一'!$F$9,'基本（介護無）・単一'!$L$9,IF(D11='基本（介護無）・単一'!$F$10,'基本（介護無）・単一'!$L$10)))))))</f>
        <v>276</v>
      </c>
      <c r="I11" s="257"/>
      <c r="J11" s="58">
        <f>'基本（介護無）・複合'!M27</f>
        <v>304</v>
      </c>
      <c r="K11" s="257"/>
      <c r="L11" s="58">
        <f t="shared" si="9"/>
        <v>794</v>
      </c>
      <c r="M11" s="59">
        <f t="shared" si="0"/>
        <v>8892</v>
      </c>
      <c r="N11" s="59">
        <f t="shared" si="1"/>
        <v>8702</v>
      </c>
      <c r="O11" s="59">
        <f t="shared" si="2"/>
        <v>8654</v>
      </c>
      <c r="P11" s="59">
        <f t="shared" si="3"/>
        <v>8511</v>
      </c>
      <c r="Q11" s="59">
        <f t="shared" si="4"/>
        <v>8416</v>
      </c>
      <c r="R11" s="59">
        <f t="shared" si="5"/>
        <v>8225</v>
      </c>
      <c r="S11" s="59">
        <f t="shared" si="6"/>
        <v>8082</v>
      </c>
      <c r="T11" s="59">
        <f t="shared" si="7"/>
        <v>7940</v>
      </c>
    </row>
    <row r="12" spans="1:20" ht="18" customHeight="1" x14ac:dyDescent="0.2">
      <c r="A12" s="53" t="s">
        <v>706</v>
      </c>
      <c r="B12" s="90" t="s">
        <v>655</v>
      </c>
      <c r="C12" s="56" t="s">
        <v>58</v>
      </c>
      <c r="D12" s="60">
        <v>1</v>
      </c>
      <c r="E12" s="61" t="s">
        <v>14</v>
      </c>
      <c r="F12" s="57">
        <v>2</v>
      </c>
      <c r="G12" s="62">
        <f t="shared" si="8"/>
        <v>3</v>
      </c>
      <c r="H12" s="58">
        <f>IF(D12='基本（介護無）・単一'!$F$4,'基本（介護無）・単一'!$L$4,IF(D12='基本（介護無）・単一'!$F$5,'基本（介護無）・単一'!$L$5,IF(D12='基本（介護無）・単一'!$F$6,'基本（介護無）・単一'!$L$6,IF(D12='基本（介護無）・単一'!$F$7,'基本（介護無）・単一'!$L$7,IF(D12='基本（介護無）・単一'!$F$8,'基本（介護無）・単一'!$L$8,IF(D12='基本（介護無）・単一'!$F$9,'基本（介護無）・単一'!$L$9,IF(D12='基本（介護無）・単一'!$F$10,'基本（介護無）・単一'!$L$10)))))))</f>
        <v>276</v>
      </c>
      <c r="I12" s="257"/>
      <c r="J12" s="58">
        <f>'基本（介護無）・複合'!M28</f>
        <v>400</v>
      </c>
      <c r="K12" s="257"/>
      <c r="L12" s="58">
        <f t="shared" si="9"/>
        <v>914</v>
      </c>
      <c r="M12" s="59">
        <f t="shared" si="0"/>
        <v>10236</v>
      </c>
      <c r="N12" s="59">
        <f t="shared" si="1"/>
        <v>10017</v>
      </c>
      <c r="O12" s="59">
        <f t="shared" si="2"/>
        <v>9962</v>
      </c>
      <c r="P12" s="59">
        <f t="shared" si="3"/>
        <v>9798</v>
      </c>
      <c r="Q12" s="59">
        <f t="shared" si="4"/>
        <v>9688</v>
      </c>
      <c r="R12" s="59">
        <f t="shared" si="5"/>
        <v>9469</v>
      </c>
      <c r="S12" s="59">
        <f t="shared" si="6"/>
        <v>9304</v>
      </c>
      <c r="T12" s="59">
        <f t="shared" si="7"/>
        <v>9140</v>
      </c>
    </row>
    <row r="13" spans="1:20" ht="18" customHeight="1" x14ac:dyDescent="0.2">
      <c r="A13" s="53" t="s">
        <v>707</v>
      </c>
      <c r="B13" s="90" t="s">
        <v>655</v>
      </c>
      <c r="C13" s="56" t="s">
        <v>58</v>
      </c>
      <c r="D13" s="60">
        <v>1</v>
      </c>
      <c r="E13" s="61" t="s">
        <v>14</v>
      </c>
      <c r="F13" s="57">
        <v>2.5</v>
      </c>
      <c r="G13" s="62">
        <f t="shared" si="8"/>
        <v>3.5</v>
      </c>
      <c r="H13" s="58">
        <f>IF(D13='基本（介護無）・単一'!$F$4,'基本（介護無）・単一'!$L$4,IF(D13='基本（介護無）・単一'!$F$5,'基本（介護無）・単一'!$L$5,IF(D13='基本（介護無）・単一'!$F$6,'基本（介護無）・単一'!$L$6,IF(D13='基本（介護無）・単一'!$F$7,'基本（介護無）・単一'!$L$7,IF(D13='基本（介護無）・単一'!$F$8,'基本（介護無）・単一'!$L$8,IF(D13='基本（介護無）・単一'!$F$9,'基本（介護無）・単一'!$L$9,IF(D13='基本（介護無）・単一'!$F$10,'基本（介護無）・単一'!$L$10)))))))</f>
        <v>276</v>
      </c>
      <c r="I13" s="257"/>
      <c r="J13" s="58">
        <f>'基本（介護無）・複合'!M29</f>
        <v>497</v>
      </c>
      <c r="K13" s="257"/>
      <c r="L13" s="58">
        <f t="shared" si="9"/>
        <v>1035</v>
      </c>
      <c r="M13" s="59">
        <f t="shared" si="0"/>
        <v>11592</v>
      </c>
      <c r="N13" s="59">
        <f t="shared" si="1"/>
        <v>11343</v>
      </c>
      <c r="O13" s="59">
        <f t="shared" si="2"/>
        <v>11281</v>
      </c>
      <c r="P13" s="59">
        <f t="shared" si="3"/>
        <v>11095</v>
      </c>
      <c r="Q13" s="59">
        <f t="shared" si="4"/>
        <v>10971</v>
      </c>
      <c r="R13" s="59">
        <f t="shared" si="5"/>
        <v>10722</v>
      </c>
      <c r="S13" s="59">
        <f t="shared" si="6"/>
        <v>10536</v>
      </c>
      <c r="T13" s="59">
        <f t="shared" si="7"/>
        <v>10350</v>
      </c>
    </row>
    <row r="14" spans="1:20" ht="18" customHeight="1" x14ac:dyDescent="0.2">
      <c r="A14" s="53" t="s">
        <v>708</v>
      </c>
      <c r="B14" s="90" t="s">
        <v>655</v>
      </c>
      <c r="C14" s="56" t="s">
        <v>58</v>
      </c>
      <c r="D14" s="60">
        <v>1.5</v>
      </c>
      <c r="E14" s="61" t="s">
        <v>14</v>
      </c>
      <c r="F14" s="57">
        <v>0.5</v>
      </c>
      <c r="G14" s="62">
        <f t="shared" si="8"/>
        <v>2</v>
      </c>
      <c r="H14" s="58">
        <f>IF(D14='基本（介護無）・単一'!$F$4,'基本（介護無）・単一'!$L$4,IF(D14='基本（介護無）・単一'!$F$5,'基本（介護無）・単一'!$L$5,IF(D14='基本（介護無）・単一'!$F$6,'基本（介護無）・単一'!$L$6,IF(D14='基本（介護無）・単一'!$F$7,'基本（介護無）・単一'!$L$7,IF(D14='基本（介護無）・単一'!$F$8,'基本（介護無）・単一'!$L$8,IF(D14='基本（介護無）・単一'!$F$9,'基本（介護無）・単一'!$L$9,IF(D14='基本（介護無）・単一'!$F$10,'基本（介護無）・単一'!$L$10)))))))</f>
        <v>385</v>
      </c>
      <c r="I14" s="257"/>
      <c r="J14" s="58">
        <f>'基本（介護無）・複合'!M46</f>
        <v>98</v>
      </c>
      <c r="K14" s="257"/>
      <c r="L14" s="58">
        <f t="shared" si="9"/>
        <v>701</v>
      </c>
      <c r="M14" s="59">
        <f t="shared" si="0"/>
        <v>7851</v>
      </c>
      <c r="N14" s="59">
        <f t="shared" si="1"/>
        <v>7682</v>
      </c>
      <c r="O14" s="59">
        <f t="shared" si="2"/>
        <v>7640</v>
      </c>
      <c r="P14" s="59">
        <f t="shared" si="3"/>
        <v>7514</v>
      </c>
      <c r="Q14" s="59">
        <f t="shared" si="4"/>
        <v>7430</v>
      </c>
      <c r="R14" s="59">
        <f t="shared" si="5"/>
        <v>7262</v>
      </c>
      <c r="S14" s="59">
        <f t="shared" si="6"/>
        <v>7136</v>
      </c>
      <c r="T14" s="59">
        <f t="shared" si="7"/>
        <v>7010</v>
      </c>
    </row>
    <row r="15" spans="1:20" ht="18" customHeight="1" x14ac:dyDescent="0.2">
      <c r="A15" s="53" t="s">
        <v>709</v>
      </c>
      <c r="B15" s="90" t="s">
        <v>655</v>
      </c>
      <c r="C15" s="56" t="s">
        <v>58</v>
      </c>
      <c r="D15" s="60">
        <v>1.5</v>
      </c>
      <c r="E15" s="61" t="s">
        <v>14</v>
      </c>
      <c r="F15" s="57">
        <v>1</v>
      </c>
      <c r="G15" s="62">
        <f t="shared" si="8"/>
        <v>2.5</v>
      </c>
      <c r="H15" s="58">
        <f>IF(D15='基本（介護無）・単一'!$F$4,'基本（介護無）・単一'!$L$4,IF(D15='基本（介護無）・単一'!$F$5,'基本（介護無）・単一'!$L$5,IF(D15='基本（介護無）・単一'!$F$6,'基本（介護無）・単一'!$L$6,IF(D15='基本（介護無）・単一'!$F$7,'基本（介護無）・単一'!$L$7,IF(D15='基本（介護無）・単一'!$F$8,'基本（介護無）・単一'!$L$8,IF(D15='基本（介護無）・単一'!$F$9,'基本（介護無）・単一'!$L$9,IF(D15='基本（介護無）・単一'!$F$10,'基本（介護無）・単一'!$L$10)))))))</f>
        <v>385</v>
      </c>
      <c r="I15" s="257"/>
      <c r="J15" s="58">
        <f>'基本（介護無）・複合'!M47</f>
        <v>195</v>
      </c>
      <c r="K15" s="257"/>
      <c r="L15" s="58">
        <f t="shared" si="9"/>
        <v>822</v>
      </c>
      <c r="M15" s="59">
        <f t="shared" si="0"/>
        <v>9206</v>
      </c>
      <c r="N15" s="59">
        <f t="shared" si="1"/>
        <v>9009</v>
      </c>
      <c r="O15" s="59">
        <f t="shared" si="2"/>
        <v>8959</v>
      </c>
      <c r="P15" s="59">
        <f t="shared" si="3"/>
        <v>8811</v>
      </c>
      <c r="Q15" s="59">
        <f t="shared" si="4"/>
        <v>8713</v>
      </c>
      <c r="R15" s="59">
        <f t="shared" si="5"/>
        <v>8515</v>
      </c>
      <c r="S15" s="59">
        <f t="shared" si="6"/>
        <v>8367</v>
      </c>
      <c r="T15" s="59">
        <f t="shared" si="7"/>
        <v>8220</v>
      </c>
    </row>
    <row r="16" spans="1:20" ht="18" customHeight="1" x14ac:dyDescent="0.2">
      <c r="A16" s="53" t="s">
        <v>710</v>
      </c>
      <c r="B16" s="90" t="s">
        <v>655</v>
      </c>
      <c r="C16" s="56" t="s">
        <v>58</v>
      </c>
      <c r="D16" s="60">
        <v>1.5</v>
      </c>
      <c r="E16" s="61" t="s">
        <v>14</v>
      </c>
      <c r="F16" s="57">
        <v>1.5</v>
      </c>
      <c r="G16" s="62">
        <f t="shared" si="8"/>
        <v>3</v>
      </c>
      <c r="H16" s="58">
        <f>IF(D16='基本（介護無）・単一'!$F$4,'基本（介護無）・単一'!$L$4,IF(D16='基本（介護無）・単一'!$F$5,'基本（介護無）・単一'!$L$5,IF(D16='基本（介護無）・単一'!$F$6,'基本（介護無）・単一'!$L$6,IF(D16='基本（介護無）・単一'!$F$7,'基本（介護無）・単一'!$L$7,IF(D16='基本（介護無）・単一'!$F$8,'基本（介護無）・単一'!$L$8,IF(D16='基本（介護無）・単一'!$F$9,'基本（介護無）・単一'!$L$9,IF(D16='基本（介護無）・単一'!$F$10,'基本（介護無）・単一'!$L$10)))))))</f>
        <v>385</v>
      </c>
      <c r="I16" s="257"/>
      <c r="J16" s="58">
        <f>'基本（介護無）・複合'!M48</f>
        <v>291</v>
      </c>
      <c r="K16" s="257"/>
      <c r="L16" s="58">
        <f t="shared" si="9"/>
        <v>942</v>
      </c>
      <c r="M16" s="59">
        <f t="shared" si="0"/>
        <v>10550</v>
      </c>
      <c r="N16" s="59">
        <f t="shared" si="1"/>
        <v>10324</v>
      </c>
      <c r="O16" s="59">
        <f t="shared" si="2"/>
        <v>10267</v>
      </c>
      <c r="P16" s="59">
        <f t="shared" si="3"/>
        <v>10098</v>
      </c>
      <c r="Q16" s="59">
        <f t="shared" si="4"/>
        <v>9985</v>
      </c>
      <c r="R16" s="59">
        <f t="shared" si="5"/>
        <v>9759</v>
      </c>
      <c r="S16" s="59">
        <f t="shared" si="6"/>
        <v>9589</v>
      </c>
      <c r="T16" s="59">
        <f t="shared" si="7"/>
        <v>9420</v>
      </c>
    </row>
    <row r="17" spans="1:20" ht="18" customHeight="1" x14ac:dyDescent="0.2">
      <c r="A17" s="53" t="s">
        <v>711</v>
      </c>
      <c r="B17" s="90" t="s">
        <v>655</v>
      </c>
      <c r="C17" s="56" t="s">
        <v>58</v>
      </c>
      <c r="D17" s="60">
        <v>1.5</v>
      </c>
      <c r="E17" s="61" t="s">
        <v>14</v>
      </c>
      <c r="F17" s="57">
        <v>2</v>
      </c>
      <c r="G17" s="62">
        <f t="shared" si="8"/>
        <v>3.5</v>
      </c>
      <c r="H17" s="58">
        <f>IF(D17='基本（介護無）・単一'!$F$4,'基本（介護無）・単一'!$L$4,IF(D17='基本（介護無）・単一'!$F$5,'基本（介護無）・単一'!$L$5,IF(D17='基本（介護無）・単一'!$F$6,'基本（介護無）・単一'!$L$6,IF(D17='基本（介護無）・単一'!$F$7,'基本（介護無）・単一'!$L$7,IF(D17='基本（介護無）・単一'!$F$8,'基本（介護無）・単一'!$L$8,IF(D17='基本（介護無）・単一'!$F$9,'基本（介護無）・単一'!$L$9,IF(D17='基本（介護無）・単一'!$F$10,'基本（介護無）・単一'!$L$10)))))))</f>
        <v>385</v>
      </c>
      <c r="I17" s="257"/>
      <c r="J17" s="58">
        <f>'基本（介護無）・複合'!M49</f>
        <v>388</v>
      </c>
      <c r="K17" s="257"/>
      <c r="L17" s="58">
        <f t="shared" si="9"/>
        <v>1063</v>
      </c>
      <c r="M17" s="59">
        <f t="shared" si="0"/>
        <v>11905</v>
      </c>
      <c r="N17" s="59">
        <f t="shared" si="1"/>
        <v>11650</v>
      </c>
      <c r="O17" s="59">
        <f t="shared" si="2"/>
        <v>11586</v>
      </c>
      <c r="P17" s="59">
        <f t="shared" si="3"/>
        <v>11395</v>
      </c>
      <c r="Q17" s="59">
        <f t="shared" si="4"/>
        <v>11267</v>
      </c>
      <c r="R17" s="59">
        <f t="shared" si="5"/>
        <v>11012</v>
      </c>
      <c r="S17" s="59">
        <f t="shared" si="6"/>
        <v>10821</v>
      </c>
      <c r="T17" s="59">
        <f t="shared" si="7"/>
        <v>10630</v>
      </c>
    </row>
    <row r="18" spans="1:20" ht="18" customHeight="1" x14ac:dyDescent="0.2">
      <c r="A18" s="53" t="s">
        <v>712</v>
      </c>
      <c r="B18" s="90" t="s">
        <v>655</v>
      </c>
      <c r="C18" s="56" t="s">
        <v>58</v>
      </c>
      <c r="D18" s="60">
        <v>1.5</v>
      </c>
      <c r="E18" s="61" t="s">
        <v>14</v>
      </c>
      <c r="F18" s="57">
        <v>2.5</v>
      </c>
      <c r="G18" s="62">
        <f t="shared" si="8"/>
        <v>4</v>
      </c>
      <c r="H18" s="58">
        <f>IF(D18='基本（介護無）・単一'!$F$4,'基本（介護無）・単一'!$L$4,IF(D18='基本（介護無）・単一'!$F$5,'基本（介護無）・単一'!$L$5,IF(D18='基本（介護無）・単一'!$F$6,'基本（介護無）・単一'!$L$6,IF(D18='基本（介護無）・単一'!$F$7,'基本（介護無）・単一'!$L$7,IF(D18='基本（介護無）・単一'!$F$8,'基本（介護無）・単一'!$L$8,IF(D18='基本（介護無）・単一'!$F$9,'基本（介護無）・単一'!$L$9,IF(D18='基本（介護無）・単一'!$F$10,'基本（介護無）・単一'!$L$10)))))))</f>
        <v>385</v>
      </c>
      <c r="I18" s="257"/>
      <c r="J18" s="58">
        <f>'基本（介護無）・複合'!M50</f>
        <v>484</v>
      </c>
      <c r="K18" s="257"/>
      <c r="L18" s="58">
        <f t="shared" si="9"/>
        <v>1183</v>
      </c>
      <c r="M18" s="59">
        <f t="shared" si="0"/>
        <v>13249</v>
      </c>
      <c r="N18" s="59">
        <f t="shared" si="1"/>
        <v>12965</v>
      </c>
      <c r="O18" s="59">
        <f t="shared" si="2"/>
        <v>12894</v>
      </c>
      <c r="P18" s="59">
        <f t="shared" si="3"/>
        <v>12681</v>
      </c>
      <c r="Q18" s="59">
        <f t="shared" si="4"/>
        <v>12539</v>
      </c>
      <c r="R18" s="59">
        <f t="shared" si="5"/>
        <v>12255</v>
      </c>
      <c r="S18" s="59">
        <f t="shared" si="6"/>
        <v>12042</v>
      </c>
      <c r="T18" s="59">
        <f t="shared" si="7"/>
        <v>11830</v>
      </c>
    </row>
    <row r="19" spans="1:20" ht="18" customHeight="1" x14ac:dyDescent="0.2">
      <c r="A19" s="53" t="s">
        <v>713</v>
      </c>
      <c r="B19" s="90" t="s">
        <v>655</v>
      </c>
      <c r="C19" s="56" t="s">
        <v>58</v>
      </c>
      <c r="D19" s="60">
        <v>2</v>
      </c>
      <c r="E19" s="61" t="s">
        <v>14</v>
      </c>
      <c r="F19" s="57">
        <v>0.5</v>
      </c>
      <c r="G19" s="62">
        <f t="shared" si="8"/>
        <v>2.5</v>
      </c>
      <c r="H19" s="58">
        <f>IF(D19='基本（介護無）・単一'!$F$4,'基本（介護無）・単一'!$L$4,IF(D19='基本（介護無）・単一'!$F$5,'基本（介護無）・単一'!$L$5,IF(D19='基本（介護無）・単一'!$F$6,'基本（介護無）・単一'!$L$6,IF(D19='基本（介護無）・単一'!$F$7,'基本（介護無）・単一'!$L$7,IF(D19='基本（介護無）・単一'!$F$8,'基本（介護無）・単一'!$L$8,IF(D19='基本（介護無）・単一'!$F$9,'基本（介護無）・単一'!$L$9,IF(D19='基本（介護無）・単一'!$F$10,'基本（介護無）・単一'!$L$10)))))))</f>
        <v>483</v>
      </c>
      <c r="I19" s="257"/>
      <c r="J19" s="58">
        <f t="shared" ref="J19:J68" si="10">J14</f>
        <v>98</v>
      </c>
      <c r="K19" s="257"/>
      <c r="L19" s="58">
        <f t="shared" si="9"/>
        <v>848</v>
      </c>
      <c r="M19" s="59">
        <f t="shared" si="0"/>
        <v>9497</v>
      </c>
      <c r="N19" s="59">
        <f t="shared" si="1"/>
        <v>9294</v>
      </c>
      <c r="O19" s="59">
        <f t="shared" si="2"/>
        <v>9243</v>
      </c>
      <c r="P19" s="59">
        <f t="shared" si="3"/>
        <v>9090</v>
      </c>
      <c r="Q19" s="59">
        <f t="shared" si="4"/>
        <v>8988</v>
      </c>
      <c r="R19" s="59">
        <f t="shared" si="5"/>
        <v>8785</v>
      </c>
      <c r="S19" s="59">
        <f t="shared" si="6"/>
        <v>8632</v>
      </c>
      <c r="T19" s="59">
        <f t="shared" si="7"/>
        <v>8480</v>
      </c>
    </row>
    <row r="20" spans="1:20" ht="18" customHeight="1" x14ac:dyDescent="0.2">
      <c r="A20" s="53" t="s">
        <v>714</v>
      </c>
      <c r="B20" s="90" t="s">
        <v>655</v>
      </c>
      <c r="C20" s="56" t="s">
        <v>58</v>
      </c>
      <c r="D20" s="60">
        <v>2</v>
      </c>
      <c r="E20" s="61" t="s">
        <v>14</v>
      </c>
      <c r="F20" s="57">
        <v>1</v>
      </c>
      <c r="G20" s="62">
        <f t="shared" si="8"/>
        <v>3</v>
      </c>
      <c r="H20" s="58">
        <f>IF(D20='基本（介護無）・単一'!$F$4,'基本（介護無）・単一'!$L$4,IF(D20='基本（介護無）・単一'!$F$5,'基本（介護無）・単一'!$L$5,IF(D20='基本（介護無）・単一'!$F$6,'基本（介護無）・単一'!$L$6,IF(D20='基本（介護無）・単一'!$F$7,'基本（介護無）・単一'!$L$7,IF(D20='基本（介護無）・単一'!$F$8,'基本（介護無）・単一'!$L$8,IF(D20='基本（介護無）・単一'!$F$9,'基本（介護無）・単一'!$L$9,IF(D20='基本（介護無）・単一'!$F$10,'基本（介護無）・単一'!$L$10)))))))</f>
        <v>483</v>
      </c>
      <c r="I20" s="257"/>
      <c r="J20" s="58">
        <f t="shared" si="10"/>
        <v>195</v>
      </c>
      <c r="K20" s="257"/>
      <c r="L20" s="58">
        <f t="shared" si="9"/>
        <v>969</v>
      </c>
      <c r="M20" s="59">
        <f t="shared" si="0"/>
        <v>10852</v>
      </c>
      <c r="N20" s="59">
        <f t="shared" si="1"/>
        <v>10620</v>
      </c>
      <c r="O20" s="59">
        <f t="shared" si="2"/>
        <v>10562</v>
      </c>
      <c r="P20" s="59">
        <f t="shared" si="3"/>
        <v>10387</v>
      </c>
      <c r="Q20" s="59">
        <f t="shared" si="4"/>
        <v>10271</v>
      </c>
      <c r="R20" s="59">
        <f t="shared" si="5"/>
        <v>10038</v>
      </c>
      <c r="S20" s="59">
        <f t="shared" si="6"/>
        <v>9864</v>
      </c>
      <c r="T20" s="59">
        <f t="shared" si="7"/>
        <v>9690</v>
      </c>
    </row>
    <row r="21" spans="1:20" ht="18" customHeight="1" x14ac:dyDescent="0.2">
      <c r="A21" s="53" t="s">
        <v>715</v>
      </c>
      <c r="B21" s="90" t="s">
        <v>655</v>
      </c>
      <c r="C21" s="56" t="s">
        <v>58</v>
      </c>
      <c r="D21" s="60">
        <v>2</v>
      </c>
      <c r="E21" s="61" t="s">
        <v>14</v>
      </c>
      <c r="F21" s="57">
        <v>1.5</v>
      </c>
      <c r="G21" s="62">
        <f t="shared" si="8"/>
        <v>3.5</v>
      </c>
      <c r="H21" s="58">
        <f>IF(D21='基本（介護無）・単一'!$F$4,'基本（介護無）・単一'!$L$4,IF(D21='基本（介護無）・単一'!$F$5,'基本（介護無）・単一'!$L$5,IF(D21='基本（介護無）・単一'!$F$6,'基本（介護無）・単一'!$L$6,IF(D21='基本（介護無）・単一'!$F$7,'基本（介護無）・単一'!$L$7,IF(D21='基本（介護無）・単一'!$F$8,'基本（介護無）・単一'!$L$8,IF(D21='基本（介護無）・単一'!$F$9,'基本（介護無）・単一'!$L$9,IF(D21='基本（介護無）・単一'!$F$10,'基本（介護無）・単一'!$L$10)))))))</f>
        <v>483</v>
      </c>
      <c r="I21" s="257"/>
      <c r="J21" s="58">
        <f t="shared" si="10"/>
        <v>291</v>
      </c>
      <c r="K21" s="257"/>
      <c r="L21" s="58">
        <f t="shared" si="9"/>
        <v>1089</v>
      </c>
      <c r="M21" s="59">
        <f t="shared" si="0"/>
        <v>12196</v>
      </c>
      <c r="N21" s="59">
        <f t="shared" si="1"/>
        <v>11935</v>
      </c>
      <c r="O21" s="59">
        <f t="shared" si="2"/>
        <v>11870</v>
      </c>
      <c r="P21" s="59">
        <f t="shared" si="3"/>
        <v>11674</v>
      </c>
      <c r="Q21" s="59">
        <f t="shared" si="4"/>
        <v>11543</v>
      </c>
      <c r="R21" s="59">
        <f t="shared" si="5"/>
        <v>11282</v>
      </c>
      <c r="S21" s="59">
        <f t="shared" si="6"/>
        <v>11086</v>
      </c>
      <c r="T21" s="59">
        <f t="shared" si="7"/>
        <v>10890</v>
      </c>
    </row>
    <row r="22" spans="1:20" ht="18" customHeight="1" x14ac:dyDescent="0.2">
      <c r="A22" s="53" t="s">
        <v>716</v>
      </c>
      <c r="B22" s="90" t="s">
        <v>655</v>
      </c>
      <c r="C22" s="56" t="s">
        <v>58</v>
      </c>
      <c r="D22" s="60">
        <v>2</v>
      </c>
      <c r="E22" s="61" t="s">
        <v>14</v>
      </c>
      <c r="F22" s="57">
        <v>2</v>
      </c>
      <c r="G22" s="62">
        <f t="shared" si="8"/>
        <v>4</v>
      </c>
      <c r="H22" s="58">
        <f>IF(D22='基本（介護無）・単一'!$F$4,'基本（介護無）・単一'!$L$4,IF(D22='基本（介護無）・単一'!$F$5,'基本（介護無）・単一'!$L$5,IF(D22='基本（介護無）・単一'!$F$6,'基本（介護無）・単一'!$L$6,IF(D22='基本（介護無）・単一'!$F$7,'基本（介護無）・単一'!$L$7,IF(D22='基本（介護無）・単一'!$F$8,'基本（介護無）・単一'!$L$8,IF(D22='基本（介護無）・単一'!$F$9,'基本（介護無）・単一'!$L$9,IF(D22='基本（介護無）・単一'!$F$10,'基本（介護無）・単一'!$L$10)))))))</f>
        <v>483</v>
      </c>
      <c r="I22" s="257"/>
      <c r="J22" s="58">
        <f t="shared" si="10"/>
        <v>388</v>
      </c>
      <c r="K22" s="257"/>
      <c r="L22" s="58">
        <f t="shared" si="9"/>
        <v>1210</v>
      </c>
      <c r="M22" s="59">
        <f t="shared" si="0"/>
        <v>13552</v>
      </c>
      <c r="N22" s="59">
        <f t="shared" si="1"/>
        <v>13261</v>
      </c>
      <c r="O22" s="59">
        <f t="shared" si="2"/>
        <v>13189</v>
      </c>
      <c r="P22" s="59">
        <f t="shared" si="3"/>
        <v>12971</v>
      </c>
      <c r="Q22" s="59">
        <f t="shared" si="4"/>
        <v>12826</v>
      </c>
      <c r="R22" s="59">
        <f t="shared" si="5"/>
        <v>12535</v>
      </c>
      <c r="S22" s="59">
        <f t="shared" si="6"/>
        <v>12317</v>
      </c>
      <c r="T22" s="59">
        <f t="shared" si="7"/>
        <v>12100</v>
      </c>
    </row>
    <row r="23" spans="1:20" ht="18" customHeight="1" x14ac:dyDescent="0.2">
      <c r="A23" s="53" t="s">
        <v>717</v>
      </c>
      <c r="B23" s="90" t="s">
        <v>655</v>
      </c>
      <c r="C23" s="56" t="s">
        <v>58</v>
      </c>
      <c r="D23" s="60">
        <v>2</v>
      </c>
      <c r="E23" s="61" t="s">
        <v>14</v>
      </c>
      <c r="F23" s="57">
        <v>2.5</v>
      </c>
      <c r="G23" s="62">
        <f t="shared" si="8"/>
        <v>4.5</v>
      </c>
      <c r="H23" s="58">
        <f>IF(D23='基本（介護無）・単一'!$F$4,'基本（介護無）・単一'!$L$4,IF(D23='基本（介護無）・単一'!$F$5,'基本（介護無）・単一'!$L$5,IF(D23='基本（介護無）・単一'!$F$6,'基本（介護無）・単一'!$L$6,IF(D23='基本（介護無）・単一'!$F$7,'基本（介護無）・単一'!$L$7,IF(D23='基本（介護無）・単一'!$F$8,'基本（介護無）・単一'!$L$8,IF(D23='基本（介護無）・単一'!$F$9,'基本（介護無）・単一'!$L$9,IF(D23='基本（介護無）・単一'!$F$10,'基本（介護無）・単一'!$L$10)))))))</f>
        <v>483</v>
      </c>
      <c r="I23" s="257"/>
      <c r="J23" s="58">
        <f t="shared" si="10"/>
        <v>484</v>
      </c>
      <c r="K23" s="257"/>
      <c r="L23" s="58">
        <f t="shared" si="9"/>
        <v>1330</v>
      </c>
      <c r="M23" s="59">
        <f t="shared" si="0"/>
        <v>14896</v>
      </c>
      <c r="N23" s="59">
        <f t="shared" si="1"/>
        <v>14576</v>
      </c>
      <c r="O23" s="59">
        <f t="shared" si="2"/>
        <v>14497</v>
      </c>
      <c r="P23" s="59">
        <f t="shared" si="3"/>
        <v>14257</v>
      </c>
      <c r="Q23" s="59">
        <f t="shared" si="4"/>
        <v>14098</v>
      </c>
      <c r="R23" s="59">
        <f t="shared" si="5"/>
        <v>13778</v>
      </c>
      <c r="S23" s="59">
        <f t="shared" si="6"/>
        <v>13539</v>
      </c>
      <c r="T23" s="59">
        <f t="shared" si="7"/>
        <v>13300</v>
      </c>
    </row>
    <row r="24" spans="1:20" ht="18" customHeight="1" x14ac:dyDescent="0.2">
      <c r="A24" s="53" t="s">
        <v>718</v>
      </c>
      <c r="B24" s="90" t="s">
        <v>655</v>
      </c>
      <c r="C24" s="56" t="s">
        <v>58</v>
      </c>
      <c r="D24" s="60">
        <v>2.5</v>
      </c>
      <c r="E24" s="61" t="s">
        <v>14</v>
      </c>
      <c r="F24" s="57">
        <v>0.5</v>
      </c>
      <c r="G24" s="62">
        <f t="shared" si="8"/>
        <v>3</v>
      </c>
      <c r="H24" s="58">
        <f>IF(D24='基本（介護無）・単一'!$F$4,'基本（介護無）・単一'!$L$4,IF(D24='基本（介護無）・単一'!$F$5,'基本（介護無）・単一'!$L$5,IF(D24='基本（介護無）・単一'!$F$6,'基本（介護無）・単一'!$L$6,IF(D24='基本（介護無）・単一'!$F$7,'基本（介護無）・単一'!$L$7,IF(D24='基本（介護無）・単一'!$F$8,'基本（介護無）・単一'!$L$8,IF(D24='基本（介護無）・単一'!$F$9,'基本（介護無）・単一'!$L$9,IF(D24='基本（介護無）・単一'!$F$10,'基本（介護無）・単一'!$L$10)))))))</f>
        <v>580</v>
      </c>
      <c r="I24" s="257"/>
      <c r="J24" s="58">
        <f t="shared" si="10"/>
        <v>98</v>
      </c>
      <c r="K24" s="257"/>
      <c r="L24" s="58">
        <f t="shared" si="9"/>
        <v>993</v>
      </c>
      <c r="M24" s="59">
        <f t="shared" si="0"/>
        <v>11121</v>
      </c>
      <c r="N24" s="59">
        <f t="shared" si="1"/>
        <v>10883</v>
      </c>
      <c r="O24" s="59">
        <f t="shared" si="2"/>
        <v>10823</v>
      </c>
      <c r="P24" s="59">
        <f t="shared" si="3"/>
        <v>10644</v>
      </c>
      <c r="Q24" s="59">
        <f t="shared" si="4"/>
        <v>10525</v>
      </c>
      <c r="R24" s="59">
        <f t="shared" si="5"/>
        <v>10287</v>
      </c>
      <c r="S24" s="59">
        <f t="shared" si="6"/>
        <v>10108</v>
      </c>
      <c r="T24" s="59">
        <f t="shared" si="7"/>
        <v>9930</v>
      </c>
    </row>
    <row r="25" spans="1:20" ht="18" customHeight="1" x14ac:dyDescent="0.2">
      <c r="A25" s="53" t="s">
        <v>719</v>
      </c>
      <c r="B25" s="90" t="s">
        <v>655</v>
      </c>
      <c r="C25" s="56" t="s">
        <v>58</v>
      </c>
      <c r="D25" s="60">
        <v>2.5</v>
      </c>
      <c r="E25" s="61" t="s">
        <v>14</v>
      </c>
      <c r="F25" s="57">
        <v>1</v>
      </c>
      <c r="G25" s="62">
        <f t="shared" si="8"/>
        <v>3.5</v>
      </c>
      <c r="H25" s="58">
        <f>IF(D25='基本（介護無）・単一'!$F$4,'基本（介護無）・単一'!$L$4,IF(D25='基本（介護無）・単一'!$F$5,'基本（介護無）・単一'!$L$5,IF(D25='基本（介護無）・単一'!$F$6,'基本（介護無）・単一'!$L$6,IF(D25='基本（介護無）・単一'!$F$7,'基本（介護無）・単一'!$L$7,IF(D25='基本（介護無）・単一'!$F$8,'基本（介護無）・単一'!$L$8,IF(D25='基本（介護無）・単一'!$F$9,'基本（介護無）・単一'!$L$9,IF(D25='基本（介護無）・単一'!$F$10,'基本（介護無）・単一'!$L$10)))))))</f>
        <v>580</v>
      </c>
      <c r="I25" s="257"/>
      <c r="J25" s="58">
        <f t="shared" si="10"/>
        <v>195</v>
      </c>
      <c r="K25" s="257"/>
      <c r="L25" s="58">
        <f t="shared" si="9"/>
        <v>1114</v>
      </c>
      <c r="M25" s="59">
        <f t="shared" si="0"/>
        <v>12476</v>
      </c>
      <c r="N25" s="59">
        <f t="shared" si="1"/>
        <v>12209</v>
      </c>
      <c r="O25" s="59">
        <f t="shared" si="2"/>
        <v>12142</v>
      </c>
      <c r="P25" s="59">
        <f t="shared" si="3"/>
        <v>11942</v>
      </c>
      <c r="Q25" s="59">
        <f t="shared" si="4"/>
        <v>11808</v>
      </c>
      <c r="R25" s="59">
        <f t="shared" si="5"/>
        <v>11541</v>
      </c>
      <c r="S25" s="59">
        <f t="shared" si="6"/>
        <v>11340</v>
      </c>
      <c r="T25" s="59">
        <f t="shared" si="7"/>
        <v>11140</v>
      </c>
    </row>
    <row r="26" spans="1:20" ht="18" customHeight="1" x14ac:dyDescent="0.2">
      <c r="A26" s="53" t="s">
        <v>720</v>
      </c>
      <c r="B26" s="90" t="s">
        <v>655</v>
      </c>
      <c r="C26" s="56" t="s">
        <v>58</v>
      </c>
      <c r="D26" s="60">
        <v>2.5</v>
      </c>
      <c r="E26" s="61" t="s">
        <v>14</v>
      </c>
      <c r="F26" s="57">
        <v>1.5</v>
      </c>
      <c r="G26" s="62">
        <f t="shared" si="8"/>
        <v>4</v>
      </c>
      <c r="H26" s="58">
        <f>IF(D26='基本（介護無）・単一'!$F$4,'基本（介護無）・単一'!$L$4,IF(D26='基本（介護無）・単一'!$F$5,'基本（介護無）・単一'!$L$5,IF(D26='基本（介護無）・単一'!$F$6,'基本（介護無）・単一'!$L$6,IF(D26='基本（介護無）・単一'!$F$7,'基本（介護無）・単一'!$L$7,IF(D26='基本（介護無）・単一'!$F$8,'基本（介護無）・単一'!$L$8,IF(D26='基本（介護無）・単一'!$F$9,'基本（介護無）・単一'!$L$9,IF(D26='基本（介護無）・単一'!$F$10,'基本（介護無）・単一'!$L$10)))))))</f>
        <v>580</v>
      </c>
      <c r="I26" s="257"/>
      <c r="J26" s="58">
        <f t="shared" si="10"/>
        <v>291</v>
      </c>
      <c r="K26" s="257"/>
      <c r="L26" s="58">
        <f t="shared" si="9"/>
        <v>1234</v>
      </c>
      <c r="M26" s="59">
        <f t="shared" si="0"/>
        <v>13820</v>
      </c>
      <c r="N26" s="59">
        <f t="shared" si="1"/>
        <v>13524</v>
      </c>
      <c r="O26" s="59">
        <f t="shared" si="2"/>
        <v>13450</v>
      </c>
      <c r="P26" s="59">
        <f t="shared" si="3"/>
        <v>13228</v>
      </c>
      <c r="Q26" s="59">
        <f t="shared" si="4"/>
        <v>13080</v>
      </c>
      <c r="R26" s="59">
        <f t="shared" si="5"/>
        <v>12784</v>
      </c>
      <c r="S26" s="59">
        <f t="shared" si="6"/>
        <v>12562</v>
      </c>
      <c r="T26" s="59">
        <f t="shared" si="7"/>
        <v>12340</v>
      </c>
    </row>
    <row r="27" spans="1:20" ht="18" customHeight="1" x14ac:dyDescent="0.2">
      <c r="A27" s="53" t="s">
        <v>721</v>
      </c>
      <c r="B27" s="90" t="s">
        <v>655</v>
      </c>
      <c r="C27" s="56" t="s">
        <v>58</v>
      </c>
      <c r="D27" s="60">
        <v>2.5</v>
      </c>
      <c r="E27" s="61" t="s">
        <v>14</v>
      </c>
      <c r="F27" s="57">
        <v>2</v>
      </c>
      <c r="G27" s="62">
        <f t="shared" si="8"/>
        <v>4.5</v>
      </c>
      <c r="H27" s="58">
        <f>IF(D27='基本（介護無）・単一'!$F$4,'基本（介護無）・単一'!$L$4,IF(D27='基本（介護無）・単一'!$F$5,'基本（介護無）・単一'!$L$5,IF(D27='基本（介護無）・単一'!$F$6,'基本（介護無）・単一'!$L$6,IF(D27='基本（介護無）・単一'!$F$7,'基本（介護無）・単一'!$L$7,IF(D27='基本（介護無）・単一'!$F$8,'基本（介護無）・単一'!$L$8,IF(D27='基本（介護無）・単一'!$F$9,'基本（介護無）・単一'!$L$9,IF(D27='基本（介護無）・単一'!$F$10,'基本（介護無）・単一'!$L$10)))))))</f>
        <v>580</v>
      </c>
      <c r="I27" s="257"/>
      <c r="J27" s="58">
        <f t="shared" si="10"/>
        <v>388</v>
      </c>
      <c r="K27" s="257"/>
      <c r="L27" s="58">
        <f t="shared" si="9"/>
        <v>1355</v>
      </c>
      <c r="M27" s="59">
        <f t="shared" si="0"/>
        <v>15176</v>
      </c>
      <c r="N27" s="59">
        <f t="shared" si="1"/>
        <v>14850</v>
      </c>
      <c r="O27" s="59">
        <f t="shared" si="2"/>
        <v>14769</v>
      </c>
      <c r="P27" s="59">
        <f t="shared" si="3"/>
        <v>14525</v>
      </c>
      <c r="Q27" s="59">
        <f t="shared" si="4"/>
        <v>14363</v>
      </c>
      <c r="R27" s="59">
        <f t="shared" si="5"/>
        <v>14037</v>
      </c>
      <c r="S27" s="59">
        <f t="shared" si="6"/>
        <v>13793</v>
      </c>
      <c r="T27" s="59">
        <f t="shared" si="7"/>
        <v>13550</v>
      </c>
    </row>
    <row r="28" spans="1:20" ht="18" customHeight="1" x14ac:dyDescent="0.2">
      <c r="A28" s="53" t="s">
        <v>722</v>
      </c>
      <c r="B28" s="90" t="s">
        <v>655</v>
      </c>
      <c r="C28" s="56" t="s">
        <v>58</v>
      </c>
      <c r="D28" s="60">
        <v>2.5</v>
      </c>
      <c r="E28" s="61" t="s">
        <v>14</v>
      </c>
      <c r="F28" s="57">
        <v>2.5</v>
      </c>
      <c r="G28" s="62">
        <f t="shared" si="8"/>
        <v>5</v>
      </c>
      <c r="H28" s="58">
        <f>IF(D28='基本（介護無）・単一'!$F$4,'基本（介護無）・単一'!$L$4,IF(D28='基本（介護無）・単一'!$F$5,'基本（介護無）・単一'!$L$5,IF(D28='基本（介護無）・単一'!$F$6,'基本（介護無）・単一'!$L$6,IF(D28='基本（介護無）・単一'!$F$7,'基本（介護無）・単一'!$L$7,IF(D28='基本（介護無）・単一'!$F$8,'基本（介護無）・単一'!$L$8,IF(D28='基本（介護無）・単一'!$F$9,'基本（介護無）・単一'!$L$9,IF(D28='基本（介護無）・単一'!$F$10,'基本（介護無）・単一'!$L$10)))))))</f>
        <v>580</v>
      </c>
      <c r="I28" s="257"/>
      <c r="J28" s="58">
        <f t="shared" si="10"/>
        <v>484</v>
      </c>
      <c r="K28" s="257"/>
      <c r="L28" s="58">
        <f t="shared" si="9"/>
        <v>1475</v>
      </c>
      <c r="M28" s="59">
        <f t="shared" si="0"/>
        <v>16520</v>
      </c>
      <c r="N28" s="59">
        <f t="shared" si="1"/>
        <v>16166</v>
      </c>
      <c r="O28" s="59">
        <f t="shared" si="2"/>
        <v>16077</v>
      </c>
      <c r="P28" s="59">
        <f t="shared" si="3"/>
        <v>15812</v>
      </c>
      <c r="Q28" s="59">
        <f t="shared" si="4"/>
        <v>15635</v>
      </c>
      <c r="R28" s="59">
        <f t="shared" si="5"/>
        <v>15281</v>
      </c>
      <c r="S28" s="59">
        <f t="shared" si="6"/>
        <v>15015</v>
      </c>
      <c r="T28" s="59">
        <f t="shared" si="7"/>
        <v>14750</v>
      </c>
    </row>
    <row r="29" spans="1:20" ht="18" customHeight="1" x14ac:dyDescent="0.2">
      <c r="A29" s="53" t="s">
        <v>723</v>
      </c>
      <c r="B29" s="90" t="s">
        <v>655</v>
      </c>
      <c r="C29" s="56" t="s">
        <v>58</v>
      </c>
      <c r="D29" s="60">
        <v>3</v>
      </c>
      <c r="E29" s="61" t="s">
        <v>14</v>
      </c>
      <c r="F29" s="57">
        <v>0.5</v>
      </c>
      <c r="G29" s="62">
        <f t="shared" si="8"/>
        <v>3.5</v>
      </c>
      <c r="H29" s="58">
        <f>IF(D29='基本（介護無）・単一'!$F$4,'基本（介護無）・単一'!$L$4,IF(D29='基本（介護無）・単一'!$F$5,'基本（介護無）・単一'!$L$5,IF(D29='基本（介護無）・単一'!$F$6,'基本（介護無）・単一'!$L$6,IF(D29='基本（介護無）・単一'!$F$7,'基本（介護無）・単一'!$L$7,IF(D29='基本（介護無）・単一'!$F$8,'基本（介護無）・単一'!$L$8,IF(D29='基本（介護無）・単一'!$F$9,'基本（介護無）・単一'!$L$9,IF(D29='基本（介護無）・単一'!$F$10,'基本（介護無）・単一'!$L$10)))))))</f>
        <v>676</v>
      </c>
      <c r="I29" s="257"/>
      <c r="J29" s="58">
        <f t="shared" si="10"/>
        <v>98</v>
      </c>
      <c r="K29" s="257"/>
      <c r="L29" s="58">
        <f t="shared" si="9"/>
        <v>1137</v>
      </c>
      <c r="M29" s="59">
        <f t="shared" si="0"/>
        <v>12734</v>
      </c>
      <c r="N29" s="59">
        <f t="shared" si="1"/>
        <v>12461</v>
      </c>
      <c r="O29" s="59">
        <f t="shared" si="2"/>
        <v>12393</v>
      </c>
      <c r="P29" s="59">
        <f t="shared" si="3"/>
        <v>12188</v>
      </c>
      <c r="Q29" s="59">
        <f t="shared" si="4"/>
        <v>12052</v>
      </c>
      <c r="R29" s="59">
        <f t="shared" si="5"/>
        <v>11779</v>
      </c>
      <c r="S29" s="59">
        <f t="shared" si="6"/>
        <v>11574</v>
      </c>
      <c r="T29" s="59">
        <f t="shared" si="7"/>
        <v>11370</v>
      </c>
    </row>
    <row r="30" spans="1:20" ht="18" customHeight="1" x14ac:dyDescent="0.2">
      <c r="A30" s="53" t="s">
        <v>724</v>
      </c>
      <c r="B30" s="90" t="s">
        <v>655</v>
      </c>
      <c r="C30" s="56" t="s">
        <v>58</v>
      </c>
      <c r="D30" s="60">
        <v>3</v>
      </c>
      <c r="E30" s="61" t="s">
        <v>14</v>
      </c>
      <c r="F30" s="57">
        <v>1</v>
      </c>
      <c r="G30" s="62">
        <f t="shared" si="8"/>
        <v>4</v>
      </c>
      <c r="H30" s="58">
        <f>IF(D30='基本（介護無）・単一'!$F$4,'基本（介護無）・単一'!$L$4,IF(D30='基本（介護無）・単一'!$F$5,'基本（介護無）・単一'!$L$5,IF(D30='基本（介護無）・単一'!$F$6,'基本（介護無）・単一'!$L$6,IF(D30='基本（介護無）・単一'!$F$7,'基本（介護無）・単一'!$L$7,IF(D30='基本（介護無）・単一'!$F$8,'基本（介護無）・単一'!$L$8,IF(D30='基本（介護無）・単一'!$F$9,'基本（介護無）・単一'!$L$9,IF(D30='基本（介護無）・単一'!$F$10,'基本（介護無）・単一'!$L$10)))))))</f>
        <v>676</v>
      </c>
      <c r="I30" s="257"/>
      <c r="J30" s="58">
        <f>J25</f>
        <v>195</v>
      </c>
      <c r="K30" s="257"/>
      <c r="L30" s="58">
        <f t="shared" si="9"/>
        <v>1258</v>
      </c>
      <c r="M30" s="59">
        <f t="shared" si="0"/>
        <v>14089</v>
      </c>
      <c r="N30" s="59">
        <f t="shared" si="1"/>
        <v>13787</v>
      </c>
      <c r="O30" s="59">
        <f t="shared" si="2"/>
        <v>13712</v>
      </c>
      <c r="P30" s="59">
        <f t="shared" si="3"/>
        <v>13485</v>
      </c>
      <c r="Q30" s="59">
        <f t="shared" si="4"/>
        <v>13334</v>
      </c>
      <c r="R30" s="59">
        <f t="shared" si="5"/>
        <v>13032</v>
      </c>
      <c r="S30" s="59">
        <f t="shared" si="6"/>
        <v>12806</v>
      </c>
      <c r="T30" s="59">
        <f t="shared" si="7"/>
        <v>12580</v>
      </c>
    </row>
    <row r="31" spans="1:20" ht="18" customHeight="1" x14ac:dyDescent="0.2">
      <c r="A31" s="53" t="s">
        <v>725</v>
      </c>
      <c r="B31" s="90" t="s">
        <v>655</v>
      </c>
      <c r="C31" s="56" t="s">
        <v>58</v>
      </c>
      <c r="D31" s="60">
        <v>3</v>
      </c>
      <c r="E31" s="61" t="s">
        <v>14</v>
      </c>
      <c r="F31" s="57">
        <v>1.5</v>
      </c>
      <c r="G31" s="62">
        <f t="shared" si="8"/>
        <v>4.5</v>
      </c>
      <c r="H31" s="58">
        <f>IF(D31='基本（介護無）・単一'!$F$4,'基本（介護無）・単一'!$L$4,IF(D31='基本（介護無）・単一'!$F$5,'基本（介護無）・単一'!$L$5,IF(D31='基本（介護無）・単一'!$F$6,'基本（介護無）・単一'!$L$6,IF(D31='基本（介護無）・単一'!$F$7,'基本（介護無）・単一'!$L$7,IF(D31='基本（介護無）・単一'!$F$8,'基本（介護無）・単一'!$L$8,IF(D31='基本（介護無）・単一'!$F$9,'基本（介護無）・単一'!$L$9,IF(D31='基本（介護無）・単一'!$F$10,'基本（介護無）・単一'!$L$10)))))))</f>
        <v>676</v>
      </c>
      <c r="I31" s="257"/>
      <c r="J31" s="58">
        <f t="shared" si="10"/>
        <v>291</v>
      </c>
      <c r="K31" s="257"/>
      <c r="L31" s="58">
        <f t="shared" si="9"/>
        <v>1378</v>
      </c>
      <c r="M31" s="59">
        <f t="shared" si="0"/>
        <v>15433</v>
      </c>
      <c r="N31" s="59">
        <f t="shared" si="1"/>
        <v>15102</v>
      </c>
      <c r="O31" s="59">
        <f t="shared" si="2"/>
        <v>15020</v>
      </c>
      <c r="P31" s="59">
        <f t="shared" si="3"/>
        <v>14772</v>
      </c>
      <c r="Q31" s="59">
        <f t="shared" si="4"/>
        <v>14606</v>
      </c>
      <c r="R31" s="59">
        <f t="shared" si="5"/>
        <v>14276</v>
      </c>
      <c r="S31" s="59">
        <f t="shared" si="6"/>
        <v>14028</v>
      </c>
      <c r="T31" s="59">
        <f t="shared" si="7"/>
        <v>13780</v>
      </c>
    </row>
    <row r="32" spans="1:20" ht="18" customHeight="1" x14ac:dyDescent="0.2">
      <c r="A32" s="53" t="s">
        <v>726</v>
      </c>
      <c r="B32" s="90" t="s">
        <v>655</v>
      </c>
      <c r="C32" s="56" t="s">
        <v>58</v>
      </c>
      <c r="D32" s="60">
        <v>3</v>
      </c>
      <c r="E32" s="61" t="s">
        <v>14</v>
      </c>
      <c r="F32" s="57">
        <v>2</v>
      </c>
      <c r="G32" s="62">
        <f t="shared" si="8"/>
        <v>5</v>
      </c>
      <c r="H32" s="58">
        <f>IF(D32='基本（介護無）・単一'!$F$4,'基本（介護無）・単一'!$L$4,IF(D32='基本（介護無）・単一'!$F$5,'基本（介護無）・単一'!$L$5,IF(D32='基本（介護無）・単一'!$F$6,'基本（介護無）・単一'!$L$6,IF(D32='基本（介護無）・単一'!$F$7,'基本（介護無）・単一'!$L$7,IF(D32='基本（介護無）・単一'!$F$8,'基本（介護無）・単一'!$L$8,IF(D32='基本（介護無）・単一'!$F$9,'基本（介護無）・単一'!$L$9,IF(D32='基本（介護無）・単一'!$F$10,'基本（介護無）・単一'!$L$10)))))))</f>
        <v>676</v>
      </c>
      <c r="I32" s="257"/>
      <c r="J32" s="58">
        <f t="shared" si="10"/>
        <v>388</v>
      </c>
      <c r="K32" s="257"/>
      <c r="L32" s="58">
        <f t="shared" si="9"/>
        <v>1499</v>
      </c>
      <c r="M32" s="59">
        <f t="shared" si="0"/>
        <v>16788</v>
      </c>
      <c r="N32" s="59">
        <f t="shared" si="1"/>
        <v>16429</v>
      </c>
      <c r="O32" s="59">
        <f t="shared" si="2"/>
        <v>16339</v>
      </c>
      <c r="P32" s="59">
        <f t="shared" si="3"/>
        <v>16069</v>
      </c>
      <c r="Q32" s="59">
        <f t="shared" si="4"/>
        <v>15889</v>
      </c>
      <c r="R32" s="59">
        <f t="shared" si="5"/>
        <v>15529</v>
      </c>
      <c r="S32" s="59">
        <f t="shared" si="6"/>
        <v>15259</v>
      </c>
      <c r="T32" s="59">
        <f t="shared" si="7"/>
        <v>14990</v>
      </c>
    </row>
    <row r="33" spans="1:20" ht="18" customHeight="1" x14ac:dyDescent="0.2">
      <c r="A33" s="53" t="s">
        <v>727</v>
      </c>
      <c r="B33" s="90" t="s">
        <v>655</v>
      </c>
      <c r="C33" s="56" t="s">
        <v>58</v>
      </c>
      <c r="D33" s="60">
        <v>3</v>
      </c>
      <c r="E33" s="61" t="s">
        <v>14</v>
      </c>
      <c r="F33" s="57">
        <v>2.5</v>
      </c>
      <c r="G33" s="62">
        <f t="shared" si="8"/>
        <v>5.5</v>
      </c>
      <c r="H33" s="58">
        <f>IF(D33='基本（介護無）・単一'!$F$4,'基本（介護無）・単一'!$L$4,IF(D33='基本（介護無）・単一'!$F$5,'基本（介護無）・単一'!$L$5,IF(D33='基本（介護無）・単一'!$F$6,'基本（介護無）・単一'!$L$6,IF(D33='基本（介護無）・単一'!$F$7,'基本（介護無）・単一'!$L$7,IF(D33='基本（介護無）・単一'!$F$8,'基本（介護無）・単一'!$L$8,IF(D33='基本（介護無）・単一'!$F$9,'基本（介護無）・単一'!$L$9,IF(D33='基本（介護無）・単一'!$F$10,'基本（介護無）・単一'!$L$10)))))))</f>
        <v>676</v>
      </c>
      <c r="I33" s="257"/>
      <c r="J33" s="58">
        <f t="shared" si="10"/>
        <v>484</v>
      </c>
      <c r="K33" s="257"/>
      <c r="L33" s="58">
        <f t="shared" si="9"/>
        <v>1619</v>
      </c>
      <c r="M33" s="59">
        <f t="shared" si="0"/>
        <v>18132</v>
      </c>
      <c r="N33" s="59">
        <f t="shared" si="1"/>
        <v>17744</v>
      </c>
      <c r="O33" s="59">
        <f t="shared" si="2"/>
        <v>17647</v>
      </c>
      <c r="P33" s="59">
        <f t="shared" si="3"/>
        <v>17355</v>
      </c>
      <c r="Q33" s="59">
        <f t="shared" si="4"/>
        <v>17161</v>
      </c>
      <c r="R33" s="59">
        <f t="shared" si="5"/>
        <v>16772</v>
      </c>
      <c r="S33" s="59">
        <f t="shared" si="6"/>
        <v>16481</v>
      </c>
      <c r="T33" s="59">
        <f t="shared" si="7"/>
        <v>16190</v>
      </c>
    </row>
    <row r="34" spans="1:20" ht="18" customHeight="1" x14ac:dyDescent="0.2">
      <c r="A34" s="53" t="s">
        <v>728</v>
      </c>
      <c r="B34" s="90" t="s">
        <v>655</v>
      </c>
      <c r="C34" s="56" t="s">
        <v>58</v>
      </c>
      <c r="D34" s="60">
        <v>3.5</v>
      </c>
      <c r="E34" s="61" t="s">
        <v>14</v>
      </c>
      <c r="F34" s="57">
        <v>0.5</v>
      </c>
      <c r="G34" s="62">
        <f t="shared" si="8"/>
        <v>4</v>
      </c>
      <c r="H34" s="58">
        <f>IF(D34='基本（介護無）・単一'!$F$4,'基本（介護無）・単一'!$L$4,IF(D34='基本（介護無）・単一'!$F$5,'基本（介護無）・単一'!$L$5,IF(D34='基本（介護無）・単一'!$F$6,'基本（介護無）・単一'!$L$6,IF(D34='基本（介護無）・単一'!$F$7,'基本（介護無）・単一'!$L$7,IF(D34='基本（介護無）・単一'!$F$8,'基本（介護無）・単一'!$L$8,IF(D34='基本（介護無）・単一'!$F$9,'基本（介護無）・単一'!$L$9,IF(D34='基本（介護無）・単一'!$F$10,'基本（介護無）・単一'!$L$10)))))))</f>
        <v>773</v>
      </c>
      <c r="I34" s="257"/>
      <c r="J34" s="58">
        <f t="shared" si="10"/>
        <v>98</v>
      </c>
      <c r="K34" s="257"/>
      <c r="L34" s="58">
        <f t="shared" si="9"/>
        <v>1283</v>
      </c>
      <c r="M34" s="59">
        <f t="shared" si="0"/>
        <v>14369</v>
      </c>
      <c r="N34" s="59">
        <f t="shared" si="1"/>
        <v>14061</v>
      </c>
      <c r="O34" s="59">
        <f t="shared" si="2"/>
        <v>13984</v>
      </c>
      <c r="P34" s="59">
        <f t="shared" si="3"/>
        <v>13753</v>
      </c>
      <c r="Q34" s="59">
        <f t="shared" si="4"/>
        <v>13599</v>
      </c>
      <c r="R34" s="59">
        <f t="shared" si="5"/>
        <v>13291</v>
      </c>
      <c r="S34" s="59">
        <f t="shared" si="6"/>
        <v>13060</v>
      </c>
      <c r="T34" s="59">
        <f t="shared" si="7"/>
        <v>12830</v>
      </c>
    </row>
    <row r="35" spans="1:20" ht="18" customHeight="1" x14ac:dyDescent="0.2">
      <c r="A35" s="53" t="s">
        <v>729</v>
      </c>
      <c r="B35" s="90" t="s">
        <v>655</v>
      </c>
      <c r="C35" s="56" t="s">
        <v>58</v>
      </c>
      <c r="D35" s="60">
        <v>3.5</v>
      </c>
      <c r="E35" s="61" t="s">
        <v>14</v>
      </c>
      <c r="F35" s="57">
        <v>1</v>
      </c>
      <c r="G35" s="62">
        <f t="shared" si="8"/>
        <v>4.5</v>
      </c>
      <c r="H35" s="58">
        <f>IF(D35='基本（介護無）・単一'!$F$4,'基本（介護無）・単一'!$L$4,IF(D35='基本（介護無）・単一'!$F$5,'基本（介護無）・単一'!$L$5,IF(D35='基本（介護無）・単一'!$F$6,'基本（介護無）・単一'!$L$6,IF(D35='基本（介護無）・単一'!$F$7,'基本（介護無）・単一'!$L$7,IF(D35='基本（介護無）・単一'!$F$8,'基本（介護無）・単一'!$L$8,IF(D35='基本（介護無）・単一'!$F$9,'基本（介護無）・単一'!$L$9,IF(D35='基本（介護無）・単一'!$F$10,'基本（介護無）・単一'!$L$10)))))))</f>
        <v>773</v>
      </c>
      <c r="I35" s="257"/>
      <c r="J35" s="58">
        <f t="shared" si="10"/>
        <v>195</v>
      </c>
      <c r="K35" s="257"/>
      <c r="L35" s="58">
        <f t="shared" si="9"/>
        <v>1404</v>
      </c>
      <c r="M35" s="59">
        <f t="shared" si="0"/>
        <v>15724</v>
      </c>
      <c r="N35" s="59">
        <f t="shared" si="1"/>
        <v>15387</v>
      </c>
      <c r="O35" s="59">
        <f t="shared" si="2"/>
        <v>15303</v>
      </c>
      <c r="P35" s="59">
        <f t="shared" si="3"/>
        <v>15050</v>
      </c>
      <c r="Q35" s="59">
        <f t="shared" si="4"/>
        <v>14882</v>
      </c>
      <c r="R35" s="59">
        <f t="shared" si="5"/>
        <v>14545</v>
      </c>
      <c r="S35" s="59">
        <f t="shared" si="6"/>
        <v>14292</v>
      </c>
      <c r="T35" s="59">
        <f t="shared" si="7"/>
        <v>14040</v>
      </c>
    </row>
    <row r="36" spans="1:20" ht="18" customHeight="1" x14ac:dyDescent="0.2">
      <c r="A36" s="53" t="s">
        <v>730</v>
      </c>
      <c r="B36" s="90" t="s">
        <v>655</v>
      </c>
      <c r="C36" s="56" t="s">
        <v>58</v>
      </c>
      <c r="D36" s="60">
        <v>3.5</v>
      </c>
      <c r="E36" s="61" t="s">
        <v>14</v>
      </c>
      <c r="F36" s="57">
        <v>1.5</v>
      </c>
      <c r="G36" s="62">
        <f t="shared" si="8"/>
        <v>5</v>
      </c>
      <c r="H36" s="58">
        <f>IF(D36='基本（介護無）・単一'!$F$4,'基本（介護無）・単一'!$L$4,IF(D36='基本（介護無）・単一'!$F$5,'基本（介護無）・単一'!$L$5,IF(D36='基本（介護無）・単一'!$F$6,'基本（介護無）・単一'!$L$6,IF(D36='基本（介護無）・単一'!$F$7,'基本（介護無）・単一'!$L$7,IF(D36='基本（介護無）・単一'!$F$8,'基本（介護無）・単一'!$L$8,IF(D36='基本（介護無）・単一'!$F$9,'基本（介護無）・単一'!$L$9,IF(D36='基本（介護無）・単一'!$F$10,'基本（介護無）・単一'!$L$10)))))))</f>
        <v>773</v>
      </c>
      <c r="I36" s="257"/>
      <c r="J36" s="58">
        <f t="shared" si="10"/>
        <v>291</v>
      </c>
      <c r="K36" s="257"/>
      <c r="L36" s="58">
        <f t="shared" ref="L36:L68" si="11">ROUND(H36*(1+$I$4),0)+ROUND(J36*(1+$K$4),0)</f>
        <v>1524</v>
      </c>
      <c r="M36" s="59">
        <f t="shared" si="0"/>
        <v>17068</v>
      </c>
      <c r="N36" s="59">
        <f t="shared" si="1"/>
        <v>16703</v>
      </c>
      <c r="O36" s="59">
        <f t="shared" si="2"/>
        <v>16611</v>
      </c>
      <c r="P36" s="59">
        <f t="shared" si="3"/>
        <v>16337</v>
      </c>
      <c r="Q36" s="59">
        <f t="shared" si="4"/>
        <v>16154</v>
      </c>
      <c r="R36" s="59">
        <f t="shared" si="5"/>
        <v>15788</v>
      </c>
      <c r="S36" s="59">
        <f t="shared" si="6"/>
        <v>15514</v>
      </c>
      <c r="T36" s="59">
        <f t="shared" si="7"/>
        <v>15240</v>
      </c>
    </row>
    <row r="37" spans="1:20" ht="18" customHeight="1" x14ac:dyDescent="0.2">
      <c r="A37" s="53" t="s">
        <v>731</v>
      </c>
      <c r="B37" s="90" t="s">
        <v>655</v>
      </c>
      <c r="C37" s="56" t="s">
        <v>58</v>
      </c>
      <c r="D37" s="60">
        <v>3.5</v>
      </c>
      <c r="E37" s="61" t="s">
        <v>14</v>
      </c>
      <c r="F37" s="57">
        <v>2</v>
      </c>
      <c r="G37" s="62">
        <f t="shared" si="8"/>
        <v>5.5</v>
      </c>
      <c r="H37" s="58">
        <f>IF(D37='基本（介護無）・単一'!$F$4,'基本（介護無）・単一'!$L$4,IF(D37='基本（介護無）・単一'!$F$5,'基本（介護無）・単一'!$L$5,IF(D37='基本（介護無）・単一'!$F$6,'基本（介護無）・単一'!$L$6,IF(D37='基本（介護無）・単一'!$F$7,'基本（介護無）・単一'!$L$7,IF(D37='基本（介護無）・単一'!$F$8,'基本（介護無）・単一'!$L$8,IF(D37='基本（介護無）・単一'!$F$9,'基本（介護無）・単一'!$L$9,IF(D37='基本（介護無）・単一'!$F$10,'基本（介護無）・単一'!$L$10)))))))</f>
        <v>773</v>
      </c>
      <c r="I37" s="257"/>
      <c r="J37" s="58">
        <f t="shared" si="10"/>
        <v>388</v>
      </c>
      <c r="K37" s="257"/>
      <c r="L37" s="58">
        <f t="shared" si="11"/>
        <v>1645</v>
      </c>
      <c r="M37" s="59">
        <f t="shared" si="0"/>
        <v>18424</v>
      </c>
      <c r="N37" s="59">
        <f t="shared" si="1"/>
        <v>18029</v>
      </c>
      <c r="O37" s="59">
        <f t="shared" si="2"/>
        <v>17930</v>
      </c>
      <c r="P37" s="59">
        <f t="shared" si="3"/>
        <v>17634</v>
      </c>
      <c r="Q37" s="59">
        <f t="shared" si="4"/>
        <v>17437</v>
      </c>
      <c r="R37" s="59">
        <f t="shared" si="5"/>
        <v>17042</v>
      </c>
      <c r="S37" s="59">
        <f t="shared" si="6"/>
        <v>16746</v>
      </c>
      <c r="T37" s="59">
        <f t="shared" si="7"/>
        <v>16450</v>
      </c>
    </row>
    <row r="38" spans="1:20" ht="18" customHeight="1" x14ac:dyDescent="0.2">
      <c r="A38" s="53" t="s">
        <v>732</v>
      </c>
      <c r="B38" s="90" t="s">
        <v>655</v>
      </c>
      <c r="C38" s="56" t="s">
        <v>58</v>
      </c>
      <c r="D38" s="60">
        <v>3.5</v>
      </c>
      <c r="E38" s="61" t="s">
        <v>14</v>
      </c>
      <c r="F38" s="57">
        <v>2.5</v>
      </c>
      <c r="G38" s="62">
        <f t="shared" si="8"/>
        <v>6</v>
      </c>
      <c r="H38" s="58">
        <f>IF(D38='基本（介護無）・単一'!$F$4,'基本（介護無）・単一'!$L$4,IF(D38='基本（介護無）・単一'!$F$5,'基本（介護無）・単一'!$L$5,IF(D38='基本（介護無）・単一'!$F$6,'基本（介護無）・単一'!$L$6,IF(D38='基本（介護無）・単一'!$F$7,'基本（介護無）・単一'!$L$7,IF(D38='基本（介護無）・単一'!$F$8,'基本（介護無）・単一'!$L$8,IF(D38='基本（介護無）・単一'!$F$9,'基本（介護無）・単一'!$L$9,IF(D38='基本（介護無）・単一'!$F$10,'基本（介護無）・単一'!$L$10)))))))</f>
        <v>773</v>
      </c>
      <c r="I38" s="257"/>
      <c r="J38" s="58">
        <f t="shared" si="10"/>
        <v>484</v>
      </c>
      <c r="K38" s="257"/>
      <c r="L38" s="58">
        <f t="shared" si="11"/>
        <v>1765</v>
      </c>
      <c r="M38" s="59">
        <f t="shared" si="0"/>
        <v>19768</v>
      </c>
      <c r="N38" s="59">
        <f t="shared" si="1"/>
        <v>19344</v>
      </c>
      <c r="O38" s="59">
        <f t="shared" si="2"/>
        <v>19238</v>
      </c>
      <c r="P38" s="59">
        <f t="shared" si="3"/>
        <v>18920</v>
      </c>
      <c r="Q38" s="59">
        <f t="shared" si="4"/>
        <v>18709</v>
      </c>
      <c r="R38" s="59">
        <f t="shared" si="5"/>
        <v>18285</v>
      </c>
      <c r="S38" s="59">
        <f t="shared" si="6"/>
        <v>17967</v>
      </c>
      <c r="T38" s="59">
        <f t="shared" si="7"/>
        <v>17650</v>
      </c>
    </row>
    <row r="39" spans="1:20" ht="18" customHeight="1" x14ac:dyDescent="0.2">
      <c r="A39" s="53" t="s">
        <v>733</v>
      </c>
      <c r="B39" s="90" t="s">
        <v>655</v>
      </c>
      <c r="C39" s="56" t="s">
        <v>58</v>
      </c>
      <c r="D39" s="60">
        <v>4</v>
      </c>
      <c r="E39" s="61" t="s">
        <v>14</v>
      </c>
      <c r="F39" s="57">
        <v>0.5</v>
      </c>
      <c r="G39" s="62">
        <f t="shared" si="8"/>
        <v>4.5</v>
      </c>
      <c r="H39" s="58">
        <f>'基本（介護無）・単一'!L11</f>
        <v>869</v>
      </c>
      <c r="I39" s="257"/>
      <c r="J39" s="58">
        <f t="shared" si="10"/>
        <v>98</v>
      </c>
      <c r="K39" s="257"/>
      <c r="L39" s="58">
        <f t="shared" si="11"/>
        <v>1427</v>
      </c>
      <c r="M39" s="59">
        <f t="shared" si="0"/>
        <v>15982</v>
      </c>
      <c r="N39" s="59">
        <f t="shared" si="1"/>
        <v>15639</v>
      </c>
      <c r="O39" s="59">
        <f t="shared" si="2"/>
        <v>15554</v>
      </c>
      <c r="P39" s="59">
        <f t="shared" si="3"/>
        <v>15297</v>
      </c>
      <c r="Q39" s="59">
        <f t="shared" si="4"/>
        <v>15126</v>
      </c>
      <c r="R39" s="59">
        <f t="shared" si="5"/>
        <v>14783</v>
      </c>
      <c r="S39" s="59">
        <f t="shared" si="6"/>
        <v>14526</v>
      </c>
      <c r="T39" s="59">
        <f t="shared" si="7"/>
        <v>14270</v>
      </c>
    </row>
    <row r="40" spans="1:20" ht="18" customHeight="1" x14ac:dyDescent="0.2">
      <c r="A40" s="53" t="s">
        <v>734</v>
      </c>
      <c r="B40" s="90" t="s">
        <v>655</v>
      </c>
      <c r="C40" s="56" t="s">
        <v>58</v>
      </c>
      <c r="D40" s="60">
        <v>4</v>
      </c>
      <c r="E40" s="61" t="s">
        <v>14</v>
      </c>
      <c r="F40" s="57">
        <v>1</v>
      </c>
      <c r="G40" s="62">
        <f t="shared" si="8"/>
        <v>5</v>
      </c>
      <c r="H40" s="58">
        <f>$H$39</f>
        <v>869</v>
      </c>
      <c r="I40" s="257"/>
      <c r="J40" s="58">
        <f t="shared" si="10"/>
        <v>195</v>
      </c>
      <c r="K40" s="257"/>
      <c r="L40" s="58">
        <f t="shared" si="11"/>
        <v>1548</v>
      </c>
      <c r="M40" s="59">
        <f t="shared" si="0"/>
        <v>17337</v>
      </c>
      <c r="N40" s="59">
        <f t="shared" si="1"/>
        <v>16966</v>
      </c>
      <c r="O40" s="59">
        <f t="shared" si="2"/>
        <v>16873</v>
      </c>
      <c r="P40" s="59">
        <f t="shared" si="3"/>
        <v>16594</v>
      </c>
      <c r="Q40" s="59">
        <f t="shared" si="4"/>
        <v>16408</v>
      </c>
      <c r="R40" s="59">
        <f t="shared" si="5"/>
        <v>16037</v>
      </c>
      <c r="S40" s="59">
        <f t="shared" si="6"/>
        <v>15758</v>
      </c>
      <c r="T40" s="59">
        <f t="shared" si="7"/>
        <v>15480</v>
      </c>
    </row>
    <row r="41" spans="1:20" ht="18" customHeight="1" x14ac:dyDescent="0.2">
      <c r="A41" s="53" t="s">
        <v>735</v>
      </c>
      <c r="B41" s="90" t="s">
        <v>655</v>
      </c>
      <c r="C41" s="56" t="s">
        <v>58</v>
      </c>
      <c r="D41" s="60">
        <v>4</v>
      </c>
      <c r="E41" s="61" t="s">
        <v>14</v>
      </c>
      <c r="F41" s="57">
        <v>1.5</v>
      </c>
      <c r="G41" s="62">
        <f t="shared" si="8"/>
        <v>5.5</v>
      </c>
      <c r="H41" s="58">
        <f>$H$39</f>
        <v>869</v>
      </c>
      <c r="I41" s="257"/>
      <c r="J41" s="58">
        <f t="shared" si="10"/>
        <v>291</v>
      </c>
      <c r="K41" s="257"/>
      <c r="L41" s="58">
        <f t="shared" si="11"/>
        <v>1668</v>
      </c>
      <c r="M41" s="59">
        <f t="shared" si="0"/>
        <v>18681</v>
      </c>
      <c r="N41" s="59">
        <f t="shared" si="1"/>
        <v>18281</v>
      </c>
      <c r="O41" s="59">
        <f t="shared" si="2"/>
        <v>18181</v>
      </c>
      <c r="P41" s="59">
        <f t="shared" si="3"/>
        <v>17880</v>
      </c>
      <c r="Q41" s="59">
        <f t="shared" si="4"/>
        <v>17680</v>
      </c>
      <c r="R41" s="59">
        <f t="shared" si="5"/>
        <v>17280</v>
      </c>
      <c r="S41" s="59">
        <f t="shared" si="6"/>
        <v>16980</v>
      </c>
      <c r="T41" s="59">
        <f t="shared" si="7"/>
        <v>16680</v>
      </c>
    </row>
    <row r="42" spans="1:20" ht="18" customHeight="1" x14ac:dyDescent="0.2">
      <c r="A42" s="53" t="s">
        <v>736</v>
      </c>
      <c r="B42" s="90" t="s">
        <v>655</v>
      </c>
      <c r="C42" s="56" t="s">
        <v>58</v>
      </c>
      <c r="D42" s="60">
        <v>4</v>
      </c>
      <c r="E42" s="61" t="s">
        <v>14</v>
      </c>
      <c r="F42" s="57">
        <v>2</v>
      </c>
      <c r="G42" s="62">
        <f t="shared" si="8"/>
        <v>6</v>
      </c>
      <c r="H42" s="58">
        <f>$H$39</f>
        <v>869</v>
      </c>
      <c r="I42" s="257"/>
      <c r="J42" s="58">
        <f t="shared" si="10"/>
        <v>388</v>
      </c>
      <c r="K42" s="257"/>
      <c r="L42" s="58">
        <f t="shared" si="11"/>
        <v>1789</v>
      </c>
      <c r="M42" s="59">
        <f t="shared" si="0"/>
        <v>20036</v>
      </c>
      <c r="N42" s="59">
        <f t="shared" si="1"/>
        <v>19607</v>
      </c>
      <c r="O42" s="59">
        <f t="shared" si="2"/>
        <v>19500</v>
      </c>
      <c r="P42" s="59">
        <f t="shared" si="3"/>
        <v>19178</v>
      </c>
      <c r="Q42" s="59">
        <f t="shared" si="4"/>
        <v>18963</v>
      </c>
      <c r="R42" s="59">
        <f t="shared" si="5"/>
        <v>18534</v>
      </c>
      <c r="S42" s="59">
        <f t="shared" si="6"/>
        <v>18212</v>
      </c>
      <c r="T42" s="59">
        <f t="shared" si="7"/>
        <v>17890</v>
      </c>
    </row>
    <row r="43" spans="1:20" ht="18" customHeight="1" x14ac:dyDescent="0.2">
      <c r="A43" s="53" t="s">
        <v>737</v>
      </c>
      <c r="B43" s="90" t="s">
        <v>655</v>
      </c>
      <c r="C43" s="56" t="s">
        <v>58</v>
      </c>
      <c r="D43" s="60">
        <v>4</v>
      </c>
      <c r="E43" s="61" t="s">
        <v>14</v>
      </c>
      <c r="F43" s="57">
        <v>2.5</v>
      </c>
      <c r="G43" s="62">
        <f t="shared" si="8"/>
        <v>6.5</v>
      </c>
      <c r="H43" s="58">
        <f>$H$39</f>
        <v>869</v>
      </c>
      <c r="I43" s="257"/>
      <c r="J43" s="58">
        <f t="shared" si="10"/>
        <v>484</v>
      </c>
      <c r="K43" s="257"/>
      <c r="L43" s="58">
        <f t="shared" si="11"/>
        <v>1909</v>
      </c>
      <c r="M43" s="59">
        <f t="shared" si="0"/>
        <v>21380</v>
      </c>
      <c r="N43" s="59">
        <f t="shared" si="1"/>
        <v>20922</v>
      </c>
      <c r="O43" s="59">
        <f t="shared" si="2"/>
        <v>20808</v>
      </c>
      <c r="P43" s="59">
        <f t="shared" si="3"/>
        <v>20464</v>
      </c>
      <c r="Q43" s="59">
        <f t="shared" si="4"/>
        <v>20235</v>
      </c>
      <c r="R43" s="59">
        <f t="shared" si="5"/>
        <v>19777</v>
      </c>
      <c r="S43" s="59">
        <f t="shared" si="6"/>
        <v>19433</v>
      </c>
      <c r="T43" s="59">
        <f t="shared" si="7"/>
        <v>19090</v>
      </c>
    </row>
    <row r="44" spans="1:20" ht="18" customHeight="1" x14ac:dyDescent="0.2">
      <c r="A44" s="53" t="s">
        <v>738</v>
      </c>
      <c r="B44" s="90" t="s">
        <v>655</v>
      </c>
      <c r="C44" s="56" t="s">
        <v>58</v>
      </c>
      <c r="D44" s="60">
        <v>4.5</v>
      </c>
      <c r="E44" s="61" t="s">
        <v>14</v>
      </c>
      <c r="F44" s="57">
        <v>0.5</v>
      </c>
      <c r="G44" s="62">
        <f t="shared" si="8"/>
        <v>5</v>
      </c>
      <c r="H44" s="58">
        <f>'基本（介護無）・単一'!L12</f>
        <v>966</v>
      </c>
      <c r="I44" s="257"/>
      <c r="J44" s="58">
        <f t="shared" si="10"/>
        <v>98</v>
      </c>
      <c r="K44" s="257"/>
      <c r="L44" s="58">
        <f t="shared" si="11"/>
        <v>1572</v>
      </c>
      <c r="M44" s="59">
        <f t="shared" si="0"/>
        <v>17606</v>
      </c>
      <c r="N44" s="59">
        <f t="shared" si="1"/>
        <v>17229</v>
      </c>
      <c r="O44" s="59">
        <f t="shared" si="2"/>
        <v>17134</v>
      </c>
      <c r="P44" s="59">
        <f t="shared" si="3"/>
        <v>16851</v>
      </c>
      <c r="Q44" s="59">
        <f t="shared" si="4"/>
        <v>16663</v>
      </c>
      <c r="R44" s="59">
        <f t="shared" si="5"/>
        <v>16285</v>
      </c>
      <c r="S44" s="59">
        <f t="shared" si="6"/>
        <v>16002</v>
      </c>
      <c r="T44" s="59">
        <f t="shared" si="7"/>
        <v>15720</v>
      </c>
    </row>
    <row r="45" spans="1:20" ht="18" customHeight="1" x14ac:dyDescent="0.2">
      <c r="A45" s="53" t="s">
        <v>739</v>
      </c>
      <c r="B45" s="90" t="s">
        <v>655</v>
      </c>
      <c r="C45" s="56" t="s">
        <v>58</v>
      </c>
      <c r="D45" s="60">
        <v>4.5</v>
      </c>
      <c r="E45" s="61" t="s">
        <v>14</v>
      </c>
      <c r="F45" s="57">
        <v>1</v>
      </c>
      <c r="G45" s="62">
        <f t="shared" si="8"/>
        <v>5.5</v>
      </c>
      <c r="H45" s="58">
        <f>$H$44</f>
        <v>966</v>
      </c>
      <c r="I45" s="257"/>
      <c r="J45" s="58">
        <f t="shared" si="10"/>
        <v>195</v>
      </c>
      <c r="K45" s="257"/>
      <c r="L45" s="58">
        <f t="shared" si="11"/>
        <v>1693</v>
      </c>
      <c r="M45" s="59">
        <f t="shared" si="0"/>
        <v>18961</v>
      </c>
      <c r="N45" s="59">
        <f t="shared" si="1"/>
        <v>18555</v>
      </c>
      <c r="O45" s="59">
        <f t="shared" si="2"/>
        <v>18453</v>
      </c>
      <c r="P45" s="59">
        <f t="shared" si="3"/>
        <v>18148</v>
      </c>
      <c r="Q45" s="59">
        <f t="shared" si="4"/>
        <v>17945</v>
      </c>
      <c r="R45" s="59">
        <f t="shared" si="5"/>
        <v>17539</v>
      </c>
      <c r="S45" s="59">
        <f t="shared" si="6"/>
        <v>17234</v>
      </c>
      <c r="T45" s="59">
        <f t="shared" si="7"/>
        <v>16930</v>
      </c>
    </row>
    <row r="46" spans="1:20" ht="18" customHeight="1" x14ac:dyDescent="0.2">
      <c r="A46" s="53" t="s">
        <v>740</v>
      </c>
      <c r="B46" s="90" t="s">
        <v>655</v>
      </c>
      <c r="C46" s="56" t="s">
        <v>58</v>
      </c>
      <c r="D46" s="60">
        <v>4.5</v>
      </c>
      <c r="E46" s="61" t="s">
        <v>14</v>
      </c>
      <c r="F46" s="57">
        <v>1.5</v>
      </c>
      <c r="G46" s="62">
        <f t="shared" si="8"/>
        <v>6</v>
      </c>
      <c r="H46" s="58">
        <f>$H$44</f>
        <v>966</v>
      </c>
      <c r="I46" s="257"/>
      <c r="J46" s="58">
        <f t="shared" si="10"/>
        <v>291</v>
      </c>
      <c r="K46" s="257"/>
      <c r="L46" s="58">
        <f t="shared" si="11"/>
        <v>1813</v>
      </c>
      <c r="M46" s="59">
        <f t="shared" si="0"/>
        <v>20305</v>
      </c>
      <c r="N46" s="59">
        <f t="shared" si="1"/>
        <v>19870</v>
      </c>
      <c r="O46" s="59">
        <f t="shared" si="2"/>
        <v>19761</v>
      </c>
      <c r="P46" s="59">
        <f t="shared" si="3"/>
        <v>19435</v>
      </c>
      <c r="Q46" s="59">
        <f t="shared" si="4"/>
        <v>19217</v>
      </c>
      <c r="R46" s="59">
        <f t="shared" si="5"/>
        <v>18782</v>
      </c>
      <c r="S46" s="59">
        <f t="shared" si="6"/>
        <v>18456</v>
      </c>
      <c r="T46" s="59">
        <f t="shared" si="7"/>
        <v>18130</v>
      </c>
    </row>
    <row r="47" spans="1:20" ht="18" customHeight="1" x14ac:dyDescent="0.2">
      <c r="A47" s="53" t="s">
        <v>741</v>
      </c>
      <c r="B47" s="90" t="s">
        <v>655</v>
      </c>
      <c r="C47" s="56" t="s">
        <v>58</v>
      </c>
      <c r="D47" s="60">
        <v>4.5</v>
      </c>
      <c r="E47" s="61" t="s">
        <v>14</v>
      </c>
      <c r="F47" s="57">
        <v>2</v>
      </c>
      <c r="G47" s="62">
        <f t="shared" si="8"/>
        <v>6.5</v>
      </c>
      <c r="H47" s="58">
        <f>$H$44</f>
        <v>966</v>
      </c>
      <c r="I47" s="257"/>
      <c r="J47" s="58">
        <f t="shared" si="10"/>
        <v>388</v>
      </c>
      <c r="K47" s="257"/>
      <c r="L47" s="58">
        <f t="shared" si="11"/>
        <v>1934</v>
      </c>
      <c r="M47" s="59">
        <f t="shared" si="0"/>
        <v>21660</v>
      </c>
      <c r="N47" s="59">
        <f t="shared" si="1"/>
        <v>21196</v>
      </c>
      <c r="O47" s="59">
        <f t="shared" si="2"/>
        <v>21080</v>
      </c>
      <c r="P47" s="59">
        <f t="shared" si="3"/>
        <v>20732</v>
      </c>
      <c r="Q47" s="59">
        <f t="shared" si="4"/>
        <v>20500</v>
      </c>
      <c r="R47" s="59">
        <f t="shared" si="5"/>
        <v>20036</v>
      </c>
      <c r="S47" s="59">
        <f t="shared" si="6"/>
        <v>19688</v>
      </c>
      <c r="T47" s="59">
        <f t="shared" si="7"/>
        <v>19340</v>
      </c>
    </row>
    <row r="48" spans="1:20" ht="18" customHeight="1" x14ac:dyDescent="0.2">
      <c r="A48" s="53" t="s">
        <v>742</v>
      </c>
      <c r="B48" s="90" t="s">
        <v>655</v>
      </c>
      <c r="C48" s="56" t="s">
        <v>58</v>
      </c>
      <c r="D48" s="60">
        <v>4.5</v>
      </c>
      <c r="E48" s="61" t="s">
        <v>14</v>
      </c>
      <c r="F48" s="57">
        <v>2.5</v>
      </c>
      <c r="G48" s="62">
        <f t="shared" si="8"/>
        <v>7</v>
      </c>
      <c r="H48" s="58">
        <f>$H$44</f>
        <v>966</v>
      </c>
      <c r="I48" s="257"/>
      <c r="J48" s="58">
        <f t="shared" si="10"/>
        <v>484</v>
      </c>
      <c r="K48" s="257"/>
      <c r="L48" s="58">
        <f t="shared" si="11"/>
        <v>2054</v>
      </c>
      <c r="M48" s="59">
        <f t="shared" si="0"/>
        <v>23004</v>
      </c>
      <c r="N48" s="59">
        <f t="shared" si="1"/>
        <v>22511</v>
      </c>
      <c r="O48" s="59">
        <f t="shared" si="2"/>
        <v>22388</v>
      </c>
      <c r="P48" s="59">
        <f t="shared" si="3"/>
        <v>22018</v>
      </c>
      <c r="Q48" s="59">
        <f t="shared" si="4"/>
        <v>21772</v>
      </c>
      <c r="R48" s="59">
        <f t="shared" si="5"/>
        <v>21279</v>
      </c>
      <c r="S48" s="59">
        <f t="shared" si="6"/>
        <v>20909</v>
      </c>
      <c r="T48" s="59">
        <f t="shared" si="7"/>
        <v>20540</v>
      </c>
    </row>
    <row r="49" spans="1:20" ht="18" customHeight="1" x14ac:dyDescent="0.2">
      <c r="A49" s="53" t="s">
        <v>743</v>
      </c>
      <c r="B49" s="90" t="s">
        <v>655</v>
      </c>
      <c r="C49" s="56" t="s">
        <v>58</v>
      </c>
      <c r="D49" s="60">
        <v>5</v>
      </c>
      <c r="E49" s="61" t="s">
        <v>14</v>
      </c>
      <c r="F49" s="57">
        <v>0.5</v>
      </c>
      <c r="G49" s="62">
        <f t="shared" si="8"/>
        <v>5.5</v>
      </c>
      <c r="H49" s="58">
        <f>'基本（介護無）・単一'!L13</f>
        <v>1063</v>
      </c>
      <c r="I49" s="257"/>
      <c r="J49" s="58">
        <f t="shared" si="10"/>
        <v>98</v>
      </c>
      <c r="K49" s="257"/>
      <c r="L49" s="58">
        <f t="shared" si="11"/>
        <v>1718</v>
      </c>
      <c r="M49" s="59">
        <f t="shared" si="0"/>
        <v>19241</v>
      </c>
      <c r="N49" s="59">
        <f t="shared" si="1"/>
        <v>18829</v>
      </c>
      <c r="O49" s="59">
        <f t="shared" si="2"/>
        <v>18726</v>
      </c>
      <c r="P49" s="59">
        <f t="shared" si="3"/>
        <v>18416</v>
      </c>
      <c r="Q49" s="59">
        <f t="shared" si="4"/>
        <v>18210</v>
      </c>
      <c r="R49" s="59">
        <f t="shared" si="5"/>
        <v>17798</v>
      </c>
      <c r="S49" s="59">
        <f t="shared" si="6"/>
        <v>17489</v>
      </c>
      <c r="T49" s="59">
        <f t="shared" si="7"/>
        <v>17180</v>
      </c>
    </row>
    <row r="50" spans="1:20" ht="18" customHeight="1" x14ac:dyDescent="0.2">
      <c r="A50" s="53" t="s">
        <v>744</v>
      </c>
      <c r="B50" s="90" t="s">
        <v>655</v>
      </c>
      <c r="C50" s="56" t="s">
        <v>58</v>
      </c>
      <c r="D50" s="60">
        <v>5</v>
      </c>
      <c r="E50" s="61" t="s">
        <v>14</v>
      </c>
      <c r="F50" s="57">
        <v>1</v>
      </c>
      <c r="G50" s="62">
        <f t="shared" si="8"/>
        <v>6</v>
      </c>
      <c r="H50" s="58">
        <f>$H$49</f>
        <v>1063</v>
      </c>
      <c r="I50" s="257"/>
      <c r="J50" s="58">
        <f t="shared" si="10"/>
        <v>195</v>
      </c>
      <c r="K50" s="257"/>
      <c r="L50" s="58">
        <f t="shared" si="11"/>
        <v>1839</v>
      </c>
      <c r="M50" s="59">
        <f t="shared" si="0"/>
        <v>20596</v>
      </c>
      <c r="N50" s="59">
        <f t="shared" si="1"/>
        <v>20155</v>
      </c>
      <c r="O50" s="59">
        <f t="shared" si="2"/>
        <v>20045</v>
      </c>
      <c r="P50" s="59">
        <f t="shared" si="3"/>
        <v>19714</v>
      </c>
      <c r="Q50" s="59">
        <f t="shared" si="4"/>
        <v>19493</v>
      </c>
      <c r="R50" s="59">
        <f t="shared" si="5"/>
        <v>19052</v>
      </c>
      <c r="S50" s="59">
        <f t="shared" si="6"/>
        <v>18721</v>
      </c>
      <c r="T50" s="59">
        <f t="shared" si="7"/>
        <v>18390</v>
      </c>
    </row>
    <row r="51" spans="1:20" ht="18" customHeight="1" x14ac:dyDescent="0.2">
      <c r="A51" s="53" t="s">
        <v>745</v>
      </c>
      <c r="B51" s="90" t="s">
        <v>655</v>
      </c>
      <c r="C51" s="56" t="s">
        <v>58</v>
      </c>
      <c r="D51" s="60">
        <v>5</v>
      </c>
      <c r="E51" s="61" t="s">
        <v>14</v>
      </c>
      <c r="F51" s="57">
        <v>1.5</v>
      </c>
      <c r="G51" s="62">
        <f t="shared" si="8"/>
        <v>6.5</v>
      </c>
      <c r="H51" s="58">
        <f>$H$49</f>
        <v>1063</v>
      </c>
      <c r="I51" s="257"/>
      <c r="J51" s="58">
        <f t="shared" si="10"/>
        <v>291</v>
      </c>
      <c r="K51" s="257"/>
      <c r="L51" s="58">
        <f t="shared" si="11"/>
        <v>1959</v>
      </c>
      <c r="M51" s="59">
        <f t="shared" si="0"/>
        <v>21940</v>
      </c>
      <c r="N51" s="59">
        <f t="shared" si="1"/>
        <v>21470</v>
      </c>
      <c r="O51" s="59">
        <f t="shared" si="2"/>
        <v>21353</v>
      </c>
      <c r="P51" s="59">
        <f t="shared" si="3"/>
        <v>21000</v>
      </c>
      <c r="Q51" s="59">
        <f t="shared" si="4"/>
        <v>20765</v>
      </c>
      <c r="R51" s="59">
        <f t="shared" si="5"/>
        <v>20295</v>
      </c>
      <c r="S51" s="59">
        <f t="shared" si="6"/>
        <v>19942</v>
      </c>
      <c r="T51" s="59">
        <f t="shared" si="7"/>
        <v>19590</v>
      </c>
    </row>
    <row r="52" spans="1:20" ht="18" customHeight="1" x14ac:dyDescent="0.2">
      <c r="A52" s="53" t="s">
        <v>746</v>
      </c>
      <c r="B52" s="90" t="s">
        <v>655</v>
      </c>
      <c r="C52" s="56" t="s">
        <v>58</v>
      </c>
      <c r="D52" s="60">
        <v>5</v>
      </c>
      <c r="E52" s="61" t="s">
        <v>14</v>
      </c>
      <c r="F52" s="57">
        <v>2</v>
      </c>
      <c r="G52" s="62">
        <f t="shared" si="8"/>
        <v>7</v>
      </c>
      <c r="H52" s="58">
        <f>$H$49</f>
        <v>1063</v>
      </c>
      <c r="I52" s="257"/>
      <c r="J52" s="58">
        <f t="shared" si="10"/>
        <v>388</v>
      </c>
      <c r="K52" s="257"/>
      <c r="L52" s="58">
        <f t="shared" si="11"/>
        <v>2080</v>
      </c>
      <c r="M52" s="59">
        <f t="shared" si="0"/>
        <v>23296</v>
      </c>
      <c r="N52" s="59">
        <f t="shared" si="1"/>
        <v>22796</v>
      </c>
      <c r="O52" s="59">
        <f t="shared" si="2"/>
        <v>22672</v>
      </c>
      <c r="P52" s="59">
        <f t="shared" si="3"/>
        <v>22297</v>
      </c>
      <c r="Q52" s="59">
        <f t="shared" si="4"/>
        <v>22048</v>
      </c>
      <c r="R52" s="59">
        <f t="shared" si="5"/>
        <v>21548</v>
      </c>
      <c r="S52" s="59">
        <f t="shared" si="6"/>
        <v>21174</v>
      </c>
      <c r="T52" s="59">
        <f t="shared" si="7"/>
        <v>20800</v>
      </c>
    </row>
    <row r="53" spans="1:20" ht="18" customHeight="1" x14ac:dyDescent="0.2">
      <c r="A53" s="53" t="s">
        <v>747</v>
      </c>
      <c r="B53" s="90" t="s">
        <v>655</v>
      </c>
      <c r="C53" s="56" t="s">
        <v>58</v>
      </c>
      <c r="D53" s="60">
        <v>5</v>
      </c>
      <c r="E53" s="61" t="s">
        <v>14</v>
      </c>
      <c r="F53" s="57">
        <v>2.5</v>
      </c>
      <c r="G53" s="62">
        <f t="shared" si="8"/>
        <v>7.5</v>
      </c>
      <c r="H53" s="58">
        <f>$H$49</f>
        <v>1063</v>
      </c>
      <c r="I53" s="257"/>
      <c r="J53" s="58">
        <f t="shared" si="10"/>
        <v>484</v>
      </c>
      <c r="K53" s="257"/>
      <c r="L53" s="58">
        <f t="shared" si="11"/>
        <v>2200</v>
      </c>
      <c r="M53" s="59">
        <f t="shared" si="0"/>
        <v>24640</v>
      </c>
      <c r="N53" s="59">
        <f t="shared" si="1"/>
        <v>24112</v>
      </c>
      <c r="O53" s="59">
        <f t="shared" si="2"/>
        <v>23980</v>
      </c>
      <c r="P53" s="59">
        <f t="shared" si="3"/>
        <v>23584</v>
      </c>
      <c r="Q53" s="59">
        <f t="shared" si="4"/>
        <v>23320</v>
      </c>
      <c r="R53" s="59">
        <f t="shared" si="5"/>
        <v>22792</v>
      </c>
      <c r="S53" s="59">
        <f t="shared" si="6"/>
        <v>22396</v>
      </c>
      <c r="T53" s="59">
        <f t="shared" si="7"/>
        <v>22000</v>
      </c>
    </row>
    <row r="54" spans="1:20" ht="18" customHeight="1" x14ac:dyDescent="0.2">
      <c r="A54" s="53" t="s">
        <v>748</v>
      </c>
      <c r="B54" s="90" t="s">
        <v>655</v>
      </c>
      <c r="C54" s="56" t="s">
        <v>58</v>
      </c>
      <c r="D54" s="60">
        <v>5.5</v>
      </c>
      <c r="E54" s="61" t="s">
        <v>14</v>
      </c>
      <c r="F54" s="57">
        <v>0.5</v>
      </c>
      <c r="G54" s="62">
        <f t="shared" si="8"/>
        <v>6</v>
      </c>
      <c r="H54" s="58">
        <f>'基本（介護無）・単一'!L14</f>
        <v>1159</v>
      </c>
      <c r="I54" s="257"/>
      <c r="J54" s="58">
        <f t="shared" si="10"/>
        <v>98</v>
      </c>
      <c r="K54" s="257"/>
      <c r="L54" s="58">
        <f t="shared" si="11"/>
        <v>1862</v>
      </c>
      <c r="M54" s="59">
        <f t="shared" si="0"/>
        <v>20854</v>
      </c>
      <c r="N54" s="59">
        <f t="shared" si="1"/>
        <v>20407</v>
      </c>
      <c r="O54" s="59">
        <f t="shared" si="2"/>
        <v>20295</v>
      </c>
      <c r="P54" s="59">
        <f t="shared" si="3"/>
        <v>19960</v>
      </c>
      <c r="Q54" s="59">
        <f t="shared" si="4"/>
        <v>19737</v>
      </c>
      <c r="R54" s="59">
        <f t="shared" si="5"/>
        <v>19290</v>
      </c>
      <c r="S54" s="59">
        <f t="shared" si="6"/>
        <v>18955</v>
      </c>
      <c r="T54" s="59">
        <f t="shared" si="7"/>
        <v>18620</v>
      </c>
    </row>
    <row r="55" spans="1:20" ht="18" customHeight="1" x14ac:dyDescent="0.2">
      <c r="A55" s="53" t="s">
        <v>749</v>
      </c>
      <c r="B55" s="90" t="s">
        <v>655</v>
      </c>
      <c r="C55" s="56" t="s">
        <v>58</v>
      </c>
      <c r="D55" s="60">
        <v>5.5</v>
      </c>
      <c r="E55" s="61" t="s">
        <v>14</v>
      </c>
      <c r="F55" s="57">
        <v>1</v>
      </c>
      <c r="G55" s="62">
        <f t="shared" si="8"/>
        <v>6.5</v>
      </c>
      <c r="H55" s="58">
        <f>$H$54</f>
        <v>1159</v>
      </c>
      <c r="I55" s="257"/>
      <c r="J55" s="58">
        <f t="shared" si="10"/>
        <v>195</v>
      </c>
      <c r="K55" s="257"/>
      <c r="L55" s="58">
        <f t="shared" si="11"/>
        <v>1983</v>
      </c>
      <c r="M55" s="59">
        <f t="shared" si="0"/>
        <v>22209</v>
      </c>
      <c r="N55" s="59">
        <f t="shared" si="1"/>
        <v>21733</v>
      </c>
      <c r="O55" s="59">
        <f t="shared" si="2"/>
        <v>21614</v>
      </c>
      <c r="P55" s="59">
        <f t="shared" si="3"/>
        <v>21257</v>
      </c>
      <c r="Q55" s="59">
        <f t="shared" si="4"/>
        <v>21019</v>
      </c>
      <c r="R55" s="59">
        <f t="shared" si="5"/>
        <v>20543</v>
      </c>
      <c r="S55" s="59">
        <f t="shared" si="6"/>
        <v>20186</v>
      </c>
      <c r="T55" s="59">
        <f t="shared" si="7"/>
        <v>19830</v>
      </c>
    </row>
    <row r="56" spans="1:20" ht="18" customHeight="1" x14ac:dyDescent="0.2">
      <c r="A56" s="53" t="s">
        <v>750</v>
      </c>
      <c r="B56" s="90" t="s">
        <v>655</v>
      </c>
      <c r="C56" s="56" t="s">
        <v>58</v>
      </c>
      <c r="D56" s="60">
        <v>5.5</v>
      </c>
      <c r="E56" s="61" t="s">
        <v>14</v>
      </c>
      <c r="F56" s="57">
        <v>1.5</v>
      </c>
      <c r="G56" s="62">
        <f t="shared" si="8"/>
        <v>7</v>
      </c>
      <c r="H56" s="58">
        <f>$H$54</f>
        <v>1159</v>
      </c>
      <c r="I56" s="257"/>
      <c r="J56" s="58">
        <f t="shared" si="10"/>
        <v>291</v>
      </c>
      <c r="K56" s="257"/>
      <c r="L56" s="58">
        <f t="shared" si="11"/>
        <v>2103</v>
      </c>
      <c r="M56" s="59">
        <f t="shared" si="0"/>
        <v>23553</v>
      </c>
      <c r="N56" s="59">
        <f t="shared" si="1"/>
        <v>23048</v>
      </c>
      <c r="O56" s="59">
        <f t="shared" si="2"/>
        <v>22922</v>
      </c>
      <c r="P56" s="59">
        <f t="shared" si="3"/>
        <v>22544</v>
      </c>
      <c r="Q56" s="59">
        <f t="shared" si="4"/>
        <v>22291</v>
      </c>
      <c r="R56" s="59">
        <f t="shared" si="5"/>
        <v>21787</v>
      </c>
      <c r="S56" s="59">
        <f t="shared" si="6"/>
        <v>21408</v>
      </c>
      <c r="T56" s="59">
        <f t="shared" si="7"/>
        <v>21030</v>
      </c>
    </row>
    <row r="57" spans="1:20" ht="18" customHeight="1" x14ac:dyDescent="0.2">
      <c r="A57" s="53" t="s">
        <v>751</v>
      </c>
      <c r="B57" s="90" t="s">
        <v>655</v>
      </c>
      <c r="C57" s="56" t="s">
        <v>58</v>
      </c>
      <c r="D57" s="60">
        <v>5.5</v>
      </c>
      <c r="E57" s="61" t="s">
        <v>14</v>
      </c>
      <c r="F57" s="57">
        <v>2</v>
      </c>
      <c r="G57" s="62">
        <f t="shared" si="8"/>
        <v>7.5</v>
      </c>
      <c r="H57" s="58">
        <f>$H$54</f>
        <v>1159</v>
      </c>
      <c r="I57" s="257"/>
      <c r="J57" s="58">
        <f t="shared" si="10"/>
        <v>388</v>
      </c>
      <c r="K57" s="257"/>
      <c r="L57" s="58">
        <f t="shared" si="11"/>
        <v>2224</v>
      </c>
      <c r="M57" s="59">
        <f t="shared" si="0"/>
        <v>24908</v>
      </c>
      <c r="N57" s="59">
        <f t="shared" si="1"/>
        <v>24375</v>
      </c>
      <c r="O57" s="59">
        <f t="shared" si="2"/>
        <v>24241</v>
      </c>
      <c r="P57" s="59">
        <f t="shared" si="3"/>
        <v>23841</v>
      </c>
      <c r="Q57" s="59">
        <f t="shared" si="4"/>
        <v>23574</v>
      </c>
      <c r="R57" s="59">
        <f t="shared" si="5"/>
        <v>23040</v>
      </c>
      <c r="S57" s="59">
        <f t="shared" si="6"/>
        <v>22640</v>
      </c>
      <c r="T57" s="59">
        <f t="shared" si="7"/>
        <v>22240</v>
      </c>
    </row>
    <row r="58" spans="1:20" ht="18" customHeight="1" x14ac:dyDescent="0.2">
      <c r="A58" s="53" t="s">
        <v>752</v>
      </c>
      <c r="B58" s="90" t="s">
        <v>655</v>
      </c>
      <c r="C58" s="56" t="s">
        <v>58</v>
      </c>
      <c r="D58" s="60">
        <v>5.5</v>
      </c>
      <c r="E58" s="61" t="s">
        <v>14</v>
      </c>
      <c r="F58" s="57">
        <v>2.5</v>
      </c>
      <c r="G58" s="62">
        <f t="shared" si="8"/>
        <v>8</v>
      </c>
      <c r="H58" s="58">
        <f>$H$54</f>
        <v>1159</v>
      </c>
      <c r="I58" s="257"/>
      <c r="J58" s="58">
        <f t="shared" si="10"/>
        <v>484</v>
      </c>
      <c r="K58" s="257"/>
      <c r="L58" s="58">
        <f t="shared" si="11"/>
        <v>2344</v>
      </c>
      <c r="M58" s="59">
        <f t="shared" si="0"/>
        <v>26252</v>
      </c>
      <c r="N58" s="59">
        <f t="shared" si="1"/>
        <v>25690</v>
      </c>
      <c r="O58" s="59">
        <f t="shared" si="2"/>
        <v>25549</v>
      </c>
      <c r="P58" s="59">
        <f t="shared" si="3"/>
        <v>25127</v>
      </c>
      <c r="Q58" s="59">
        <f t="shared" si="4"/>
        <v>24846</v>
      </c>
      <c r="R58" s="59">
        <f t="shared" si="5"/>
        <v>24283</v>
      </c>
      <c r="S58" s="59">
        <f t="shared" si="6"/>
        <v>23861</v>
      </c>
      <c r="T58" s="59">
        <f t="shared" si="7"/>
        <v>23440</v>
      </c>
    </row>
    <row r="59" spans="1:20" ht="18" customHeight="1" x14ac:dyDescent="0.2">
      <c r="A59" s="53" t="s">
        <v>753</v>
      </c>
      <c r="B59" s="90" t="s">
        <v>655</v>
      </c>
      <c r="C59" s="56" t="s">
        <v>58</v>
      </c>
      <c r="D59" s="60">
        <v>6</v>
      </c>
      <c r="E59" s="61" t="s">
        <v>14</v>
      </c>
      <c r="F59" s="57">
        <v>0.5</v>
      </c>
      <c r="G59" s="62">
        <f t="shared" si="8"/>
        <v>6.5</v>
      </c>
      <c r="H59" s="58">
        <f>'基本（介護無）・単一'!L15</f>
        <v>1256</v>
      </c>
      <c r="I59" s="257"/>
      <c r="J59" s="58">
        <f t="shared" si="10"/>
        <v>98</v>
      </c>
      <c r="K59" s="257"/>
      <c r="L59" s="58">
        <f t="shared" si="11"/>
        <v>2007</v>
      </c>
      <c r="M59" s="59">
        <f t="shared" si="0"/>
        <v>22478</v>
      </c>
      <c r="N59" s="59">
        <f t="shared" si="1"/>
        <v>21996</v>
      </c>
      <c r="O59" s="59">
        <f t="shared" si="2"/>
        <v>21876</v>
      </c>
      <c r="P59" s="59">
        <f t="shared" si="3"/>
        <v>21515</v>
      </c>
      <c r="Q59" s="59">
        <f t="shared" si="4"/>
        <v>21274</v>
      </c>
      <c r="R59" s="59">
        <f t="shared" si="5"/>
        <v>20792</v>
      </c>
      <c r="S59" s="59">
        <f t="shared" si="6"/>
        <v>20431</v>
      </c>
      <c r="T59" s="59">
        <f t="shared" si="7"/>
        <v>20070</v>
      </c>
    </row>
    <row r="60" spans="1:20" ht="18" customHeight="1" x14ac:dyDescent="0.2">
      <c r="A60" s="53" t="s">
        <v>754</v>
      </c>
      <c r="B60" s="90" t="s">
        <v>655</v>
      </c>
      <c r="C60" s="56" t="s">
        <v>58</v>
      </c>
      <c r="D60" s="60">
        <v>6</v>
      </c>
      <c r="E60" s="61" t="s">
        <v>14</v>
      </c>
      <c r="F60" s="57">
        <v>1</v>
      </c>
      <c r="G60" s="62">
        <f t="shared" si="8"/>
        <v>7</v>
      </c>
      <c r="H60" s="58">
        <f>$H$59</f>
        <v>1256</v>
      </c>
      <c r="I60" s="257"/>
      <c r="J60" s="58">
        <f t="shared" si="10"/>
        <v>195</v>
      </c>
      <c r="K60" s="257"/>
      <c r="L60" s="58">
        <f t="shared" si="11"/>
        <v>2128</v>
      </c>
      <c r="M60" s="59">
        <f t="shared" si="0"/>
        <v>23833</v>
      </c>
      <c r="N60" s="59">
        <f t="shared" si="1"/>
        <v>23322</v>
      </c>
      <c r="O60" s="59">
        <f t="shared" si="2"/>
        <v>23195</v>
      </c>
      <c r="P60" s="59">
        <f t="shared" si="3"/>
        <v>22812</v>
      </c>
      <c r="Q60" s="59">
        <f t="shared" si="4"/>
        <v>22556</v>
      </c>
      <c r="R60" s="59">
        <f t="shared" si="5"/>
        <v>22046</v>
      </c>
      <c r="S60" s="59">
        <f t="shared" si="6"/>
        <v>21663</v>
      </c>
      <c r="T60" s="59">
        <f t="shared" si="7"/>
        <v>21280</v>
      </c>
    </row>
    <row r="61" spans="1:20" ht="18" customHeight="1" x14ac:dyDescent="0.2">
      <c r="A61" s="53" t="s">
        <v>755</v>
      </c>
      <c r="B61" s="90" t="s">
        <v>655</v>
      </c>
      <c r="C61" s="56" t="s">
        <v>58</v>
      </c>
      <c r="D61" s="60">
        <v>6</v>
      </c>
      <c r="E61" s="61" t="s">
        <v>14</v>
      </c>
      <c r="F61" s="57">
        <v>1.5</v>
      </c>
      <c r="G61" s="62">
        <f t="shared" si="8"/>
        <v>7.5</v>
      </c>
      <c r="H61" s="58">
        <f>$H$59</f>
        <v>1256</v>
      </c>
      <c r="I61" s="257"/>
      <c r="J61" s="58">
        <f t="shared" si="10"/>
        <v>291</v>
      </c>
      <c r="K61" s="257"/>
      <c r="L61" s="58">
        <f t="shared" si="11"/>
        <v>2248</v>
      </c>
      <c r="M61" s="59">
        <f t="shared" si="0"/>
        <v>25177</v>
      </c>
      <c r="N61" s="59">
        <f t="shared" si="1"/>
        <v>24638</v>
      </c>
      <c r="O61" s="59">
        <f t="shared" si="2"/>
        <v>24503</v>
      </c>
      <c r="P61" s="59">
        <f t="shared" si="3"/>
        <v>24098</v>
      </c>
      <c r="Q61" s="59">
        <f t="shared" si="4"/>
        <v>23828</v>
      </c>
      <c r="R61" s="59">
        <f t="shared" si="5"/>
        <v>23289</v>
      </c>
      <c r="S61" s="59">
        <f t="shared" si="6"/>
        <v>22884</v>
      </c>
      <c r="T61" s="59">
        <f t="shared" si="7"/>
        <v>22480</v>
      </c>
    </row>
    <row r="62" spans="1:20" ht="18" customHeight="1" x14ac:dyDescent="0.2">
      <c r="A62" s="53" t="s">
        <v>756</v>
      </c>
      <c r="B62" s="90" t="s">
        <v>655</v>
      </c>
      <c r="C62" s="56" t="s">
        <v>58</v>
      </c>
      <c r="D62" s="60">
        <v>6</v>
      </c>
      <c r="E62" s="61" t="s">
        <v>14</v>
      </c>
      <c r="F62" s="57">
        <v>2</v>
      </c>
      <c r="G62" s="62">
        <f t="shared" si="8"/>
        <v>8</v>
      </c>
      <c r="H62" s="58">
        <f>$H$59</f>
        <v>1256</v>
      </c>
      <c r="I62" s="257"/>
      <c r="J62" s="58">
        <f t="shared" si="10"/>
        <v>388</v>
      </c>
      <c r="K62" s="257"/>
      <c r="L62" s="58">
        <f t="shared" si="11"/>
        <v>2369</v>
      </c>
      <c r="M62" s="59">
        <f t="shared" si="0"/>
        <v>26532</v>
      </c>
      <c r="N62" s="59">
        <f t="shared" si="1"/>
        <v>25964</v>
      </c>
      <c r="O62" s="59">
        <f t="shared" si="2"/>
        <v>25822</v>
      </c>
      <c r="P62" s="59">
        <f t="shared" si="3"/>
        <v>25395</v>
      </c>
      <c r="Q62" s="59">
        <f t="shared" si="4"/>
        <v>25111</v>
      </c>
      <c r="R62" s="59">
        <f t="shared" si="5"/>
        <v>24542</v>
      </c>
      <c r="S62" s="59">
        <f t="shared" si="6"/>
        <v>24116</v>
      </c>
      <c r="T62" s="59">
        <f t="shared" si="7"/>
        <v>23690</v>
      </c>
    </row>
    <row r="63" spans="1:20" ht="18" customHeight="1" x14ac:dyDescent="0.2">
      <c r="A63" s="53" t="s">
        <v>757</v>
      </c>
      <c r="B63" s="90" t="s">
        <v>655</v>
      </c>
      <c r="C63" s="56" t="s">
        <v>58</v>
      </c>
      <c r="D63" s="60">
        <v>6</v>
      </c>
      <c r="E63" s="61" t="s">
        <v>14</v>
      </c>
      <c r="F63" s="57">
        <v>2.5</v>
      </c>
      <c r="G63" s="62">
        <f t="shared" si="8"/>
        <v>8.5</v>
      </c>
      <c r="H63" s="58">
        <f>$H$59</f>
        <v>1256</v>
      </c>
      <c r="I63" s="257"/>
      <c r="J63" s="58">
        <f t="shared" si="10"/>
        <v>484</v>
      </c>
      <c r="K63" s="257"/>
      <c r="L63" s="58">
        <f t="shared" si="11"/>
        <v>2489</v>
      </c>
      <c r="M63" s="59">
        <f t="shared" si="0"/>
        <v>27876</v>
      </c>
      <c r="N63" s="59">
        <f t="shared" si="1"/>
        <v>27279</v>
      </c>
      <c r="O63" s="59">
        <f t="shared" si="2"/>
        <v>27130</v>
      </c>
      <c r="P63" s="59">
        <f t="shared" si="3"/>
        <v>26682</v>
      </c>
      <c r="Q63" s="59">
        <f t="shared" si="4"/>
        <v>26383</v>
      </c>
      <c r="R63" s="59">
        <f t="shared" si="5"/>
        <v>25786</v>
      </c>
      <c r="S63" s="59">
        <f t="shared" si="6"/>
        <v>25338</v>
      </c>
      <c r="T63" s="59">
        <f t="shared" si="7"/>
        <v>24890</v>
      </c>
    </row>
    <row r="64" spans="1:20" ht="18" customHeight="1" x14ac:dyDescent="0.2">
      <c r="A64" s="53" t="s">
        <v>758</v>
      </c>
      <c r="B64" s="90" t="s">
        <v>655</v>
      </c>
      <c r="C64" s="56" t="s">
        <v>58</v>
      </c>
      <c r="D64" s="60">
        <v>6.5</v>
      </c>
      <c r="E64" s="61" t="s">
        <v>14</v>
      </c>
      <c r="F64" s="57">
        <v>0.5</v>
      </c>
      <c r="G64" s="62">
        <f t="shared" si="8"/>
        <v>7</v>
      </c>
      <c r="H64" s="58">
        <f>'基本（介護無）・単一'!L16</f>
        <v>1352</v>
      </c>
      <c r="I64" s="257"/>
      <c r="J64" s="58">
        <f t="shared" si="10"/>
        <v>98</v>
      </c>
      <c r="K64" s="257"/>
      <c r="L64" s="58">
        <f t="shared" si="11"/>
        <v>2151</v>
      </c>
      <c r="M64" s="59">
        <f t="shared" si="0"/>
        <v>24091</v>
      </c>
      <c r="N64" s="59">
        <f t="shared" si="1"/>
        <v>23574</v>
      </c>
      <c r="O64" s="59">
        <f t="shared" si="2"/>
        <v>23445</v>
      </c>
      <c r="P64" s="59">
        <f t="shared" si="3"/>
        <v>23058</v>
      </c>
      <c r="Q64" s="59">
        <f t="shared" si="4"/>
        <v>22800</v>
      </c>
      <c r="R64" s="59">
        <f t="shared" si="5"/>
        <v>22284</v>
      </c>
      <c r="S64" s="59">
        <f t="shared" si="6"/>
        <v>21897</v>
      </c>
      <c r="T64" s="59">
        <f t="shared" si="7"/>
        <v>21510</v>
      </c>
    </row>
    <row r="65" spans="1:20" ht="18" customHeight="1" x14ac:dyDescent="0.2">
      <c r="A65" s="53" t="s">
        <v>759</v>
      </c>
      <c r="B65" s="90" t="s">
        <v>655</v>
      </c>
      <c r="C65" s="56" t="s">
        <v>58</v>
      </c>
      <c r="D65" s="60">
        <v>6.5</v>
      </c>
      <c r="E65" s="61" t="s">
        <v>14</v>
      </c>
      <c r="F65" s="57">
        <v>1</v>
      </c>
      <c r="G65" s="62">
        <f t="shared" si="8"/>
        <v>7.5</v>
      </c>
      <c r="H65" s="58">
        <f>$H$64</f>
        <v>1352</v>
      </c>
      <c r="I65" s="257"/>
      <c r="J65" s="58">
        <f t="shared" si="10"/>
        <v>195</v>
      </c>
      <c r="K65" s="257"/>
      <c r="L65" s="58">
        <f t="shared" si="11"/>
        <v>2272</v>
      </c>
      <c r="M65" s="59">
        <f t="shared" si="0"/>
        <v>25446</v>
      </c>
      <c r="N65" s="59">
        <f t="shared" si="1"/>
        <v>24901</v>
      </c>
      <c r="O65" s="59">
        <f t="shared" si="2"/>
        <v>24764</v>
      </c>
      <c r="P65" s="59">
        <f t="shared" si="3"/>
        <v>24355</v>
      </c>
      <c r="Q65" s="59">
        <f t="shared" si="4"/>
        <v>24083</v>
      </c>
      <c r="R65" s="59">
        <f t="shared" si="5"/>
        <v>23537</v>
      </c>
      <c r="S65" s="59">
        <f t="shared" si="6"/>
        <v>23128</v>
      </c>
      <c r="T65" s="59">
        <f t="shared" si="7"/>
        <v>22720</v>
      </c>
    </row>
    <row r="66" spans="1:20" ht="18" customHeight="1" x14ac:dyDescent="0.2">
      <c r="A66" s="53" t="s">
        <v>760</v>
      </c>
      <c r="B66" s="90" t="s">
        <v>655</v>
      </c>
      <c r="C66" s="56" t="s">
        <v>58</v>
      </c>
      <c r="D66" s="60">
        <v>6.5</v>
      </c>
      <c r="E66" s="61" t="s">
        <v>14</v>
      </c>
      <c r="F66" s="57">
        <v>1.5</v>
      </c>
      <c r="G66" s="62">
        <f t="shared" si="8"/>
        <v>8</v>
      </c>
      <c r="H66" s="58">
        <f>$H$64</f>
        <v>1352</v>
      </c>
      <c r="I66" s="257"/>
      <c r="J66" s="58">
        <f t="shared" si="10"/>
        <v>291</v>
      </c>
      <c r="K66" s="257"/>
      <c r="L66" s="58">
        <f t="shared" si="11"/>
        <v>2392</v>
      </c>
      <c r="M66" s="59">
        <f t="shared" si="0"/>
        <v>26790</v>
      </c>
      <c r="N66" s="59">
        <f t="shared" si="1"/>
        <v>26216</v>
      </c>
      <c r="O66" s="59">
        <f t="shared" si="2"/>
        <v>26072</v>
      </c>
      <c r="P66" s="59">
        <f t="shared" si="3"/>
        <v>25642</v>
      </c>
      <c r="Q66" s="59">
        <f t="shared" si="4"/>
        <v>25355</v>
      </c>
      <c r="R66" s="59">
        <f t="shared" si="5"/>
        <v>24781</v>
      </c>
      <c r="S66" s="59">
        <f t="shared" si="6"/>
        <v>24350</v>
      </c>
      <c r="T66" s="59">
        <f t="shared" si="7"/>
        <v>23920</v>
      </c>
    </row>
    <row r="67" spans="1:20" ht="18" customHeight="1" x14ac:dyDescent="0.2">
      <c r="A67" s="53" t="s">
        <v>761</v>
      </c>
      <c r="B67" s="90" t="s">
        <v>655</v>
      </c>
      <c r="C67" s="56" t="s">
        <v>58</v>
      </c>
      <c r="D67" s="60">
        <v>6.5</v>
      </c>
      <c r="E67" s="61" t="s">
        <v>14</v>
      </c>
      <c r="F67" s="57">
        <v>2</v>
      </c>
      <c r="G67" s="62">
        <f t="shared" si="8"/>
        <v>8.5</v>
      </c>
      <c r="H67" s="58">
        <f>$H$64</f>
        <v>1352</v>
      </c>
      <c r="I67" s="257"/>
      <c r="J67" s="58">
        <f t="shared" si="10"/>
        <v>388</v>
      </c>
      <c r="K67" s="257"/>
      <c r="L67" s="58">
        <f t="shared" si="11"/>
        <v>2513</v>
      </c>
      <c r="M67" s="59">
        <f t="shared" si="0"/>
        <v>28145</v>
      </c>
      <c r="N67" s="59">
        <f t="shared" si="1"/>
        <v>27542</v>
      </c>
      <c r="O67" s="59">
        <f t="shared" si="2"/>
        <v>27391</v>
      </c>
      <c r="P67" s="59">
        <f t="shared" si="3"/>
        <v>26939</v>
      </c>
      <c r="Q67" s="59">
        <f t="shared" si="4"/>
        <v>26637</v>
      </c>
      <c r="R67" s="59">
        <f t="shared" si="5"/>
        <v>26034</v>
      </c>
      <c r="S67" s="59">
        <f t="shared" si="6"/>
        <v>25582</v>
      </c>
      <c r="T67" s="59">
        <f t="shared" si="7"/>
        <v>25130</v>
      </c>
    </row>
    <row r="68" spans="1:20" ht="18" customHeight="1" x14ac:dyDescent="0.2">
      <c r="A68" s="53" t="s">
        <v>762</v>
      </c>
      <c r="B68" s="90" t="s">
        <v>655</v>
      </c>
      <c r="C68" s="56" t="s">
        <v>58</v>
      </c>
      <c r="D68" s="60">
        <v>6.5</v>
      </c>
      <c r="E68" s="61" t="s">
        <v>14</v>
      </c>
      <c r="F68" s="57">
        <v>2.5</v>
      </c>
      <c r="G68" s="62">
        <f t="shared" si="8"/>
        <v>9</v>
      </c>
      <c r="H68" s="58">
        <f>$H$64</f>
        <v>1352</v>
      </c>
      <c r="I68" s="257"/>
      <c r="J68" s="58">
        <f t="shared" si="10"/>
        <v>484</v>
      </c>
      <c r="K68" s="257"/>
      <c r="L68" s="58">
        <f t="shared" si="11"/>
        <v>2633</v>
      </c>
      <c r="M68" s="59">
        <f t="shared" si="0"/>
        <v>29489</v>
      </c>
      <c r="N68" s="59">
        <f t="shared" si="1"/>
        <v>28857</v>
      </c>
      <c r="O68" s="59">
        <f t="shared" si="2"/>
        <v>28699</v>
      </c>
      <c r="P68" s="59">
        <f t="shared" si="3"/>
        <v>28225</v>
      </c>
      <c r="Q68" s="59">
        <f t="shared" si="4"/>
        <v>27909</v>
      </c>
      <c r="R68" s="59">
        <f t="shared" si="5"/>
        <v>27277</v>
      </c>
      <c r="S68" s="59">
        <f t="shared" si="6"/>
        <v>26803</v>
      </c>
      <c r="T68" s="59">
        <f t="shared" si="7"/>
        <v>26330</v>
      </c>
    </row>
    <row r="69" spans="1:20" ht="18" customHeight="1" x14ac:dyDescent="0.2">
      <c r="A69" s="89" t="s">
        <v>123</v>
      </c>
      <c r="B69" s="90" t="s">
        <v>651</v>
      </c>
      <c r="C69" s="56" t="s">
        <v>58</v>
      </c>
      <c r="D69" s="60">
        <v>0.5</v>
      </c>
      <c r="E69" s="61" t="s">
        <v>14</v>
      </c>
      <c r="F69" s="57">
        <v>0.5</v>
      </c>
      <c r="G69" s="62">
        <f>D69+F69</f>
        <v>1</v>
      </c>
      <c r="H69" s="58">
        <f>IF(D69='基本（介護無）・単一'!$F$4,'基本（介護無）・単一'!$L$4,IF(D69='基本（介護無）・単一'!$F$5,'基本（介護無）・単一'!$L$5,IF(D69='基本（介護無）・単一'!$F$6,'基本（介護無）・単一'!$L$6,IF(D69='基本（介護無）・単一'!$F$7,'基本（介護無）・単一'!$L$7,IF(D69='基本（介護無）・単一'!$F$8,'基本（介護無）・単一'!$L$8,IF(D69='基本（介護無）・単一'!$F$9,'基本（介護無）・単一'!$L$9,IF(D69='基本（介護無）・単一'!$F$10,'基本（介護無）・単一'!$L$10)))))))</f>
        <v>148</v>
      </c>
      <c r="I69" s="257"/>
      <c r="J69" s="58">
        <f>'基本（介護無）・複合'!M4</f>
        <v>127</v>
      </c>
      <c r="K69" s="257"/>
      <c r="L69" s="58">
        <f>ROUND((ROUND(H69*(1+$I$4),0)+ROUND(J69*(1+$K$4),0))*0.75,0)</f>
        <v>286</v>
      </c>
      <c r="M69" s="92">
        <f>ROUNDDOWN(($L69*M$3),0)</f>
        <v>3203</v>
      </c>
      <c r="N69" s="92">
        <f t="shared" ref="N69:T84" si="12">ROUNDDOWN(($L69*N$3),0)</f>
        <v>3134</v>
      </c>
      <c r="O69" s="92">
        <f t="shared" si="12"/>
        <v>3117</v>
      </c>
      <c r="P69" s="92">
        <f t="shared" si="12"/>
        <v>3065</v>
      </c>
      <c r="Q69" s="92">
        <f t="shared" si="12"/>
        <v>3031</v>
      </c>
      <c r="R69" s="92">
        <f t="shared" si="12"/>
        <v>2962</v>
      </c>
      <c r="S69" s="92">
        <f t="shared" si="12"/>
        <v>2911</v>
      </c>
      <c r="T69" s="92">
        <f t="shared" si="12"/>
        <v>2860</v>
      </c>
    </row>
    <row r="70" spans="1:20" ht="18" customHeight="1" x14ac:dyDescent="0.2">
      <c r="A70" s="89" t="s">
        <v>124</v>
      </c>
      <c r="B70" s="90" t="s">
        <v>188</v>
      </c>
      <c r="C70" s="56" t="s">
        <v>58</v>
      </c>
      <c r="D70" s="60">
        <v>0.5</v>
      </c>
      <c r="E70" s="61" t="s">
        <v>14</v>
      </c>
      <c r="F70" s="57">
        <v>1</v>
      </c>
      <c r="G70" s="62">
        <f t="shared" ref="G70:G133" si="13">D70+F70</f>
        <v>1.5</v>
      </c>
      <c r="H70" s="58">
        <f>IF(D70='基本（介護無）・単一'!$F$4,'基本（介護無）・単一'!$L$4,IF(D70='基本（介護無）・単一'!$F$5,'基本（介護無）・単一'!$L$5,IF(D70='基本（介護無）・単一'!$F$6,'基本（介護無）・単一'!$L$6,IF(D70='基本（介護無）・単一'!$F$7,'基本（介護無）・単一'!$L$7,IF(D70='基本（介護無）・単一'!$F$8,'基本（介護無）・単一'!$L$8,IF(D70='基本（介護無）・単一'!$F$9,'基本（介護無）・単一'!$L$9,IF(D70='基本（介護無）・単一'!$F$10,'基本（介護無）・単一'!$L$10)))))))</f>
        <v>148</v>
      </c>
      <c r="I70" s="257"/>
      <c r="J70" s="58">
        <f>'基本（介護無）・複合'!M5</f>
        <v>237</v>
      </c>
      <c r="K70" s="257"/>
      <c r="L70" s="58">
        <f t="shared" ref="L70:L132" si="14">ROUND((ROUND(H70*(1+$I$4),0)+ROUND(J70*(1+$K$4),0))*0.75,0)</f>
        <v>389</v>
      </c>
      <c r="M70" s="92">
        <f t="shared" ref="M70:T101" si="15">ROUNDDOWN(($L70*M$3),0)</f>
        <v>4356</v>
      </c>
      <c r="N70" s="92">
        <f t="shared" si="12"/>
        <v>4263</v>
      </c>
      <c r="O70" s="92">
        <f t="shared" si="12"/>
        <v>4240</v>
      </c>
      <c r="P70" s="92">
        <f t="shared" si="12"/>
        <v>4170</v>
      </c>
      <c r="Q70" s="92">
        <f t="shared" si="12"/>
        <v>4123</v>
      </c>
      <c r="R70" s="92">
        <f t="shared" si="12"/>
        <v>4030</v>
      </c>
      <c r="S70" s="92">
        <f t="shared" si="12"/>
        <v>3960</v>
      </c>
      <c r="T70" s="92">
        <f t="shared" si="12"/>
        <v>3890</v>
      </c>
    </row>
    <row r="71" spans="1:20" ht="18" customHeight="1" x14ac:dyDescent="0.2">
      <c r="A71" s="89" t="s">
        <v>125</v>
      </c>
      <c r="B71" s="90" t="s">
        <v>188</v>
      </c>
      <c r="C71" s="56" t="s">
        <v>58</v>
      </c>
      <c r="D71" s="60">
        <v>0.5</v>
      </c>
      <c r="E71" s="61" t="s">
        <v>14</v>
      </c>
      <c r="F71" s="57">
        <v>1.5</v>
      </c>
      <c r="G71" s="62">
        <f t="shared" si="13"/>
        <v>2</v>
      </c>
      <c r="H71" s="58">
        <f>IF(D71='基本（介護無）・単一'!$F$4,'基本（介護無）・単一'!$L$4,IF(D71='基本（介護無）・単一'!$F$5,'基本（介護無）・単一'!$L$5,IF(D71='基本（介護無）・単一'!$F$6,'基本（介護無）・単一'!$L$6,IF(D71='基本（介護無）・単一'!$F$7,'基本（介護無）・単一'!$L$7,IF(D71='基本（介護無）・単一'!$F$8,'基本（介護無）・単一'!$L$8,IF(D71='基本（介護無）・単一'!$F$9,'基本（介護無）・単一'!$L$9,IF(D71='基本（介護無）・単一'!$F$10,'基本（介護無）・単一'!$L$10)))))))</f>
        <v>148</v>
      </c>
      <c r="I71" s="257"/>
      <c r="J71" s="58">
        <f>'基本（介護無）・複合'!M6</f>
        <v>335</v>
      </c>
      <c r="K71" s="257"/>
      <c r="L71" s="58">
        <f t="shared" si="14"/>
        <v>481</v>
      </c>
      <c r="M71" s="92">
        <f t="shared" si="15"/>
        <v>5387</v>
      </c>
      <c r="N71" s="92">
        <f t="shared" si="12"/>
        <v>5271</v>
      </c>
      <c r="O71" s="92">
        <f t="shared" si="12"/>
        <v>5242</v>
      </c>
      <c r="P71" s="92">
        <f t="shared" si="12"/>
        <v>5156</v>
      </c>
      <c r="Q71" s="92">
        <f t="shared" si="12"/>
        <v>5098</v>
      </c>
      <c r="R71" s="92">
        <f t="shared" si="12"/>
        <v>4983</v>
      </c>
      <c r="S71" s="92">
        <f t="shared" si="12"/>
        <v>4896</v>
      </c>
      <c r="T71" s="92">
        <f t="shared" si="12"/>
        <v>4810</v>
      </c>
    </row>
    <row r="72" spans="1:20" ht="18" customHeight="1" x14ac:dyDescent="0.2">
      <c r="A72" s="89" t="s">
        <v>126</v>
      </c>
      <c r="B72" s="90" t="s">
        <v>188</v>
      </c>
      <c r="C72" s="56" t="s">
        <v>58</v>
      </c>
      <c r="D72" s="60">
        <v>0.5</v>
      </c>
      <c r="E72" s="61" t="s">
        <v>14</v>
      </c>
      <c r="F72" s="57">
        <v>2</v>
      </c>
      <c r="G72" s="62">
        <f t="shared" si="13"/>
        <v>2.5</v>
      </c>
      <c r="H72" s="58">
        <f>IF(D72='基本（介護無）・単一'!$F$4,'基本（介護無）・単一'!$L$4,IF(D72='基本（介護無）・単一'!$F$5,'基本（介護無）・単一'!$L$5,IF(D72='基本（介護無）・単一'!$F$6,'基本（介護無）・単一'!$L$6,IF(D72='基本（介護無）・単一'!$F$7,'基本（介護無）・単一'!$L$7,IF(D72='基本（介護無）・単一'!$F$8,'基本（介護無）・単一'!$L$8,IF(D72='基本（介護無）・単一'!$F$9,'基本（介護無）・単一'!$L$9,IF(D72='基本（介護無）・単一'!$F$10,'基本（介護無）・単一'!$L$10)))))))</f>
        <v>148</v>
      </c>
      <c r="I72" s="257"/>
      <c r="J72" s="58">
        <f>'基本（介護無）・複合'!M7</f>
        <v>431</v>
      </c>
      <c r="K72" s="257"/>
      <c r="L72" s="58">
        <f t="shared" si="14"/>
        <v>571</v>
      </c>
      <c r="M72" s="92">
        <f t="shared" si="15"/>
        <v>6395</v>
      </c>
      <c r="N72" s="92">
        <f t="shared" si="12"/>
        <v>6258</v>
      </c>
      <c r="O72" s="92">
        <f t="shared" si="12"/>
        <v>6223</v>
      </c>
      <c r="P72" s="92">
        <f t="shared" si="12"/>
        <v>6121</v>
      </c>
      <c r="Q72" s="92">
        <f t="shared" si="12"/>
        <v>6052</v>
      </c>
      <c r="R72" s="92">
        <f t="shared" si="12"/>
        <v>5915</v>
      </c>
      <c r="S72" s="92">
        <f t="shared" si="12"/>
        <v>5812</v>
      </c>
      <c r="T72" s="92">
        <f t="shared" si="12"/>
        <v>5710</v>
      </c>
    </row>
    <row r="73" spans="1:20" ht="18" customHeight="1" x14ac:dyDescent="0.2">
      <c r="A73" s="89" t="s">
        <v>127</v>
      </c>
      <c r="B73" s="90" t="s">
        <v>188</v>
      </c>
      <c r="C73" s="56" t="s">
        <v>58</v>
      </c>
      <c r="D73" s="60">
        <v>0.5</v>
      </c>
      <c r="E73" s="61" t="s">
        <v>14</v>
      </c>
      <c r="F73" s="57">
        <v>2.5</v>
      </c>
      <c r="G73" s="62">
        <f t="shared" si="13"/>
        <v>3</v>
      </c>
      <c r="H73" s="58">
        <f>IF(D73='基本（介護無）・単一'!$F$4,'基本（介護無）・単一'!$L$4,IF(D73='基本（介護無）・単一'!$F$5,'基本（介護無）・単一'!$L$5,IF(D73='基本（介護無）・単一'!$F$6,'基本（介護無）・単一'!$L$6,IF(D73='基本（介護無）・単一'!$F$7,'基本（介護無）・単一'!$L$7,IF(D73='基本（介護無）・単一'!$F$8,'基本（介護無）・単一'!$L$8,IF(D73='基本（介護無）・単一'!$F$9,'基本（介護無）・単一'!$L$9,IF(D73='基本（介護無）・単一'!$F$10,'基本（介護無）・単一'!$L$10)))))))</f>
        <v>148</v>
      </c>
      <c r="I73" s="257"/>
      <c r="J73" s="58">
        <f>'基本（介護無）・複合'!M8</f>
        <v>528</v>
      </c>
      <c r="K73" s="257"/>
      <c r="L73" s="58">
        <f t="shared" si="14"/>
        <v>662</v>
      </c>
      <c r="M73" s="92">
        <f t="shared" si="15"/>
        <v>7414</v>
      </c>
      <c r="N73" s="92">
        <f t="shared" si="12"/>
        <v>7255</v>
      </c>
      <c r="O73" s="92">
        <f t="shared" si="12"/>
        <v>7215</v>
      </c>
      <c r="P73" s="92">
        <f t="shared" si="12"/>
        <v>7096</v>
      </c>
      <c r="Q73" s="92">
        <f t="shared" si="12"/>
        <v>7017</v>
      </c>
      <c r="R73" s="92">
        <f t="shared" si="12"/>
        <v>6858</v>
      </c>
      <c r="S73" s="92">
        <f t="shared" si="12"/>
        <v>6739</v>
      </c>
      <c r="T73" s="92">
        <f t="shared" si="12"/>
        <v>6620</v>
      </c>
    </row>
    <row r="74" spans="1:20" ht="18" customHeight="1" x14ac:dyDescent="0.2">
      <c r="A74" s="89" t="s">
        <v>128</v>
      </c>
      <c r="B74" s="90" t="s">
        <v>188</v>
      </c>
      <c r="C74" s="56" t="s">
        <v>58</v>
      </c>
      <c r="D74" s="60">
        <v>1</v>
      </c>
      <c r="E74" s="61" t="s">
        <v>14</v>
      </c>
      <c r="F74" s="57">
        <v>0.5</v>
      </c>
      <c r="G74" s="62">
        <f t="shared" si="13"/>
        <v>1.5</v>
      </c>
      <c r="H74" s="58">
        <f>IF(D74='基本（介護無）・単一'!$F$4,'基本（介護無）・単一'!$L$4,IF(D74='基本（介護無）・単一'!$F$5,'基本（介護無）・単一'!$L$5,IF(D74='基本（介護無）・単一'!$F$6,'基本（介護無）・単一'!$L$6,IF(D74='基本（介護無）・単一'!$F$7,'基本（介護無）・単一'!$L$7,IF(D74='基本（介護無）・単一'!$F$8,'基本（介護無）・単一'!$L$8,IF(D74='基本（介護無）・単一'!$F$9,'基本（介護無）・単一'!$L$9,IF(D74='基本（介護無）・単一'!$F$10,'基本（介護無）・単一'!$L$10)))))))</f>
        <v>276</v>
      </c>
      <c r="I74" s="257"/>
      <c r="J74" s="58">
        <f>'基本（介護無）・複合'!M25</f>
        <v>109</v>
      </c>
      <c r="K74" s="257"/>
      <c r="L74" s="58">
        <f t="shared" si="14"/>
        <v>413</v>
      </c>
      <c r="M74" s="92">
        <f t="shared" si="15"/>
        <v>4625</v>
      </c>
      <c r="N74" s="92">
        <f t="shared" si="12"/>
        <v>4526</v>
      </c>
      <c r="O74" s="92">
        <f t="shared" si="12"/>
        <v>4501</v>
      </c>
      <c r="P74" s="92">
        <f t="shared" si="12"/>
        <v>4427</v>
      </c>
      <c r="Q74" s="92">
        <f t="shared" si="12"/>
        <v>4377</v>
      </c>
      <c r="R74" s="92">
        <f t="shared" si="12"/>
        <v>4278</v>
      </c>
      <c r="S74" s="92">
        <f t="shared" si="12"/>
        <v>4204</v>
      </c>
      <c r="T74" s="92">
        <f t="shared" si="12"/>
        <v>4130</v>
      </c>
    </row>
    <row r="75" spans="1:20" ht="18" customHeight="1" x14ac:dyDescent="0.2">
      <c r="A75" s="89" t="s">
        <v>129</v>
      </c>
      <c r="B75" s="90" t="s">
        <v>188</v>
      </c>
      <c r="C75" s="56" t="s">
        <v>58</v>
      </c>
      <c r="D75" s="60">
        <v>1</v>
      </c>
      <c r="E75" s="61" t="s">
        <v>14</v>
      </c>
      <c r="F75" s="57">
        <v>1</v>
      </c>
      <c r="G75" s="62">
        <f t="shared" si="13"/>
        <v>2</v>
      </c>
      <c r="H75" s="58">
        <f>IF(D75='基本（介護無）・単一'!$F$4,'基本（介護無）・単一'!$L$4,IF(D75='基本（介護無）・単一'!$F$5,'基本（介護無）・単一'!$L$5,IF(D75='基本（介護無）・単一'!$F$6,'基本（介護無）・単一'!$L$6,IF(D75='基本（介護無）・単一'!$F$7,'基本（介護無）・単一'!$L$7,IF(D75='基本（介護無）・単一'!$F$8,'基本（介護無）・単一'!$L$8,IF(D75='基本（介護無）・単一'!$F$9,'基本（介護無）・単一'!$L$9,IF(D75='基本（介護無）・単一'!$F$10,'基本（介護無）・単一'!$L$10)))))))</f>
        <v>276</v>
      </c>
      <c r="I75" s="257"/>
      <c r="J75" s="58">
        <f>'基本（介護無）・複合'!M26</f>
        <v>207</v>
      </c>
      <c r="K75" s="257"/>
      <c r="L75" s="58">
        <f t="shared" si="14"/>
        <v>505</v>
      </c>
      <c r="M75" s="92">
        <f t="shared" si="15"/>
        <v>5656</v>
      </c>
      <c r="N75" s="92">
        <f t="shared" si="12"/>
        <v>5534</v>
      </c>
      <c r="O75" s="92">
        <f t="shared" si="12"/>
        <v>5504</v>
      </c>
      <c r="P75" s="92">
        <f t="shared" si="12"/>
        <v>5413</v>
      </c>
      <c r="Q75" s="92">
        <f t="shared" si="12"/>
        <v>5353</v>
      </c>
      <c r="R75" s="92">
        <f t="shared" si="12"/>
        <v>5231</v>
      </c>
      <c r="S75" s="92">
        <f t="shared" si="12"/>
        <v>5140</v>
      </c>
      <c r="T75" s="92">
        <f t="shared" si="12"/>
        <v>5050</v>
      </c>
    </row>
    <row r="76" spans="1:20" ht="18" customHeight="1" x14ac:dyDescent="0.2">
      <c r="A76" s="89" t="s">
        <v>130</v>
      </c>
      <c r="B76" s="90" t="s">
        <v>188</v>
      </c>
      <c r="C76" s="56" t="s">
        <v>58</v>
      </c>
      <c r="D76" s="60">
        <v>1</v>
      </c>
      <c r="E76" s="61" t="s">
        <v>14</v>
      </c>
      <c r="F76" s="57">
        <v>1.5</v>
      </c>
      <c r="G76" s="62">
        <f t="shared" si="13"/>
        <v>2.5</v>
      </c>
      <c r="H76" s="58">
        <f>IF(D76='基本（介護無）・単一'!$F$4,'基本（介護無）・単一'!$L$4,IF(D76='基本（介護無）・単一'!$F$5,'基本（介護無）・単一'!$L$5,IF(D76='基本（介護無）・単一'!$F$6,'基本（介護無）・単一'!$L$6,IF(D76='基本（介護無）・単一'!$F$7,'基本（介護無）・単一'!$L$7,IF(D76='基本（介護無）・単一'!$F$8,'基本（介護無）・単一'!$L$8,IF(D76='基本（介護無）・単一'!$F$9,'基本（介護無）・単一'!$L$9,IF(D76='基本（介護無）・単一'!$F$10,'基本（介護無）・単一'!$L$10)))))))</f>
        <v>276</v>
      </c>
      <c r="I76" s="257"/>
      <c r="J76" s="58">
        <f>'基本（介護無）・複合'!M27</f>
        <v>304</v>
      </c>
      <c r="K76" s="257"/>
      <c r="L76" s="58">
        <f t="shared" si="14"/>
        <v>596</v>
      </c>
      <c r="M76" s="92">
        <f t="shared" si="15"/>
        <v>6675</v>
      </c>
      <c r="N76" s="92">
        <f t="shared" si="12"/>
        <v>6532</v>
      </c>
      <c r="O76" s="92">
        <f t="shared" si="12"/>
        <v>6496</v>
      </c>
      <c r="P76" s="92">
        <f t="shared" si="12"/>
        <v>6389</v>
      </c>
      <c r="Q76" s="92">
        <f t="shared" si="12"/>
        <v>6317</v>
      </c>
      <c r="R76" s="92">
        <f t="shared" si="12"/>
        <v>6174</v>
      </c>
      <c r="S76" s="92">
        <f t="shared" si="12"/>
        <v>6067</v>
      </c>
      <c r="T76" s="92">
        <f t="shared" si="12"/>
        <v>5960</v>
      </c>
    </row>
    <row r="77" spans="1:20" ht="18" customHeight="1" x14ac:dyDescent="0.2">
      <c r="A77" s="89" t="s">
        <v>131</v>
      </c>
      <c r="B77" s="90" t="s">
        <v>188</v>
      </c>
      <c r="C77" s="56" t="s">
        <v>58</v>
      </c>
      <c r="D77" s="60">
        <v>1</v>
      </c>
      <c r="E77" s="61" t="s">
        <v>14</v>
      </c>
      <c r="F77" s="57">
        <v>2</v>
      </c>
      <c r="G77" s="62">
        <f t="shared" si="13"/>
        <v>3</v>
      </c>
      <c r="H77" s="58">
        <f>IF(D77='基本（介護無）・単一'!$F$4,'基本（介護無）・単一'!$L$4,IF(D77='基本（介護無）・単一'!$F$5,'基本（介護無）・単一'!$L$5,IF(D77='基本（介護無）・単一'!$F$6,'基本（介護無）・単一'!$L$6,IF(D77='基本（介護無）・単一'!$F$7,'基本（介護無）・単一'!$L$7,IF(D77='基本（介護無）・単一'!$F$8,'基本（介護無）・単一'!$L$8,IF(D77='基本（介護無）・単一'!$F$9,'基本（介護無）・単一'!$L$9,IF(D77='基本（介護無）・単一'!$F$10,'基本（介護無）・単一'!$L$10)))))))</f>
        <v>276</v>
      </c>
      <c r="I77" s="257"/>
      <c r="J77" s="58">
        <f>'基本（介護無）・複合'!M28</f>
        <v>400</v>
      </c>
      <c r="K77" s="257"/>
      <c r="L77" s="58">
        <f t="shared" si="14"/>
        <v>686</v>
      </c>
      <c r="M77" s="92">
        <f t="shared" si="15"/>
        <v>7683</v>
      </c>
      <c r="N77" s="92">
        <f t="shared" si="12"/>
        <v>7518</v>
      </c>
      <c r="O77" s="92">
        <f t="shared" si="12"/>
        <v>7477</v>
      </c>
      <c r="P77" s="92">
        <f t="shared" si="12"/>
        <v>7353</v>
      </c>
      <c r="Q77" s="92">
        <f t="shared" si="12"/>
        <v>7271</v>
      </c>
      <c r="R77" s="92">
        <f t="shared" si="12"/>
        <v>7106</v>
      </c>
      <c r="S77" s="92">
        <f t="shared" si="12"/>
        <v>6983</v>
      </c>
      <c r="T77" s="92">
        <f t="shared" si="12"/>
        <v>6860</v>
      </c>
    </row>
    <row r="78" spans="1:20" ht="18" customHeight="1" x14ac:dyDescent="0.2">
      <c r="A78" s="89" t="s">
        <v>132</v>
      </c>
      <c r="B78" s="90" t="s">
        <v>188</v>
      </c>
      <c r="C78" s="56" t="s">
        <v>58</v>
      </c>
      <c r="D78" s="60">
        <v>1</v>
      </c>
      <c r="E78" s="61" t="s">
        <v>14</v>
      </c>
      <c r="F78" s="57">
        <v>2.5</v>
      </c>
      <c r="G78" s="62">
        <f t="shared" si="13"/>
        <v>3.5</v>
      </c>
      <c r="H78" s="58">
        <f>IF(D78='基本（介護無）・単一'!$F$4,'基本（介護無）・単一'!$L$4,IF(D78='基本（介護無）・単一'!$F$5,'基本（介護無）・単一'!$L$5,IF(D78='基本（介護無）・単一'!$F$6,'基本（介護無）・単一'!$L$6,IF(D78='基本（介護無）・単一'!$F$7,'基本（介護無）・単一'!$L$7,IF(D78='基本（介護無）・単一'!$F$8,'基本（介護無）・単一'!$L$8,IF(D78='基本（介護無）・単一'!$F$9,'基本（介護無）・単一'!$L$9,IF(D78='基本（介護無）・単一'!$F$10,'基本（介護無）・単一'!$L$10)))))))</f>
        <v>276</v>
      </c>
      <c r="I78" s="257"/>
      <c r="J78" s="58">
        <f>'基本（介護無）・複合'!M29</f>
        <v>497</v>
      </c>
      <c r="K78" s="257"/>
      <c r="L78" s="58">
        <f t="shared" si="14"/>
        <v>776</v>
      </c>
      <c r="M78" s="92">
        <f t="shared" si="15"/>
        <v>8691</v>
      </c>
      <c r="N78" s="92">
        <f t="shared" si="12"/>
        <v>8504</v>
      </c>
      <c r="O78" s="92">
        <f t="shared" si="12"/>
        <v>8458</v>
      </c>
      <c r="P78" s="92">
        <f t="shared" si="12"/>
        <v>8318</v>
      </c>
      <c r="Q78" s="92">
        <f t="shared" si="12"/>
        <v>8225</v>
      </c>
      <c r="R78" s="92">
        <f t="shared" si="12"/>
        <v>8039</v>
      </c>
      <c r="S78" s="92">
        <f t="shared" si="12"/>
        <v>7899</v>
      </c>
      <c r="T78" s="92">
        <f t="shared" si="12"/>
        <v>7760</v>
      </c>
    </row>
    <row r="79" spans="1:20" ht="18" customHeight="1" x14ac:dyDescent="0.2">
      <c r="A79" s="89" t="s">
        <v>133</v>
      </c>
      <c r="B79" s="90" t="s">
        <v>188</v>
      </c>
      <c r="C79" s="56" t="s">
        <v>58</v>
      </c>
      <c r="D79" s="60">
        <v>1.5</v>
      </c>
      <c r="E79" s="61" t="s">
        <v>14</v>
      </c>
      <c r="F79" s="57">
        <v>0.5</v>
      </c>
      <c r="G79" s="62">
        <f t="shared" si="13"/>
        <v>2</v>
      </c>
      <c r="H79" s="58">
        <f>IF(D79='基本（介護無）・単一'!$F$4,'基本（介護無）・単一'!$L$4,IF(D79='基本（介護無）・単一'!$F$5,'基本（介護無）・単一'!$L$5,IF(D79='基本（介護無）・単一'!$F$6,'基本（介護無）・単一'!$L$6,IF(D79='基本（介護無）・単一'!$F$7,'基本（介護無）・単一'!$L$7,IF(D79='基本（介護無）・単一'!$F$8,'基本（介護無）・単一'!$L$8,IF(D79='基本（介護無）・単一'!$F$9,'基本（介護無）・単一'!$L$9,IF(D79='基本（介護無）・単一'!$F$10,'基本（介護無）・単一'!$L$10)))))))</f>
        <v>385</v>
      </c>
      <c r="I79" s="257"/>
      <c r="J79" s="58">
        <f>'基本（介護無）・複合'!M46</f>
        <v>98</v>
      </c>
      <c r="K79" s="257"/>
      <c r="L79" s="58">
        <f t="shared" si="14"/>
        <v>526</v>
      </c>
      <c r="M79" s="92">
        <f t="shared" si="15"/>
        <v>5891</v>
      </c>
      <c r="N79" s="92">
        <f t="shared" si="12"/>
        <v>5764</v>
      </c>
      <c r="O79" s="92">
        <f t="shared" si="12"/>
        <v>5733</v>
      </c>
      <c r="P79" s="92">
        <f t="shared" si="12"/>
        <v>5638</v>
      </c>
      <c r="Q79" s="92">
        <f t="shared" si="12"/>
        <v>5575</v>
      </c>
      <c r="R79" s="92">
        <f t="shared" si="12"/>
        <v>5449</v>
      </c>
      <c r="S79" s="92">
        <f t="shared" si="12"/>
        <v>5354</v>
      </c>
      <c r="T79" s="92">
        <f t="shared" si="12"/>
        <v>5260</v>
      </c>
    </row>
    <row r="80" spans="1:20" ht="18" customHeight="1" x14ac:dyDescent="0.2">
      <c r="A80" s="89" t="s">
        <v>134</v>
      </c>
      <c r="B80" s="90" t="s">
        <v>188</v>
      </c>
      <c r="C80" s="56" t="s">
        <v>58</v>
      </c>
      <c r="D80" s="60">
        <v>1.5</v>
      </c>
      <c r="E80" s="61" t="s">
        <v>14</v>
      </c>
      <c r="F80" s="57">
        <v>1</v>
      </c>
      <c r="G80" s="62">
        <f t="shared" si="13"/>
        <v>2.5</v>
      </c>
      <c r="H80" s="58">
        <f>IF(D80='基本（介護無）・単一'!$F$4,'基本（介護無）・単一'!$L$4,IF(D80='基本（介護無）・単一'!$F$5,'基本（介護無）・単一'!$L$5,IF(D80='基本（介護無）・単一'!$F$6,'基本（介護無）・単一'!$L$6,IF(D80='基本（介護無）・単一'!$F$7,'基本（介護無）・単一'!$L$7,IF(D80='基本（介護無）・単一'!$F$8,'基本（介護無）・単一'!$L$8,IF(D80='基本（介護無）・単一'!$F$9,'基本（介護無）・単一'!$L$9,IF(D80='基本（介護無）・単一'!$F$10,'基本（介護無）・単一'!$L$10)))))))</f>
        <v>385</v>
      </c>
      <c r="I80" s="257"/>
      <c r="J80" s="58">
        <f>'基本（介護無）・複合'!M47</f>
        <v>195</v>
      </c>
      <c r="K80" s="257"/>
      <c r="L80" s="58">
        <f t="shared" si="14"/>
        <v>617</v>
      </c>
      <c r="M80" s="92">
        <f t="shared" si="15"/>
        <v>6910</v>
      </c>
      <c r="N80" s="92">
        <f t="shared" si="12"/>
        <v>6762</v>
      </c>
      <c r="O80" s="92">
        <f t="shared" si="12"/>
        <v>6725</v>
      </c>
      <c r="P80" s="92">
        <f t="shared" si="12"/>
        <v>6614</v>
      </c>
      <c r="Q80" s="92">
        <f t="shared" si="12"/>
        <v>6540</v>
      </c>
      <c r="R80" s="92">
        <f t="shared" si="12"/>
        <v>6392</v>
      </c>
      <c r="S80" s="92">
        <f t="shared" si="12"/>
        <v>6281</v>
      </c>
      <c r="T80" s="92">
        <f t="shared" si="12"/>
        <v>6170</v>
      </c>
    </row>
    <row r="81" spans="1:20" ht="18" customHeight="1" x14ac:dyDescent="0.2">
      <c r="A81" s="89" t="s">
        <v>135</v>
      </c>
      <c r="B81" s="90" t="s">
        <v>188</v>
      </c>
      <c r="C81" s="56" t="s">
        <v>58</v>
      </c>
      <c r="D81" s="60">
        <v>1.5</v>
      </c>
      <c r="E81" s="61" t="s">
        <v>14</v>
      </c>
      <c r="F81" s="57">
        <v>1.5</v>
      </c>
      <c r="G81" s="62">
        <f t="shared" si="13"/>
        <v>3</v>
      </c>
      <c r="H81" s="58">
        <f>IF(D81='基本（介護無）・単一'!$F$4,'基本（介護無）・単一'!$L$4,IF(D81='基本（介護無）・単一'!$F$5,'基本（介護無）・単一'!$L$5,IF(D81='基本（介護無）・単一'!$F$6,'基本（介護無）・単一'!$L$6,IF(D81='基本（介護無）・単一'!$F$7,'基本（介護無）・単一'!$L$7,IF(D81='基本（介護無）・単一'!$F$8,'基本（介護無）・単一'!$L$8,IF(D81='基本（介護無）・単一'!$F$9,'基本（介護無）・単一'!$L$9,IF(D81='基本（介護無）・単一'!$F$10,'基本（介護無）・単一'!$L$10)))))))</f>
        <v>385</v>
      </c>
      <c r="I81" s="257"/>
      <c r="J81" s="58">
        <f>'基本（介護無）・複合'!M48</f>
        <v>291</v>
      </c>
      <c r="K81" s="257"/>
      <c r="L81" s="58">
        <f t="shared" si="14"/>
        <v>707</v>
      </c>
      <c r="M81" s="92">
        <f t="shared" si="15"/>
        <v>7918</v>
      </c>
      <c r="N81" s="92">
        <f t="shared" si="12"/>
        <v>7748</v>
      </c>
      <c r="O81" s="92">
        <f t="shared" si="12"/>
        <v>7706</v>
      </c>
      <c r="P81" s="92">
        <f t="shared" si="12"/>
        <v>7579</v>
      </c>
      <c r="Q81" s="92">
        <f t="shared" si="12"/>
        <v>7494</v>
      </c>
      <c r="R81" s="92">
        <f t="shared" si="12"/>
        <v>7324</v>
      </c>
      <c r="S81" s="92">
        <f t="shared" si="12"/>
        <v>7197</v>
      </c>
      <c r="T81" s="92">
        <f t="shared" si="12"/>
        <v>7070</v>
      </c>
    </row>
    <row r="82" spans="1:20" ht="18" customHeight="1" x14ac:dyDescent="0.2">
      <c r="A82" s="89" t="s">
        <v>136</v>
      </c>
      <c r="B82" s="90" t="s">
        <v>188</v>
      </c>
      <c r="C82" s="56" t="s">
        <v>58</v>
      </c>
      <c r="D82" s="60">
        <v>1.5</v>
      </c>
      <c r="E82" s="61" t="s">
        <v>14</v>
      </c>
      <c r="F82" s="57">
        <v>2</v>
      </c>
      <c r="G82" s="62">
        <f t="shared" si="13"/>
        <v>3.5</v>
      </c>
      <c r="H82" s="58">
        <f>IF(D82='基本（介護無）・単一'!$F$4,'基本（介護無）・単一'!$L$4,IF(D82='基本（介護無）・単一'!$F$5,'基本（介護無）・単一'!$L$5,IF(D82='基本（介護無）・単一'!$F$6,'基本（介護無）・単一'!$L$6,IF(D82='基本（介護無）・単一'!$F$7,'基本（介護無）・単一'!$L$7,IF(D82='基本（介護無）・単一'!$F$8,'基本（介護無）・単一'!$L$8,IF(D82='基本（介護無）・単一'!$F$9,'基本（介護無）・単一'!$L$9,IF(D82='基本（介護無）・単一'!$F$10,'基本（介護無）・単一'!$L$10)))))))</f>
        <v>385</v>
      </c>
      <c r="I82" s="257"/>
      <c r="J82" s="58">
        <f>'基本（介護無）・複合'!M49</f>
        <v>388</v>
      </c>
      <c r="K82" s="257"/>
      <c r="L82" s="58">
        <f t="shared" si="14"/>
        <v>797</v>
      </c>
      <c r="M82" s="92">
        <f t="shared" si="15"/>
        <v>8926</v>
      </c>
      <c r="N82" s="92">
        <f t="shared" si="12"/>
        <v>8735</v>
      </c>
      <c r="O82" s="92">
        <f t="shared" si="12"/>
        <v>8687</v>
      </c>
      <c r="P82" s="92">
        <f t="shared" si="12"/>
        <v>8543</v>
      </c>
      <c r="Q82" s="92">
        <f t="shared" si="12"/>
        <v>8448</v>
      </c>
      <c r="R82" s="92">
        <f t="shared" si="12"/>
        <v>8256</v>
      </c>
      <c r="S82" s="92">
        <f t="shared" si="12"/>
        <v>8113</v>
      </c>
      <c r="T82" s="92">
        <f t="shared" si="12"/>
        <v>7970</v>
      </c>
    </row>
    <row r="83" spans="1:20" ht="18" customHeight="1" x14ac:dyDescent="0.2">
      <c r="A83" s="89" t="s">
        <v>137</v>
      </c>
      <c r="B83" s="90" t="s">
        <v>188</v>
      </c>
      <c r="C83" s="56" t="s">
        <v>58</v>
      </c>
      <c r="D83" s="60">
        <v>1.5</v>
      </c>
      <c r="E83" s="61" t="s">
        <v>14</v>
      </c>
      <c r="F83" s="57">
        <v>2.5</v>
      </c>
      <c r="G83" s="62">
        <f t="shared" si="13"/>
        <v>4</v>
      </c>
      <c r="H83" s="58">
        <f>IF(D83='基本（介護無）・単一'!$F$4,'基本（介護無）・単一'!$L$4,IF(D83='基本（介護無）・単一'!$F$5,'基本（介護無）・単一'!$L$5,IF(D83='基本（介護無）・単一'!$F$6,'基本（介護無）・単一'!$L$6,IF(D83='基本（介護無）・単一'!$F$7,'基本（介護無）・単一'!$L$7,IF(D83='基本（介護無）・単一'!$F$8,'基本（介護無）・単一'!$L$8,IF(D83='基本（介護無）・単一'!$F$9,'基本（介護無）・単一'!$L$9,IF(D83='基本（介護無）・単一'!$F$10,'基本（介護無）・単一'!$L$10)))))))</f>
        <v>385</v>
      </c>
      <c r="I83" s="257"/>
      <c r="J83" s="58">
        <f>'基本（介護無）・複合'!M50</f>
        <v>484</v>
      </c>
      <c r="K83" s="257"/>
      <c r="L83" s="58">
        <f t="shared" si="14"/>
        <v>887</v>
      </c>
      <c r="M83" s="92">
        <f t="shared" si="15"/>
        <v>9934</v>
      </c>
      <c r="N83" s="92">
        <f t="shared" si="12"/>
        <v>9721</v>
      </c>
      <c r="O83" s="92">
        <f t="shared" si="12"/>
        <v>9668</v>
      </c>
      <c r="P83" s="92">
        <f t="shared" si="12"/>
        <v>9508</v>
      </c>
      <c r="Q83" s="92">
        <f t="shared" si="12"/>
        <v>9402</v>
      </c>
      <c r="R83" s="92">
        <f t="shared" si="12"/>
        <v>9189</v>
      </c>
      <c r="S83" s="92">
        <f t="shared" si="12"/>
        <v>9029</v>
      </c>
      <c r="T83" s="92">
        <f t="shared" si="12"/>
        <v>8870</v>
      </c>
    </row>
    <row r="84" spans="1:20" ht="18" customHeight="1" x14ac:dyDescent="0.2">
      <c r="A84" s="89" t="s">
        <v>138</v>
      </c>
      <c r="B84" s="90" t="s">
        <v>188</v>
      </c>
      <c r="C84" s="56" t="s">
        <v>58</v>
      </c>
      <c r="D84" s="60">
        <v>2</v>
      </c>
      <c r="E84" s="61" t="s">
        <v>14</v>
      </c>
      <c r="F84" s="57">
        <v>0.5</v>
      </c>
      <c r="G84" s="62">
        <f t="shared" si="13"/>
        <v>2.5</v>
      </c>
      <c r="H84" s="58">
        <f>IF(D84='基本（介護無）・単一'!$F$4,'基本（介護無）・単一'!$L$4,IF(D84='基本（介護無）・単一'!$F$5,'基本（介護無）・単一'!$L$5,IF(D84='基本（介護無）・単一'!$F$6,'基本（介護無）・単一'!$L$6,IF(D84='基本（介護無）・単一'!$F$7,'基本（介護無）・単一'!$L$7,IF(D84='基本（介護無）・単一'!$F$8,'基本（介護無）・単一'!$L$8,IF(D84='基本（介護無）・単一'!$F$9,'基本（介護無）・単一'!$L$9,IF(D84='基本（介護無）・単一'!$F$10,'基本（介護無）・単一'!$L$10)))))))</f>
        <v>483</v>
      </c>
      <c r="I84" s="257"/>
      <c r="J84" s="58">
        <f t="shared" ref="J84:J133" si="16">J79</f>
        <v>98</v>
      </c>
      <c r="K84" s="257"/>
      <c r="L84" s="58">
        <f t="shared" si="14"/>
        <v>636</v>
      </c>
      <c r="M84" s="92">
        <f t="shared" si="15"/>
        <v>7123</v>
      </c>
      <c r="N84" s="92">
        <f t="shared" si="12"/>
        <v>6970</v>
      </c>
      <c r="O84" s="92">
        <f t="shared" si="12"/>
        <v>6932</v>
      </c>
      <c r="P84" s="92">
        <f t="shared" si="12"/>
        <v>6817</v>
      </c>
      <c r="Q84" s="92">
        <f t="shared" si="12"/>
        <v>6741</v>
      </c>
      <c r="R84" s="92">
        <f t="shared" si="12"/>
        <v>6588</v>
      </c>
      <c r="S84" s="92">
        <f t="shared" si="12"/>
        <v>6474</v>
      </c>
      <c r="T84" s="92">
        <f t="shared" si="12"/>
        <v>6360</v>
      </c>
    </row>
    <row r="85" spans="1:20" ht="18" customHeight="1" x14ac:dyDescent="0.2">
      <c r="A85" s="89" t="s">
        <v>139</v>
      </c>
      <c r="B85" s="90" t="s">
        <v>188</v>
      </c>
      <c r="C85" s="56" t="s">
        <v>58</v>
      </c>
      <c r="D85" s="60">
        <v>2</v>
      </c>
      <c r="E85" s="61" t="s">
        <v>14</v>
      </c>
      <c r="F85" s="57">
        <v>1</v>
      </c>
      <c r="G85" s="62">
        <f t="shared" si="13"/>
        <v>3</v>
      </c>
      <c r="H85" s="58">
        <f>IF(D85='基本（介護無）・単一'!$F$4,'基本（介護無）・単一'!$L$4,IF(D85='基本（介護無）・単一'!$F$5,'基本（介護無）・単一'!$L$5,IF(D85='基本（介護無）・単一'!$F$6,'基本（介護無）・単一'!$L$6,IF(D85='基本（介護無）・単一'!$F$7,'基本（介護無）・単一'!$L$7,IF(D85='基本（介護無）・単一'!$F$8,'基本（介護無）・単一'!$L$8,IF(D85='基本（介護無）・単一'!$F$9,'基本（介護無）・単一'!$L$9,IF(D85='基本（介護無）・単一'!$F$10,'基本（介護無）・単一'!$L$10)))))))</f>
        <v>483</v>
      </c>
      <c r="I85" s="257"/>
      <c r="J85" s="58">
        <f t="shared" si="16"/>
        <v>195</v>
      </c>
      <c r="K85" s="257"/>
      <c r="L85" s="58">
        <f t="shared" si="14"/>
        <v>727</v>
      </c>
      <c r="M85" s="92">
        <f t="shared" si="15"/>
        <v>8142</v>
      </c>
      <c r="N85" s="92">
        <f t="shared" si="15"/>
        <v>7967</v>
      </c>
      <c r="O85" s="92">
        <f t="shared" si="15"/>
        <v>7924</v>
      </c>
      <c r="P85" s="92">
        <f t="shared" si="15"/>
        <v>7793</v>
      </c>
      <c r="Q85" s="92">
        <f t="shared" si="15"/>
        <v>7706</v>
      </c>
      <c r="R85" s="92">
        <f t="shared" si="15"/>
        <v>7531</v>
      </c>
      <c r="S85" s="92">
        <f t="shared" si="15"/>
        <v>7400</v>
      </c>
      <c r="T85" s="92">
        <f t="shared" si="15"/>
        <v>7270</v>
      </c>
    </row>
    <row r="86" spans="1:20" ht="18" customHeight="1" x14ac:dyDescent="0.2">
      <c r="A86" s="89" t="s">
        <v>140</v>
      </c>
      <c r="B86" s="90" t="s">
        <v>188</v>
      </c>
      <c r="C86" s="56" t="s">
        <v>58</v>
      </c>
      <c r="D86" s="60">
        <v>2</v>
      </c>
      <c r="E86" s="61" t="s">
        <v>14</v>
      </c>
      <c r="F86" s="57">
        <v>1.5</v>
      </c>
      <c r="G86" s="62">
        <f t="shared" si="13"/>
        <v>3.5</v>
      </c>
      <c r="H86" s="58">
        <f>IF(D86='基本（介護無）・単一'!$F$4,'基本（介護無）・単一'!$L$4,IF(D86='基本（介護無）・単一'!$F$5,'基本（介護無）・単一'!$L$5,IF(D86='基本（介護無）・単一'!$F$6,'基本（介護無）・単一'!$L$6,IF(D86='基本（介護無）・単一'!$F$7,'基本（介護無）・単一'!$L$7,IF(D86='基本（介護無）・単一'!$F$8,'基本（介護無）・単一'!$L$8,IF(D86='基本（介護無）・単一'!$F$9,'基本（介護無）・単一'!$L$9,IF(D86='基本（介護無）・単一'!$F$10,'基本（介護無）・単一'!$L$10)))))))</f>
        <v>483</v>
      </c>
      <c r="I86" s="257"/>
      <c r="J86" s="58">
        <f t="shared" si="16"/>
        <v>291</v>
      </c>
      <c r="K86" s="257"/>
      <c r="L86" s="58">
        <f t="shared" si="14"/>
        <v>817</v>
      </c>
      <c r="M86" s="92">
        <f t="shared" si="15"/>
        <v>9150</v>
      </c>
      <c r="N86" s="92">
        <f t="shared" si="15"/>
        <v>8954</v>
      </c>
      <c r="O86" s="92">
        <f t="shared" si="15"/>
        <v>8905</v>
      </c>
      <c r="P86" s="92">
        <f t="shared" si="15"/>
        <v>8758</v>
      </c>
      <c r="Q86" s="92">
        <f t="shared" si="15"/>
        <v>8660</v>
      </c>
      <c r="R86" s="92">
        <f t="shared" si="15"/>
        <v>8464</v>
      </c>
      <c r="S86" s="92">
        <f t="shared" si="15"/>
        <v>8317</v>
      </c>
      <c r="T86" s="92">
        <f t="shared" si="15"/>
        <v>8170</v>
      </c>
    </row>
    <row r="87" spans="1:20" ht="18" customHeight="1" x14ac:dyDescent="0.2">
      <c r="A87" s="89" t="s">
        <v>141</v>
      </c>
      <c r="B87" s="90" t="s">
        <v>188</v>
      </c>
      <c r="C87" s="56" t="s">
        <v>58</v>
      </c>
      <c r="D87" s="60">
        <v>2</v>
      </c>
      <c r="E87" s="61" t="s">
        <v>14</v>
      </c>
      <c r="F87" s="57">
        <v>2</v>
      </c>
      <c r="G87" s="62">
        <f t="shared" si="13"/>
        <v>4</v>
      </c>
      <c r="H87" s="58">
        <f>IF(D87='基本（介護無）・単一'!$F$4,'基本（介護無）・単一'!$L$4,IF(D87='基本（介護無）・単一'!$F$5,'基本（介護無）・単一'!$L$5,IF(D87='基本（介護無）・単一'!$F$6,'基本（介護無）・単一'!$L$6,IF(D87='基本（介護無）・単一'!$F$7,'基本（介護無）・単一'!$L$7,IF(D87='基本（介護無）・単一'!$F$8,'基本（介護無）・単一'!$L$8,IF(D87='基本（介護無）・単一'!$F$9,'基本（介護無）・単一'!$L$9,IF(D87='基本（介護無）・単一'!$F$10,'基本（介護無）・単一'!$L$10)))))))</f>
        <v>483</v>
      </c>
      <c r="I87" s="257"/>
      <c r="J87" s="58">
        <f t="shared" si="16"/>
        <v>388</v>
      </c>
      <c r="K87" s="257"/>
      <c r="L87" s="58">
        <f t="shared" si="14"/>
        <v>908</v>
      </c>
      <c r="M87" s="92">
        <f t="shared" si="15"/>
        <v>10169</v>
      </c>
      <c r="N87" s="92">
        <f t="shared" si="15"/>
        <v>9951</v>
      </c>
      <c r="O87" s="92">
        <f t="shared" si="15"/>
        <v>9897</v>
      </c>
      <c r="P87" s="92">
        <f t="shared" si="15"/>
        <v>9733</v>
      </c>
      <c r="Q87" s="92">
        <f t="shared" si="15"/>
        <v>9624</v>
      </c>
      <c r="R87" s="92">
        <f t="shared" si="15"/>
        <v>9406</v>
      </c>
      <c r="S87" s="92">
        <f t="shared" si="15"/>
        <v>9243</v>
      </c>
      <c r="T87" s="92">
        <f t="shared" si="15"/>
        <v>9080</v>
      </c>
    </row>
    <row r="88" spans="1:20" ht="18" customHeight="1" x14ac:dyDescent="0.2">
      <c r="A88" s="89" t="s">
        <v>142</v>
      </c>
      <c r="B88" s="90" t="s">
        <v>188</v>
      </c>
      <c r="C88" s="56" t="s">
        <v>58</v>
      </c>
      <c r="D88" s="60">
        <v>2</v>
      </c>
      <c r="E88" s="61" t="s">
        <v>14</v>
      </c>
      <c r="F88" s="57">
        <v>2.5</v>
      </c>
      <c r="G88" s="62">
        <f t="shared" si="13"/>
        <v>4.5</v>
      </c>
      <c r="H88" s="58">
        <f>IF(D88='基本（介護無）・単一'!$F$4,'基本（介護無）・単一'!$L$4,IF(D88='基本（介護無）・単一'!$F$5,'基本（介護無）・単一'!$L$5,IF(D88='基本（介護無）・単一'!$F$6,'基本（介護無）・単一'!$L$6,IF(D88='基本（介護無）・単一'!$F$7,'基本（介護無）・単一'!$L$7,IF(D88='基本（介護無）・単一'!$F$8,'基本（介護無）・単一'!$L$8,IF(D88='基本（介護無）・単一'!$F$9,'基本（介護無）・単一'!$L$9,IF(D88='基本（介護無）・単一'!$F$10,'基本（介護無）・単一'!$L$10)))))))</f>
        <v>483</v>
      </c>
      <c r="I88" s="257"/>
      <c r="J88" s="58">
        <f t="shared" si="16"/>
        <v>484</v>
      </c>
      <c r="K88" s="257"/>
      <c r="L88" s="58">
        <f t="shared" si="14"/>
        <v>998</v>
      </c>
      <c r="M88" s="92">
        <f t="shared" si="15"/>
        <v>11177</v>
      </c>
      <c r="N88" s="92">
        <f t="shared" si="15"/>
        <v>10938</v>
      </c>
      <c r="O88" s="92">
        <f t="shared" si="15"/>
        <v>10878</v>
      </c>
      <c r="P88" s="92">
        <f t="shared" si="15"/>
        <v>10698</v>
      </c>
      <c r="Q88" s="92">
        <f t="shared" si="15"/>
        <v>10578</v>
      </c>
      <c r="R88" s="92">
        <f t="shared" si="15"/>
        <v>10339</v>
      </c>
      <c r="S88" s="92">
        <f t="shared" si="15"/>
        <v>10159</v>
      </c>
      <c r="T88" s="92">
        <f t="shared" si="15"/>
        <v>9980</v>
      </c>
    </row>
    <row r="89" spans="1:20" ht="18" customHeight="1" x14ac:dyDescent="0.2">
      <c r="A89" s="89" t="s">
        <v>143</v>
      </c>
      <c r="B89" s="90" t="s">
        <v>188</v>
      </c>
      <c r="C89" s="56" t="s">
        <v>58</v>
      </c>
      <c r="D89" s="60">
        <v>2.5</v>
      </c>
      <c r="E89" s="61" t="s">
        <v>14</v>
      </c>
      <c r="F89" s="57">
        <v>0.5</v>
      </c>
      <c r="G89" s="62">
        <f t="shared" si="13"/>
        <v>3</v>
      </c>
      <c r="H89" s="58">
        <f>IF(D89='基本（介護無）・単一'!$F$4,'基本（介護無）・単一'!$L$4,IF(D89='基本（介護無）・単一'!$F$5,'基本（介護無）・単一'!$L$5,IF(D89='基本（介護無）・単一'!$F$6,'基本（介護無）・単一'!$L$6,IF(D89='基本（介護無）・単一'!$F$7,'基本（介護無）・単一'!$L$7,IF(D89='基本（介護無）・単一'!$F$8,'基本（介護無）・単一'!$L$8,IF(D89='基本（介護無）・単一'!$F$9,'基本（介護無）・単一'!$L$9,IF(D89='基本（介護無）・単一'!$F$10,'基本（介護無）・単一'!$L$10)))))))</f>
        <v>580</v>
      </c>
      <c r="I89" s="257"/>
      <c r="J89" s="58">
        <f t="shared" si="16"/>
        <v>98</v>
      </c>
      <c r="K89" s="257"/>
      <c r="L89" s="58">
        <f t="shared" si="14"/>
        <v>745</v>
      </c>
      <c r="M89" s="92">
        <f t="shared" si="15"/>
        <v>8344</v>
      </c>
      <c r="N89" s="92">
        <f t="shared" si="15"/>
        <v>8165</v>
      </c>
      <c r="O89" s="92">
        <f t="shared" si="15"/>
        <v>8120</v>
      </c>
      <c r="P89" s="92">
        <f t="shared" si="15"/>
        <v>7986</v>
      </c>
      <c r="Q89" s="92">
        <f t="shared" si="15"/>
        <v>7897</v>
      </c>
      <c r="R89" s="92">
        <f t="shared" si="15"/>
        <v>7718</v>
      </c>
      <c r="S89" s="92">
        <f t="shared" si="15"/>
        <v>7584</v>
      </c>
      <c r="T89" s="92">
        <f t="shared" si="15"/>
        <v>7450</v>
      </c>
    </row>
    <row r="90" spans="1:20" ht="18" customHeight="1" x14ac:dyDescent="0.2">
      <c r="A90" s="89" t="s">
        <v>144</v>
      </c>
      <c r="B90" s="90" t="s">
        <v>188</v>
      </c>
      <c r="C90" s="56" t="s">
        <v>58</v>
      </c>
      <c r="D90" s="60">
        <v>2.5</v>
      </c>
      <c r="E90" s="61" t="s">
        <v>14</v>
      </c>
      <c r="F90" s="57">
        <v>1</v>
      </c>
      <c r="G90" s="62">
        <f t="shared" si="13"/>
        <v>3.5</v>
      </c>
      <c r="H90" s="58">
        <f>IF(D90='基本（介護無）・単一'!$F$4,'基本（介護無）・単一'!$L$4,IF(D90='基本（介護無）・単一'!$F$5,'基本（介護無）・単一'!$L$5,IF(D90='基本（介護無）・単一'!$F$6,'基本（介護無）・単一'!$L$6,IF(D90='基本（介護無）・単一'!$F$7,'基本（介護無）・単一'!$L$7,IF(D90='基本（介護無）・単一'!$F$8,'基本（介護無）・単一'!$L$8,IF(D90='基本（介護無）・単一'!$F$9,'基本（介護無）・単一'!$L$9,IF(D90='基本（介護無）・単一'!$F$10,'基本（介護無）・単一'!$L$10)))))))</f>
        <v>580</v>
      </c>
      <c r="I90" s="257"/>
      <c r="J90" s="58">
        <f t="shared" si="16"/>
        <v>195</v>
      </c>
      <c r="K90" s="257"/>
      <c r="L90" s="58">
        <f t="shared" si="14"/>
        <v>836</v>
      </c>
      <c r="M90" s="92">
        <f t="shared" si="15"/>
        <v>9363</v>
      </c>
      <c r="N90" s="92">
        <f t="shared" si="15"/>
        <v>9162</v>
      </c>
      <c r="O90" s="92">
        <f t="shared" si="15"/>
        <v>9112</v>
      </c>
      <c r="P90" s="92">
        <f t="shared" si="15"/>
        <v>8961</v>
      </c>
      <c r="Q90" s="92">
        <f t="shared" si="15"/>
        <v>8861</v>
      </c>
      <c r="R90" s="92">
        <f t="shared" si="15"/>
        <v>8660</v>
      </c>
      <c r="S90" s="92">
        <f t="shared" si="15"/>
        <v>8510</v>
      </c>
      <c r="T90" s="92">
        <f t="shared" si="15"/>
        <v>8360</v>
      </c>
    </row>
    <row r="91" spans="1:20" ht="18" customHeight="1" x14ac:dyDescent="0.2">
      <c r="A91" s="89" t="s">
        <v>145</v>
      </c>
      <c r="B91" s="90" t="s">
        <v>188</v>
      </c>
      <c r="C91" s="56" t="s">
        <v>58</v>
      </c>
      <c r="D91" s="60">
        <v>2.5</v>
      </c>
      <c r="E91" s="61" t="s">
        <v>14</v>
      </c>
      <c r="F91" s="57">
        <v>1.5</v>
      </c>
      <c r="G91" s="62">
        <f t="shared" si="13"/>
        <v>4</v>
      </c>
      <c r="H91" s="58">
        <f>IF(D91='基本（介護無）・単一'!$F$4,'基本（介護無）・単一'!$L$4,IF(D91='基本（介護無）・単一'!$F$5,'基本（介護無）・単一'!$L$5,IF(D91='基本（介護無）・単一'!$F$6,'基本（介護無）・単一'!$L$6,IF(D91='基本（介護無）・単一'!$F$7,'基本（介護無）・単一'!$L$7,IF(D91='基本（介護無）・単一'!$F$8,'基本（介護無）・単一'!$L$8,IF(D91='基本（介護無）・単一'!$F$9,'基本（介護無）・単一'!$L$9,IF(D91='基本（介護無）・単一'!$F$10,'基本（介護無）・単一'!$L$10)))))))</f>
        <v>580</v>
      </c>
      <c r="I91" s="257"/>
      <c r="J91" s="58">
        <f t="shared" si="16"/>
        <v>291</v>
      </c>
      <c r="K91" s="257"/>
      <c r="L91" s="58">
        <f t="shared" si="14"/>
        <v>926</v>
      </c>
      <c r="M91" s="92">
        <f t="shared" si="15"/>
        <v>10371</v>
      </c>
      <c r="N91" s="92">
        <f t="shared" si="15"/>
        <v>10148</v>
      </c>
      <c r="O91" s="92">
        <f t="shared" si="15"/>
        <v>10093</v>
      </c>
      <c r="P91" s="92">
        <f t="shared" si="15"/>
        <v>9926</v>
      </c>
      <c r="Q91" s="92">
        <f t="shared" si="15"/>
        <v>9815</v>
      </c>
      <c r="R91" s="92">
        <f t="shared" si="15"/>
        <v>9593</v>
      </c>
      <c r="S91" s="92">
        <f t="shared" si="15"/>
        <v>9426</v>
      </c>
      <c r="T91" s="92">
        <f t="shared" si="15"/>
        <v>9260</v>
      </c>
    </row>
    <row r="92" spans="1:20" ht="18" customHeight="1" x14ac:dyDescent="0.2">
      <c r="A92" s="89" t="s">
        <v>146</v>
      </c>
      <c r="B92" s="90" t="s">
        <v>188</v>
      </c>
      <c r="C92" s="56" t="s">
        <v>58</v>
      </c>
      <c r="D92" s="60">
        <v>2.5</v>
      </c>
      <c r="E92" s="61" t="s">
        <v>14</v>
      </c>
      <c r="F92" s="57">
        <v>2</v>
      </c>
      <c r="G92" s="62">
        <f t="shared" si="13"/>
        <v>4.5</v>
      </c>
      <c r="H92" s="58">
        <f>IF(D92='基本（介護無）・単一'!$F$4,'基本（介護無）・単一'!$L$4,IF(D92='基本（介護無）・単一'!$F$5,'基本（介護無）・単一'!$L$5,IF(D92='基本（介護無）・単一'!$F$6,'基本（介護無）・単一'!$L$6,IF(D92='基本（介護無）・単一'!$F$7,'基本（介護無）・単一'!$L$7,IF(D92='基本（介護無）・単一'!$F$8,'基本（介護無）・単一'!$L$8,IF(D92='基本（介護無）・単一'!$F$9,'基本（介護無）・単一'!$L$9,IF(D92='基本（介護無）・単一'!$F$10,'基本（介護無）・単一'!$L$10)))))))</f>
        <v>580</v>
      </c>
      <c r="I92" s="257"/>
      <c r="J92" s="58">
        <f t="shared" si="16"/>
        <v>388</v>
      </c>
      <c r="K92" s="257"/>
      <c r="L92" s="58">
        <f t="shared" si="14"/>
        <v>1016</v>
      </c>
      <c r="M92" s="92">
        <f t="shared" si="15"/>
        <v>11379</v>
      </c>
      <c r="N92" s="92">
        <f t="shared" si="15"/>
        <v>11135</v>
      </c>
      <c r="O92" s="92">
        <f t="shared" si="15"/>
        <v>11074</v>
      </c>
      <c r="P92" s="92">
        <f t="shared" si="15"/>
        <v>10891</v>
      </c>
      <c r="Q92" s="92">
        <f t="shared" si="15"/>
        <v>10769</v>
      </c>
      <c r="R92" s="92">
        <f t="shared" si="15"/>
        <v>10525</v>
      </c>
      <c r="S92" s="92">
        <f t="shared" si="15"/>
        <v>10342</v>
      </c>
      <c r="T92" s="92">
        <f t="shared" si="15"/>
        <v>10160</v>
      </c>
    </row>
    <row r="93" spans="1:20" ht="18" customHeight="1" x14ac:dyDescent="0.2">
      <c r="A93" s="89" t="s">
        <v>147</v>
      </c>
      <c r="B93" s="90" t="s">
        <v>188</v>
      </c>
      <c r="C93" s="56" t="s">
        <v>58</v>
      </c>
      <c r="D93" s="60">
        <v>2.5</v>
      </c>
      <c r="E93" s="61" t="s">
        <v>14</v>
      </c>
      <c r="F93" s="57">
        <v>2.5</v>
      </c>
      <c r="G93" s="62">
        <f t="shared" si="13"/>
        <v>5</v>
      </c>
      <c r="H93" s="58">
        <f>IF(D93='基本（介護無）・単一'!$F$4,'基本（介護無）・単一'!$L$4,IF(D93='基本（介護無）・単一'!$F$5,'基本（介護無）・単一'!$L$5,IF(D93='基本（介護無）・単一'!$F$6,'基本（介護無）・単一'!$L$6,IF(D93='基本（介護無）・単一'!$F$7,'基本（介護無）・単一'!$L$7,IF(D93='基本（介護無）・単一'!$F$8,'基本（介護無）・単一'!$L$8,IF(D93='基本（介護無）・単一'!$F$9,'基本（介護無）・単一'!$L$9,IF(D93='基本（介護無）・単一'!$F$10,'基本（介護無）・単一'!$L$10)))))))</f>
        <v>580</v>
      </c>
      <c r="I93" s="257"/>
      <c r="J93" s="58">
        <f t="shared" si="16"/>
        <v>484</v>
      </c>
      <c r="K93" s="257"/>
      <c r="L93" s="58">
        <f t="shared" si="14"/>
        <v>1106</v>
      </c>
      <c r="M93" s="92">
        <f t="shared" si="15"/>
        <v>12387</v>
      </c>
      <c r="N93" s="92">
        <f t="shared" si="15"/>
        <v>12121</v>
      </c>
      <c r="O93" s="92">
        <f t="shared" si="15"/>
        <v>12055</v>
      </c>
      <c r="P93" s="92">
        <f t="shared" si="15"/>
        <v>11856</v>
      </c>
      <c r="Q93" s="92">
        <f t="shared" si="15"/>
        <v>11723</v>
      </c>
      <c r="R93" s="92">
        <f t="shared" si="15"/>
        <v>11458</v>
      </c>
      <c r="S93" s="92">
        <f t="shared" si="15"/>
        <v>11259</v>
      </c>
      <c r="T93" s="92">
        <f t="shared" si="15"/>
        <v>11060</v>
      </c>
    </row>
    <row r="94" spans="1:20" ht="18" customHeight="1" x14ac:dyDescent="0.2">
      <c r="A94" s="89" t="s">
        <v>148</v>
      </c>
      <c r="B94" s="90" t="s">
        <v>188</v>
      </c>
      <c r="C94" s="56" t="s">
        <v>58</v>
      </c>
      <c r="D94" s="60">
        <v>3</v>
      </c>
      <c r="E94" s="61" t="s">
        <v>14</v>
      </c>
      <c r="F94" s="57">
        <v>0.5</v>
      </c>
      <c r="G94" s="62">
        <f t="shared" si="13"/>
        <v>3.5</v>
      </c>
      <c r="H94" s="58">
        <f>IF(D94='基本（介護無）・単一'!$F$4,'基本（介護無）・単一'!$L$4,IF(D94='基本（介護無）・単一'!$F$5,'基本（介護無）・単一'!$L$5,IF(D94='基本（介護無）・単一'!$F$6,'基本（介護無）・単一'!$L$6,IF(D94='基本（介護無）・単一'!$F$7,'基本（介護無）・単一'!$L$7,IF(D94='基本（介護無）・単一'!$F$8,'基本（介護無）・単一'!$L$8,IF(D94='基本（介護無）・単一'!$F$9,'基本（介護無）・単一'!$L$9,IF(D94='基本（介護無）・単一'!$F$10,'基本（介護無）・単一'!$L$10)))))))</f>
        <v>676</v>
      </c>
      <c r="I94" s="257"/>
      <c r="J94" s="58">
        <f t="shared" si="16"/>
        <v>98</v>
      </c>
      <c r="K94" s="257"/>
      <c r="L94" s="58">
        <f t="shared" si="14"/>
        <v>853</v>
      </c>
      <c r="M94" s="92">
        <f t="shared" si="15"/>
        <v>9553</v>
      </c>
      <c r="N94" s="92">
        <f t="shared" si="15"/>
        <v>9348</v>
      </c>
      <c r="O94" s="92">
        <f t="shared" si="15"/>
        <v>9297</v>
      </c>
      <c r="P94" s="92">
        <f t="shared" si="15"/>
        <v>9144</v>
      </c>
      <c r="Q94" s="92">
        <f t="shared" si="15"/>
        <v>9041</v>
      </c>
      <c r="R94" s="92">
        <f t="shared" si="15"/>
        <v>8837</v>
      </c>
      <c r="S94" s="92">
        <f t="shared" si="15"/>
        <v>8683</v>
      </c>
      <c r="T94" s="92">
        <f t="shared" si="15"/>
        <v>8530</v>
      </c>
    </row>
    <row r="95" spans="1:20" ht="18" customHeight="1" x14ac:dyDescent="0.2">
      <c r="A95" s="89" t="s">
        <v>149</v>
      </c>
      <c r="B95" s="90" t="s">
        <v>188</v>
      </c>
      <c r="C95" s="56" t="s">
        <v>58</v>
      </c>
      <c r="D95" s="60">
        <v>3</v>
      </c>
      <c r="E95" s="61" t="s">
        <v>14</v>
      </c>
      <c r="F95" s="57">
        <v>1</v>
      </c>
      <c r="G95" s="62">
        <f t="shared" si="13"/>
        <v>4</v>
      </c>
      <c r="H95" s="58">
        <f>IF(D95='基本（介護無）・単一'!$F$4,'基本（介護無）・単一'!$L$4,IF(D95='基本（介護無）・単一'!$F$5,'基本（介護無）・単一'!$L$5,IF(D95='基本（介護無）・単一'!$F$6,'基本（介護無）・単一'!$L$6,IF(D95='基本（介護無）・単一'!$F$7,'基本（介護無）・単一'!$L$7,IF(D95='基本（介護無）・単一'!$F$8,'基本（介護無）・単一'!$L$8,IF(D95='基本（介護無）・単一'!$F$9,'基本（介護無）・単一'!$L$9,IF(D95='基本（介護無）・単一'!$F$10,'基本（介護無）・単一'!$L$10)))))))</f>
        <v>676</v>
      </c>
      <c r="I95" s="257"/>
      <c r="J95" s="58">
        <f t="shared" si="16"/>
        <v>195</v>
      </c>
      <c r="K95" s="257"/>
      <c r="L95" s="58">
        <f t="shared" si="14"/>
        <v>944</v>
      </c>
      <c r="M95" s="92">
        <f t="shared" si="15"/>
        <v>10572</v>
      </c>
      <c r="N95" s="92">
        <f t="shared" si="15"/>
        <v>10346</v>
      </c>
      <c r="O95" s="92">
        <f t="shared" si="15"/>
        <v>10289</v>
      </c>
      <c r="P95" s="92">
        <f t="shared" si="15"/>
        <v>10119</v>
      </c>
      <c r="Q95" s="92">
        <f t="shared" si="15"/>
        <v>10006</v>
      </c>
      <c r="R95" s="92">
        <f t="shared" si="15"/>
        <v>9779</v>
      </c>
      <c r="S95" s="92">
        <f t="shared" si="15"/>
        <v>9609</v>
      </c>
      <c r="T95" s="92">
        <f t="shared" si="15"/>
        <v>9440</v>
      </c>
    </row>
    <row r="96" spans="1:20" ht="18" customHeight="1" x14ac:dyDescent="0.2">
      <c r="A96" s="89" t="s">
        <v>150</v>
      </c>
      <c r="B96" s="90" t="s">
        <v>188</v>
      </c>
      <c r="C96" s="56" t="s">
        <v>58</v>
      </c>
      <c r="D96" s="60">
        <v>3</v>
      </c>
      <c r="E96" s="61" t="s">
        <v>14</v>
      </c>
      <c r="F96" s="57">
        <v>1.5</v>
      </c>
      <c r="G96" s="62">
        <f t="shared" si="13"/>
        <v>4.5</v>
      </c>
      <c r="H96" s="58">
        <f>IF(D96='基本（介護無）・単一'!$F$4,'基本（介護無）・単一'!$L$4,IF(D96='基本（介護無）・単一'!$F$5,'基本（介護無）・単一'!$L$5,IF(D96='基本（介護無）・単一'!$F$6,'基本（介護無）・単一'!$L$6,IF(D96='基本（介護無）・単一'!$F$7,'基本（介護無）・単一'!$L$7,IF(D96='基本（介護無）・単一'!$F$8,'基本（介護無）・単一'!$L$8,IF(D96='基本（介護無）・単一'!$F$9,'基本（介護無）・単一'!$L$9,IF(D96='基本（介護無）・単一'!$F$10,'基本（介護無）・単一'!$L$10)))))))</f>
        <v>676</v>
      </c>
      <c r="I96" s="257"/>
      <c r="J96" s="58">
        <f t="shared" si="16"/>
        <v>291</v>
      </c>
      <c r="K96" s="257"/>
      <c r="L96" s="58">
        <f t="shared" si="14"/>
        <v>1034</v>
      </c>
      <c r="M96" s="92">
        <f t="shared" si="15"/>
        <v>11580</v>
      </c>
      <c r="N96" s="92">
        <f t="shared" si="15"/>
        <v>11332</v>
      </c>
      <c r="O96" s="92">
        <f t="shared" si="15"/>
        <v>11270</v>
      </c>
      <c r="P96" s="92">
        <f t="shared" si="15"/>
        <v>11084</v>
      </c>
      <c r="Q96" s="92">
        <f t="shared" si="15"/>
        <v>10960</v>
      </c>
      <c r="R96" s="92">
        <f t="shared" si="15"/>
        <v>10712</v>
      </c>
      <c r="S96" s="92">
        <f t="shared" si="15"/>
        <v>10526</v>
      </c>
      <c r="T96" s="92">
        <f t="shared" si="15"/>
        <v>10340</v>
      </c>
    </row>
    <row r="97" spans="1:20" ht="18" customHeight="1" x14ac:dyDescent="0.2">
      <c r="A97" s="89" t="s">
        <v>151</v>
      </c>
      <c r="B97" s="90" t="s">
        <v>188</v>
      </c>
      <c r="C97" s="56" t="s">
        <v>58</v>
      </c>
      <c r="D97" s="60">
        <v>3</v>
      </c>
      <c r="E97" s="61" t="s">
        <v>14</v>
      </c>
      <c r="F97" s="57">
        <v>2</v>
      </c>
      <c r="G97" s="62">
        <f t="shared" si="13"/>
        <v>5</v>
      </c>
      <c r="H97" s="58">
        <f>IF(D97='基本（介護無）・単一'!$F$4,'基本（介護無）・単一'!$L$4,IF(D97='基本（介護無）・単一'!$F$5,'基本（介護無）・単一'!$L$5,IF(D97='基本（介護無）・単一'!$F$6,'基本（介護無）・単一'!$L$6,IF(D97='基本（介護無）・単一'!$F$7,'基本（介護無）・単一'!$L$7,IF(D97='基本（介護無）・単一'!$F$8,'基本（介護無）・単一'!$L$8,IF(D97='基本（介護無）・単一'!$F$9,'基本（介護無）・単一'!$L$9,IF(D97='基本（介護無）・単一'!$F$10,'基本（介護無）・単一'!$L$10)))))))</f>
        <v>676</v>
      </c>
      <c r="I97" s="257"/>
      <c r="J97" s="58">
        <f t="shared" si="16"/>
        <v>388</v>
      </c>
      <c r="K97" s="257"/>
      <c r="L97" s="58">
        <f t="shared" si="14"/>
        <v>1124</v>
      </c>
      <c r="M97" s="92">
        <f t="shared" si="15"/>
        <v>12588</v>
      </c>
      <c r="N97" s="92">
        <f t="shared" si="15"/>
        <v>12319</v>
      </c>
      <c r="O97" s="92">
        <f t="shared" si="15"/>
        <v>12251</v>
      </c>
      <c r="P97" s="92">
        <f t="shared" si="15"/>
        <v>12049</v>
      </c>
      <c r="Q97" s="92">
        <f t="shared" si="15"/>
        <v>11914</v>
      </c>
      <c r="R97" s="92">
        <f t="shared" si="15"/>
        <v>11644</v>
      </c>
      <c r="S97" s="92">
        <f t="shared" si="15"/>
        <v>11442</v>
      </c>
      <c r="T97" s="92">
        <f t="shared" si="15"/>
        <v>11240</v>
      </c>
    </row>
    <row r="98" spans="1:20" ht="18" customHeight="1" x14ac:dyDescent="0.2">
      <c r="A98" s="89" t="s">
        <v>152</v>
      </c>
      <c r="B98" s="90" t="s">
        <v>188</v>
      </c>
      <c r="C98" s="56" t="s">
        <v>58</v>
      </c>
      <c r="D98" s="60">
        <v>3</v>
      </c>
      <c r="E98" s="61" t="s">
        <v>14</v>
      </c>
      <c r="F98" s="57">
        <v>2.5</v>
      </c>
      <c r="G98" s="62">
        <f t="shared" si="13"/>
        <v>5.5</v>
      </c>
      <c r="H98" s="58">
        <f>IF(D98='基本（介護無）・単一'!$F$4,'基本（介護無）・単一'!$L$4,IF(D98='基本（介護無）・単一'!$F$5,'基本（介護無）・単一'!$L$5,IF(D98='基本（介護無）・単一'!$F$6,'基本（介護無）・単一'!$L$6,IF(D98='基本（介護無）・単一'!$F$7,'基本（介護無）・単一'!$L$7,IF(D98='基本（介護無）・単一'!$F$8,'基本（介護無）・単一'!$L$8,IF(D98='基本（介護無）・単一'!$F$9,'基本（介護無）・単一'!$L$9,IF(D98='基本（介護無）・単一'!$F$10,'基本（介護無）・単一'!$L$10)))))))</f>
        <v>676</v>
      </c>
      <c r="I98" s="257"/>
      <c r="J98" s="58">
        <f t="shared" si="16"/>
        <v>484</v>
      </c>
      <c r="K98" s="257"/>
      <c r="L98" s="58">
        <f t="shared" si="14"/>
        <v>1214</v>
      </c>
      <c r="M98" s="92">
        <f t="shared" si="15"/>
        <v>13596</v>
      </c>
      <c r="N98" s="92">
        <f t="shared" si="15"/>
        <v>13305</v>
      </c>
      <c r="O98" s="92">
        <f t="shared" si="15"/>
        <v>13232</v>
      </c>
      <c r="P98" s="92">
        <f t="shared" si="15"/>
        <v>13014</v>
      </c>
      <c r="Q98" s="92">
        <f t="shared" si="15"/>
        <v>12868</v>
      </c>
      <c r="R98" s="92">
        <f t="shared" si="15"/>
        <v>12577</v>
      </c>
      <c r="S98" s="92">
        <f t="shared" si="15"/>
        <v>12358</v>
      </c>
      <c r="T98" s="92">
        <f t="shared" si="15"/>
        <v>12140</v>
      </c>
    </row>
    <row r="99" spans="1:20" ht="18" customHeight="1" x14ac:dyDescent="0.2">
      <c r="A99" s="89" t="s">
        <v>153</v>
      </c>
      <c r="B99" s="90" t="s">
        <v>188</v>
      </c>
      <c r="C99" s="56" t="s">
        <v>58</v>
      </c>
      <c r="D99" s="60">
        <v>3.5</v>
      </c>
      <c r="E99" s="61" t="s">
        <v>14</v>
      </c>
      <c r="F99" s="57">
        <v>0.5</v>
      </c>
      <c r="G99" s="62">
        <f t="shared" si="13"/>
        <v>4</v>
      </c>
      <c r="H99" s="58">
        <f>IF(D99='基本（介護無）・単一'!$F$4,'基本（介護無）・単一'!$L$4,IF(D99='基本（介護無）・単一'!$F$5,'基本（介護無）・単一'!$L$5,IF(D99='基本（介護無）・単一'!$F$6,'基本（介護無）・単一'!$L$6,IF(D99='基本（介護無）・単一'!$F$7,'基本（介護無）・単一'!$L$7,IF(D99='基本（介護無）・単一'!$F$8,'基本（介護無）・単一'!$L$8,IF(D99='基本（介護無）・単一'!$F$9,'基本（介護無）・単一'!$L$9,IF(D99='基本（介護無）・単一'!$F$10,'基本（介護無）・単一'!$L$10)))))))</f>
        <v>773</v>
      </c>
      <c r="I99" s="257"/>
      <c r="J99" s="58">
        <f t="shared" si="16"/>
        <v>98</v>
      </c>
      <c r="K99" s="257"/>
      <c r="L99" s="58">
        <f t="shared" si="14"/>
        <v>962</v>
      </c>
      <c r="M99" s="92">
        <f t="shared" si="15"/>
        <v>10774</v>
      </c>
      <c r="N99" s="92">
        <f t="shared" si="15"/>
        <v>10543</v>
      </c>
      <c r="O99" s="92">
        <f t="shared" si="15"/>
        <v>10485</v>
      </c>
      <c r="P99" s="92">
        <f t="shared" si="15"/>
        <v>10312</v>
      </c>
      <c r="Q99" s="92">
        <f t="shared" si="15"/>
        <v>10197</v>
      </c>
      <c r="R99" s="92">
        <f t="shared" si="15"/>
        <v>9966</v>
      </c>
      <c r="S99" s="92">
        <f t="shared" si="15"/>
        <v>9793</v>
      </c>
      <c r="T99" s="92">
        <f t="shared" si="15"/>
        <v>9620</v>
      </c>
    </row>
    <row r="100" spans="1:20" ht="18" customHeight="1" x14ac:dyDescent="0.2">
      <c r="A100" s="89" t="s">
        <v>154</v>
      </c>
      <c r="B100" s="90" t="s">
        <v>188</v>
      </c>
      <c r="C100" s="56" t="s">
        <v>58</v>
      </c>
      <c r="D100" s="60">
        <v>3.5</v>
      </c>
      <c r="E100" s="61" t="s">
        <v>14</v>
      </c>
      <c r="F100" s="57">
        <v>1</v>
      </c>
      <c r="G100" s="62">
        <f t="shared" si="13"/>
        <v>4.5</v>
      </c>
      <c r="H100" s="58">
        <f>IF(D100='基本（介護無）・単一'!$F$4,'基本（介護無）・単一'!$L$4,IF(D100='基本（介護無）・単一'!$F$5,'基本（介護無）・単一'!$L$5,IF(D100='基本（介護無）・単一'!$F$6,'基本（介護無）・単一'!$L$6,IF(D100='基本（介護無）・単一'!$F$7,'基本（介護無）・単一'!$L$7,IF(D100='基本（介護無）・単一'!$F$8,'基本（介護無）・単一'!$L$8,IF(D100='基本（介護無）・単一'!$F$9,'基本（介護無）・単一'!$L$9,IF(D100='基本（介護無）・単一'!$F$10,'基本（介護無）・単一'!$L$10)))))))</f>
        <v>773</v>
      </c>
      <c r="I100" s="257"/>
      <c r="J100" s="58">
        <f t="shared" si="16"/>
        <v>195</v>
      </c>
      <c r="K100" s="257"/>
      <c r="L100" s="58">
        <f t="shared" si="14"/>
        <v>1053</v>
      </c>
      <c r="M100" s="92">
        <f t="shared" si="15"/>
        <v>11793</v>
      </c>
      <c r="N100" s="92">
        <f t="shared" si="15"/>
        <v>11540</v>
      </c>
      <c r="O100" s="92">
        <f t="shared" si="15"/>
        <v>11477</v>
      </c>
      <c r="P100" s="92">
        <f t="shared" si="15"/>
        <v>11288</v>
      </c>
      <c r="Q100" s="92">
        <f t="shared" si="15"/>
        <v>11161</v>
      </c>
      <c r="R100" s="92">
        <f t="shared" si="15"/>
        <v>10909</v>
      </c>
      <c r="S100" s="92">
        <f t="shared" si="15"/>
        <v>10719</v>
      </c>
      <c r="T100" s="92">
        <f t="shared" si="15"/>
        <v>10530</v>
      </c>
    </row>
    <row r="101" spans="1:20" ht="18" customHeight="1" x14ac:dyDescent="0.2">
      <c r="A101" s="89" t="s">
        <v>155</v>
      </c>
      <c r="B101" s="90" t="s">
        <v>188</v>
      </c>
      <c r="C101" s="56" t="s">
        <v>58</v>
      </c>
      <c r="D101" s="60">
        <v>3.5</v>
      </c>
      <c r="E101" s="61" t="s">
        <v>14</v>
      </c>
      <c r="F101" s="57">
        <v>1.5</v>
      </c>
      <c r="G101" s="62">
        <f t="shared" si="13"/>
        <v>5</v>
      </c>
      <c r="H101" s="58">
        <f>IF(D101='基本（介護無）・単一'!$F$4,'基本（介護無）・単一'!$L$4,IF(D101='基本（介護無）・単一'!$F$5,'基本（介護無）・単一'!$L$5,IF(D101='基本（介護無）・単一'!$F$6,'基本（介護無）・単一'!$L$6,IF(D101='基本（介護無）・単一'!$F$7,'基本（介護無）・単一'!$L$7,IF(D101='基本（介護無）・単一'!$F$8,'基本（介護無）・単一'!$L$8,IF(D101='基本（介護無）・単一'!$F$9,'基本（介護無）・単一'!$L$9,IF(D101='基本（介護無）・単一'!$F$10,'基本（介護無）・単一'!$L$10)))))))</f>
        <v>773</v>
      </c>
      <c r="I101" s="257"/>
      <c r="J101" s="58">
        <f t="shared" si="16"/>
        <v>291</v>
      </c>
      <c r="K101" s="257"/>
      <c r="L101" s="58">
        <f t="shared" si="14"/>
        <v>1143</v>
      </c>
      <c r="M101" s="92">
        <f t="shared" si="15"/>
        <v>12801</v>
      </c>
      <c r="N101" s="92">
        <f t="shared" si="15"/>
        <v>12527</v>
      </c>
      <c r="O101" s="92">
        <f t="shared" si="15"/>
        <v>12458</v>
      </c>
      <c r="P101" s="92">
        <f t="shared" si="15"/>
        <v>12252</v>
      </c>
      <c r="Q101" s="92">
        <f t="shared" si="15"/>
        <v>12115</v>
      </c>
      <c r="R101" s="92">
        <f t="shared" si="15"/>
        <v>11841</v>
      </c>
      <c r="S101" s="92">
        <f t="shared" si="15"/>
        <v>11635</v>
      </c>
      <c r="T101" s="92">
        <f t="shared" si="15"/>
        <v>11430</v>
      </c>
    </row>
    <row r="102" spans="1:20" ht="18" customHeight="1" x14ac:dyDescent="0.2">
      <c r="A102" s="89" t="s">
        <v>156</v>
      </c>
      <c r="B102" s="90" t="s">
        <v>188</v>
      </c>
      <c r="C102" s="56" t="s">
        <v>58</v>
      </c>
      <c r="D102" s="60">
        <v>3.5</v>
      </c>
      <c r="E102" s="61" t="s">
        <v>14</v>
      </c>
      <c r="F102" s="57">
        <v>2</v>
      </c>
      <c r="G102" s="62">
        <f t="shared" si="13"/>
        <v>5.5</v>
      </c>
      <c r="H102" s="58">
        <f>IF(D102='基本（介護無）・単一'!$F$4,'基本（介護無）・単一'!$L$4,IF(D102='基本（介護無）・単一'!$F$5,'基本（介護無）・単一'!$L$5,IF(D102='基本（介護無）・単一'!$F$6,'基本（介護無）・単一'!$L$6,IF(D102='基本（介護無）・単一'!$F$7,'基本（介護無）・単一'!$L$7,IF(D102='基本（介護無）・単一'!$F$8,'基本（介護無）・単一'!$L$8,IF(D102='基本（介護無）・単一'!$F$9,'基本（介護無）・単一'!$L$9,IF(D102='基本（介護無）・単一'!$F$10,'基本（介護無）・単一'!$L$10)))))))</f>
        <v>773</v>
      </c>
      <c r="I102" s="257"/>
      <c r="J102" s="58">
        <f t="shared" si="16"/>
        <v>388</v>
      </c>
      <c r="K102" s="257"/>
      <c r="L102" s="58">
        <f t="shared" si="14"/>
        <v>1234</v>
      </c>
      <c r="M102" s="92">
        <f t="shared" ref="M102:T133" si="17">ROUNDDOWN(($L102*M$3),0)</f>
        <v>13820</v>
      </c>
      <c r="N102" s="92">
        <f t="shared" si="17"/>
        <v>13524</v>
      </c>
      <c r="O102" s="92">
        <f t="shared" si="17"/>
        <v>13450</v>
      </c>
      <c r="P102" s="92">
        <f t="shared" si="17"/>
        <v>13228</v>
      </c>
      <c r="Q102" s="92">
        <f t="shared" si="17"/>
        <v>13080</v>
      </c>
      <c r="R102" s="92">
        <f t="shared" si="17"/>
        <v>12784</v>
      </c>
      <c r="S102" s="92">
        <f t="shared" si="17"/>
        <v>12562</v>
      </c>
      <c r="T102" s="92">
        <f t="shared" si="17"/>
        <v>12340</v>
      </c>
    </row>
    <row r="103" spans="1:20" ht="18" customHeight="1" x14ac:dyDescent="0.2">
      <c r="A103" s="89" t="s">
        <v>157</v>
      </c>
      <c r="B103" s="90" t="s">
        <v>188</v>
      </c>
      <c r="C103" s="56" t="s">
        <v>58</v>
      </c>
      <c r="D103" s="60">
        <v>3.5</v>
      </c>
      <c r="E103" s="61" t="s">
        <v>14</v>
      </c>
      <c r="F103" s="57">
        <v>2.5</v>
      </c>
      <c r="G103" s="62">
        <f t="shared" si="13"/>
        <v>6</v>
      </c>
      <c r="H103" s="58">
        <f>IF(D103='基本（介護無）・単一'!$F$4,'基本（介護無）・単一'!$L$4,IF(D103='基本（介護無）・単一'!$F$5,'基本（介護無）・単一'!$L$5,IF(D103='基本（介護無）・単一'!$F$6,'基本（介護無）・単一'!$L$6,IF(D103='基本（介護無）・単一'!$F$7,'基本（介護無）・単一'!$L$7,IF(D103='基本（介護無）・単一'!$F$8,'基本（介護無）・単一'!$L$8,IF(D103='基本（介護無）・単一'!$F$9,'基本（介護無）・単一'!$L$9,IF(D103='基本（介護無）・単一'!$F$10,'基本（介護無）・単一'!$L$10)))))))</f>
        <v>773</v>
      </c>
      <c r="I103" s="257"/>
      <c r="J103" s="58">
        <f t="shared" si="16"/>
        <v>484</v>
      </c>
      <c r="K103" s="257"/>
      <c r="L103" s="58">
        <f t="shared" si="14"/>
        <v>1324</v>
      </c>
      <c r="M103" s="92">
        <f t="shared" si="17"/>
        <v>14828</v>
      </c>
      <c r="N103" s="92">
        <f t="shared" si="17"/>
        <v>14511</v>
      </c>
      <c r="O103" s="92">
        <f t="shared" si="17"/>
        <v>14431</v>
      </c>
      <c r="P103" s="92">
        <f t="shared" si="17"/>
        <v>14193</v>
      </c>
      <c r="Q103" s="92">
        <f t="shared" si="17"/>
        <v>14034</v>
      </c>
      <c r="R103" s="92">
        <f t="shared" si="17"/>
        <v>13716</v>
      </c>
      <c r="S103" s="92">
        <f t="shared" si="17"/>
        <v>13478</v>
      </c>
      <c r="T103" s="92">
        <f t="shared" si="17"/>
        <v>13240</v>
      </c>
    </row>
    <row r="104" spans="1:20" ht="18" customHeight="1" x14ac:dyDescent="0.2">
      <c r="A104" s="89" t="s">
        <v>158</v>
      </c>
      <c r="B104" s="90" t="s">
        <v>188</v>
      </c>
      <c r="C104" s="56" t="s">
        <v>58</v>
      </c>
      <c r="D104" s="60">
        <v>4</v>
      </c>
      <c r="E104" s="61" t="s">
        <v>14</v>
      </c>
      <c r="F104" s="57">
        <v>0.5</v>
      </c>
      <c r="G104" s="62">
        <f t="shared" si="13"/>
        <v>4.5</v>
      </c>
      <c r="H104" s="58">
        <f>'基本（介護無）・単一'!L11</f>
        <v>869</v>
      </c>
      <c r="I104" s="257"/>
      <c r="J104" s="58">
        <f t="shared" si="16"/>
        <v>98</v>
      </c>
      <c r="K104" s="257"/>
      <c r="L104" s="58">
        <f t="shared" si="14"/>
        <v>1070</v>
      </c>
      <c r="M104" s="92">
        <f t="shared" si="17"/>
        <v>11984</v>
      </c>
      <c r="N104" s="92">
        <f t="shared" si="17"/>
        <v>11727</v>
      </c>
      <c r="O104" s="92">
        <f t="shared" si="17"/>
        <v>11663</v>
      </c>
      <c r="P104" s="92">
        <f t="shared" si="17"/>
        <v>11470</v>
      </c>
      <c r="Q104" s="92">
        <f t="shared" si="17"/>
        <v>11342</v>
      </c>
      <c r="R104" s="92">
        <f t="shared" si="17"/>
        <v>11085</v>
      </c>
      <c r="S104" s="92">
        <f t="shared" si="17"/>
        <v>10892</v>
      </c>
      <c r="T104" s="92">
        <f t="shared" si="17"/>
        <v>10700</v>
      </c>
    </row>
    <row r="105" spans="1:20" ht="18" customHeight="1" x14ac:dyDescent="0.2">
      <c r="A105" s="89" t="s">
        <v>159</v>
      </c>
      <c r="B105" s="90" t="s">
        <v>188</v>
      </c>
      <c r="C105" s="56" t="s">
        <v>58</v>
      </c>
      <c r="D105" s="60">
        <v>4</v>
      </c>
      <c r="E105" s="61" t="s">
        <v>14</v>
      </c>
      <c r="F105" s="57">
        <v>1</v>
      </c>
      <c r="G105" s="62">
        <f t="shared" si="13"/>
        <v>5</v>
      </c>
      <c r="H105" s="58">
        <f>$H$39</f>
        <v>869</v>
      </c>
      <c r="I105" s="257"/>
      <c r="J105" s="58">
        <f t="shared" si="16"/>
        <v>195</v>
      </c>
      <c r="K105" s="257"/>
      <c r="L105" s="58">
        <f t="shared" si="14"/>
        <v>1161</v>
      </c>
      <c r="M105" s="92">
        <f t="shared" si="17"/>
        <v>13003</v>
      </c>
      <c r="N105" s="92">
        <f t="shared" si="17"/>
        <v>12724</v>
      </c>
      <c r="O105" s="92">
        <f t="shared" si="17"/>
        <v>12654</v>
      </c>
      <c r="P105" s="92">
        <f t="shared" si="17"/>
        <v>12445</v>
      </c>
      <c r="Q105" s="92">
        <f t="shared" si="17"/>
        <v>12306</v>
      </c>
      <c r="R105" s="92">
        <f t="shared" si="17"/>
        <v>12027</v>
      </c>
      <c r="S105" s="92">
        <f t="shared" si="17"/>
        <v>11818</v>
      </c>
      <c r="T105" s="92">
        <f t="shared" si="17"/>
        <v>11610</v>
      </c>
    </row>
    <row r="106" spans="1:20" ht="18" customHeight="1" x14ac:dyDescent="0.2">
      <c r="A106" s="89" t="s">
        <v>160</v>
      </c>
      <c r="B106" s="90" t="s">
        <v>188</v>
      </c>
      <c r="C106" s="56" t="s">
        <v>58</v>
      </c>
      <c r="D106" s="60">
        <v>4</v>
      </c>
      <c r="E106" s="61" t="s">
        <v>14</v>
      </c>
      <c r="F106" s="57">
        <v>1.5</v>
      </c>
      <c r="G106" s="62">
        <f t="shared" si="13"/>
        <v>5.5</v>
      </c>
      <c r="H106" s="58">
        <f>$H$39</f>
        <v>869</v>
      </c>
      <c r="I106" s="257"/>
      <c r="J106" s="58">
        <f t="shared" si="16"/>
        <v>291</v>
      </c>
      <c r="K106" s="257"/>
      <c r="L106" s="58">
        <f t="shared" si="14"/>
        <v>1251</v>
      </c>
      <c r="M106" s="92">
        <f t="shared" si="17"/>
        <v>14011</v>
      </c>
      <c r="N106" s="92">
        <f t="shared" si="17"/>
        <v>13710</v>
      </c>
      <c r="O106" s="92">
        <f t="shared" si="17"/>
        <v>13635</v>
      </c>
      <c r="P106" s="92">
        <f t="shared" si="17"/>
        <v>13410</v>
      </c>
      <c r="Q106" s="92">
        <f t="shared" si="17"/>
        <v>13260</v>
      </c>
      <c r="R106" s="92">
        <f t="shared" si="17"/>
        <v>12960</v>
      </c>
      <c r="S106" s="92">
        <f t="shared" si="17"/>
        <v>12735</v>
      </c>
      <c r="T106" s="92">
        <f t="shared" si="17"/>
        <v>12510</v>
      </c>
    </row>
    <row r="107" spans="1:20" ht="18" customHeight="1" x14ac:dyDescent="0.2">
      <c r="A107" s="89" t="s">
        <v>161</v>
      </c>
      <c r="B107" s="90" t="s">
        <v>188</v>
      </c>
      <c r="C107" s="56" t="s">
        <v>58</v>
      </c>
      <c r="D107" s="60">
        <v>4</v>
      </c>
      <c r="E107" s="61" t="s">
        <v>14</v>
      </c>
      <c r="F107" s="57">
        <v>2</v>
      </c>
      <c r="G107" s="62">
        <f t="shared" si="13"/>
        <v>6</v>
      </c>
      <c r="H107" s="58">
        <f>$H$39</f>
        <v>869</v>
      </c>
      <c r="I107" s="257"/>
      <c r="J107" s="58">
        <f t="shared" si="16"/>
        <v>388</v>
      </c>
      <c r="K107" s="257"/>
      <c r="L107" s="58">
        <f t="shared" si="14"/>
        <v>1342</v>
      </c>
      <c r="M107" s="92">
        <f t="shared" si="17"/>
        <v>15030</v>
      </c>
      <c r="N107" s="92">
        <f t="shared" si="17"/>
        <v>14708</v>
      </c>
      <c r="O107" s="92">
        <f t="shared" si="17"/>
        <v>14627</v>
      </c>
      <c r="P107" s="92">
        <f t="shared" si="17"/>
        <v>14386</v>
      </c>
      <c r="Q107" s="92">
        <f t="shared" si="17"/>
        <v>14225</v>
      </c>
      <c r="R107" s="92">
        <f t="shared" si="17"/>
        <v>13903</v>
      </c>
      <c r="S107" s="92">
        <f t="shared" si="17"/>
        <v>13661</v>
      </c>
      <c r="T107" s="92">
        <f t="shared" si="17"/>
        <v>13420</v>
      </c>
    </row>
    <row r="108" spans="1:20" ht="18" customHeight="1" x14ac:dyDescent="0.2">
      <c r="A108" s="89" t="s">
        <v>162</v>
      </c>
      <c r="B108" s="90" t="s">
        <v>188</v>
      </c>
      <c r="C108" s="56" t="s">
        <v>58</v>
      </c>
      <c r="D108" s="60">
        <v>4</v>
      </c>
      <c r="E108" s="61" t="s">
        <v>14</v>
      </c>
      <c r="F108" s="57">
        <v>2.5</v>
      </c>
      <c r="G108" s="62">
        <f t="shared" si="13"/>
        <v>6.5</v>
      </c>
      <c r="H108" s="58">
        <f>$H$39</f>
        <v>869</v>
      </c>
      <c r="I108" s="257"/>
      <c r="J108" s="58">
        <f t="shared" si="16"/>
        <v>484</v>
      </c>
      <c r="K108" s="257"/>
      <c r="L108" s="58">
        <f t="shared" si="14"/>
        <v>1432</v>
      </c>
      <c r="M108" s="92">
        <f t="shared" si="17"/>
        <v>16038</v>
      </c>
      <c r="N108" s="92">
        <f t="shared" si="17"/>
        <v>15694</v>
      </c>
      <c r="O108" s="92">
        <f t="shared" si="17"/>
        <v>15608</v>
      </c>
      <c r="P108" s="92">
        <f t="shared" si="17"/>
        <v>15351</v>
      </c>
      <c r="Q108" s="92">
        <f t="shared" si="17"/>
        <v>15179</v>
      </c>
      <c r="R108" s="92">
        <f t="shared" si="17"/>
        <v>14835</v>
      </c>
      <c r="S108" s="92">
        <f t="shared" si="17"/>
        <v>14577</v>
      </c>
      <c r="T108" s="92">
        <f t="shared" si="17"/>
        <v>14320</v>
      </c>
    </row>
    <row r="109" spans="1:20" ht="18" customHeight="1" x14ac:dyDescent="0.2">
      <c r="A109" s="89" t="s">
        <v>163</v>
      </c>
      <c r="B109" s="90" t="s">
        <v>188</v>
      </c>
      <c r="C109" s="56" t="s">
        <v>58</v>
      </c>
      <c r="D109" s="60">
        <v>4.5</v>
      </c>
      <c r="E109" s="61" t="s">
        <v>14</v>
      </c>
      <c r="F109" s="57">
        <v>0.5</v>
      </c>
      <c r="G109" s="62">
        <f t="shared" si="13"/>
        <v>5</v>
      </c>
      <c r="H109" s="58">
        <f>'基本（介護無）・単一'!L12</f>
        <v>966</v>
      </c>
      <c r="I109" s="257"/>
      <c r="J109" s="58">
        <f t="shared" si="16"/>
        <v>98</v>
      </c>
      <c r="K109" s="257"/>
      <c r="L109" s="58">
        <f t="shared" si="14"/>
        <v>1179</v>
      </c>
      <c r="M109" s="92">
        <f t="shared" si="17"/>
        <v>13204</v>
      </c>
      <c r="N109" s="92">
        <f t="shared" si="17"/>
        <v>12921</v>
      </c>
      <c r="O109" s="92">
        <f t="shared" si="17"/>
        <v>12851</v>
      </c>
      <c r="P109" s="92">
        <f t="shared" si="17"/>
        <v>12638</v>
      </c>
      <c r="Q109" s="92">
        <f t="shared" si="17"/>
        <v>12497</v>
      </c>
      <c r="R109" s="92">
        <f t="shared" si="17"/>
        <v>12214</v>
      </c>
      <c r="S109" s="92">
        <f t="shared" si="17"/>
        <v>12002</v>
      </c>
      <c r="T109" s="92">
        <f t="shared" si="17"/>
        <v>11790</v>
      </c>
    </row>
    <row r="110" spans="1:20" ht="18" customHeight="1" x14ac:dyDescent="0.2">
      <c r="A110" s="89" t="s">
        <v>164</v>
      </c>
      <c r="B110" s="90" t="s">
        <v>188</v>
      </c>
      <c r="C110" s="56" t="s">
        <v>58</v>
      </c>
      <c r="D110" s="60">
        <v>4.5</v>
      </c>
      <c r="E110" s="61" t="s">
        <v>14</v>
      </c>
      <c r="F110" s="57">
        <v>1</v>
      </c>
      <c r="G110" s="62">
        <f t="shared" si="13"/>
        <v>5.5</v>
      </c>
      <c r="H110" s="58">
        <f>$H$44</f>
        <v>966</v>
      </c>
      <c r="I110" s="257"/>
      <c r="J110" s="58">
        <f t="shared" si="16"/>
        <v>195</v>
      </c>
      <c r="K110" s="257"/>
      <c r="L110" s="58">
        <f t="shared" si="14"/>
        <v>1270</v>
      </c>
      <c r="M110" s="92">
        <f t="shared" si="17"/>
        <v>14224</v>
      </c>
      <c r="N110" s="92">
        <f t="shared" si="17"/>
        <v>13919</v>
      </c>
      <c r="O110" s="92">
        <f t="shared" si="17"/>
        <v>13843</v>
      </c>
      <c r="P110" s="92">
        <f t="shared" si="17"/>
        <v>13614</v>
      </c>
      <c r="Q110" s="92">
        <f t="shared" si="17"/>
        <v>13462</v>
      </c>
      <c r="R110" s="92">
        <f t="shared" si="17"/>
        <v>13157</v>
      </c>
      <c r="S110" s="92">
        <f t="shared" si="17"/>
        <v>12928</v>
      </c>
      <c r="T110" s="92">
        <f t="shared" si="17"/>
        <v>12700</v>
      </c>
    </row>
    <row r="111" spans="1:20" ht="18" customHeight="1" x14ac:dyDescent="0.2">
      <c r="A111" s="89" t="s">
        <v>165</v>
      </c>
      <c r="B111" s="90" t="s">
        <v>188</v>
      </c>
      <c r="C111" s="56" t="s">
        <v>58</v>
      </c>
      <c r="D111" s="60">
        <v>4.5</v>
      </c>
      <c r="E111" s="61" t="s">
        <v>14</v>
      </c>
      <c r="F111" s="57">
        <v>1.5</v>
      </c>
      <c r="G111" s="62">
        <f t="shared" si="13"/>
        <v>6</v>
      </c>
      <c r="H111" s="58">
        <f>$H$44</f>
        <v>966</v>
      </c>
      <c r="I111" s="257"/>
      <c r="J111" s="58">
        <f t="shared" si="16"/>
        <v>291</v>
      </c>
      <c r="K111" s="257"/>
      <c r="L111" s="58">
        <f t="shared" si="14"/>
        <v>1360</v>
      </c>
      <c r="M111" s="92">
        <f t="shared" si="17"/>
        <v>15232</v>
      </c>
      <c r="N111" s="92">
        <f t="shared" si="17"/>
        <v>14905</v>
      </c>
      <c r="O111" s="92">
        <f t="shared" si="17"/>
        <v>14824</v>
      </c>
      <c r="P111" s="92">
        <f t="shared" si="17"/>
        <v>14579</v>
      </c>
      <c r="Q111" s="92">
        <f t="shared" si="17"/>
        <v>14416</v>
      </c>
      <c r="R111" s="92">
        <f t="shared" si="17"/>
        <v>14089</v>
      </c>
      <c r="S111" s="92">
        <f t="shared" si="17"/>
        <v>13844</v>
      </c>
      <c r="T111" s="92">
        <f t="shared" si="17"/>
        <v>13600</v>
      </c>
    </row>
    <row r="112" spans="1:20" ht="18" customHeight="1" x14ac:dyDescent="0.2">
      <c r="A112" s="89" t="s">
        <v>166</v>
      </c>
      <c r="B112" s="90" t="s">
        <v>188</v>
      </c>
      <c r="C112" s="56" t="s">
        <v>58</v>
      </c>
      <c r="D112" s="60">
        <v>4.5</v>
      </c>
      <c r="E112" s="61" t="s">
        <v>14</v>
      </c>
      <c r="F112" s="57">
        <v>2</v>
      </c>
      <c r="G112" s="62">
        <f t="shared" si="13"/>
        <v>6.5</v>
      </c>
      <c r="H112" s="58">
        <f>$H$44</f>
        <v>966</v>
      </c>
      <c r="I112" s="257"/>
      <c r="J112" s="58">
        <f t="shared" si="16"/>
        <v>388</v>
      </c>
      <c r="K112" s="257"/>
      <c r="L112" s="58">
        <f t="shared" si="14"/>
        <v>1451</v>
      </c>
      <c r="M112" s="92">
        <f t="shared" si="17"/>
        <v>16251</v>
      </c>
      <c r="N112" s="92">
        <f t="shared" si="17"/>
        <v>15902</v>
      </c>
      <c r="O112" s="92">
        <f t="shared" si="17"/>
        <v>15815</v>
      </c>
      <c r="P112" s="92">
        <f t="shared" si="17"/>
        <v>15554</v>
      </c>
      <c r="Q112" s="92">
        <f t="shared" si="17"/>
        <v>15380</v>
      </c>
      <c r="R112" s="92">
        <f t="shared" si="17"/>
        <v>15032</v>
      </c>
      <c r="S112" s="92">
        <f t="shared" si="17"/>
        <v>14771</v>
      </c>
      <c r="T112" s="92">
        <f t="shared" si="17"/>
        <v>14510</v>
      </c>
    </row>
    <row r="113" spans="1:20" ht="18" customHeight="1" x14ac:dyDescent="0.2">
      <c r="A113" s="89" t="s">
        <v>167</v>
      </c>
      <c r="B113" s="90" t="s">
        <v>188</v>
      </c>
      <c r="C113" s="56" t="s">
        <v>58</v>
      </c>
      <c r="D113" s="60">
        <v>4.5</v>
      </c>
      <c r="E113" s="61" t="s">
        <v>14</v>
      </c>
      <c r="F113" s="57">
        <v>2.5</v>
      </c>
      <c r="G113" s="62">
        <f t="shared" si="13"/>
        <v>7</v>
      </c>
      <c r="H113" s="58">
        <f>$H$44</f>
        <v>966</v>
      </c>
      <c r="I113" s="257"/>
      <c r="J113" s="58">
        <f t="shared" si="16"/>
        <v>484</v>
      </c>
      <c r="K113" s="257"/>
      <c r="L113" s="58">
        <f t="shared" si="14"/>
        <v>1541</v>
      </c>
      <c r="M113" s="92">
        <f t="shared" si="17"/>
        <v>17259</v>
      </c>
      <c r="N113" s="92">
        <f t="shared" si="17"/>
        <v>16889</v>
      </c>
      <c r="O113" s="92">
        <f t="shared" si="17"/>
        <v>16796</v>
      </c>
      <c r="P113" s="92">
        <f t="shared" si="17"/>
        <v>16519</v>
      </c>
      <c r="Q113" s="92">
        <f t="shared" si="17"/>
        <v>16334</v>
      </c>
      <c r="R113" s="92">
        <f t="shared" si="17"/>
        <v>15964</v>
      </c>
      <c r="S113" s="92">
        <f t="shared" si="17"/>
        <v>15687</v>
      </c>
      <c r="T113" s="92">
        <f t="shared" si="17"/>
        <v>15410</v>
      </c>
    </row>
    <row r="114" spans="1:20" ht="18" customHeight="1" x14ac:dyDescent="0.2">
      <c r="A114" s="89" t="s">
        <v>168</v>
      </c>
      <c r="B114" s="90" t="s">
        <v>188</v>
      </c>
      <c r="C114" s="56" t="s">
        <v>58</v>
      </c>
      <c r="D114" s="60">
        <v>5</v>
      </c>
      <c r="E114" s="61" t="s">
        <v>14</v>
      </c>
      <c r="F114" s="57">
        <v>0.5</v>
      </c>
      <c r="G114" s="62">
        <f t="shared" si="13"/>
        <v>5.5</v>
      </c>
      <c r="H114" s="58">
        <f>'基本（介護無）・単一'!L13</f>
        <v>1063</v>
      </c>
      <c r="I114" s="257"/>
      <c r="J114" s="58">
        <f t="shared" si="16"/>
        <v>98</v>
      </c>
      <c r="K114" s="257"/>
      <c r="L114" s="58">
        <f t="shared" si="14"/>
        <v>1289</v>
      </c>
      <c r="M114" s="92">
        <f t="shared" si="17"/>
        <v>14436</v>
      </c>
      <c r="N114" s="92">
        <f t="shared" si="17"/>
        <v>14127</v>
      </c>
      <c r="O114" s="92">
        <f t="shared" si="17"/>
        <v>14050</v>
      </c>
      <c r="P114" s="92">
        <f t="shared" si="17"/>
        <v>13818</v>
      </c>
      <c r="Q114" s="92">
        <f t="shared" si="17"/>
        <v>13663</v>
      </c>
      <c r="R114" s="92">
        <f t="shared" si="17"/>
        <v>13354</v>
      </c>
      <c r="S114" s="92">
        <f t="shared" si="17"/>
        <v>13122</v>
      </c>
      <c r="T114" s="92">
        <f t="shared" si="17"/>
        <v>12890</v>
      </c>
    </row>
    <row r="115" spans="1:20" ht="18" customHeight="1" x14ac:dyDescent="0.2">
      <c r="A115" s="89" t="s">
        <v>169</v>
      </c>
      <c r="B115" s="90" t="s">
        <v>188</v>
      </c>
      <c r="C115" s="56" t="s">
        <v>58</v>
      </c>
      <c r="D115" s="60">
        <v>5</v>
      </c>
      <c r="E115" s="61" t="s">
        <v>14</v>
      </c>
      <c r="F115" s="57">
        <v>1</v>
      </c>
      <c r="G115" s="62">
        <f t="shared" si="13"/>
        <v>6</v>
      </c>
      <c r="H115" s="58">
        <f>$H$49</f>
        <v>1063</v>
      </c>
      <c r="I115" s="257"/>
      <c r="J115" s="58">
        <f t="shared" si="16"/>
        <v>195</v>
      </c>
      <c r="K115" s="257"/>
      <c r="L115" s="58">
        <f t="shared" si="14"/>
        <v>1379</v>
      </c>
      <c r="M115" s="92">
        <f t="shared" si="17"/>
        <v>15444</v>
      </c>
      <c r="N115" s="92">
        <f t="shared" si="17"/>
        <v>15113</v>
      </c>
      <c r="O115" s="92">
        <f t="shared" si="17"/>
        <v>15031</v>
      </c>
      <c r="P115" s="92">
        <f t="shared" si="17"/>
        <v>14782</v>
      </c>
      <c r="Q115" s="92">
        <f t="shared" si="17"/>
        <v>14617</v>
      </c>
      <c r="R115" s="92">
        <f t="shared" si="17"/>
        <v>14286</v>
      </c>
      <c r="S115" s="92">
        <f t="shared" si="17"/>
        <v>14038</v>
      </c>
      <c r="T115" s="92">
        <f t="shared" si="17"/>
        <v>13790</v>
      </c>
    </row>
    <row r="116" spans="1:20" ht="18" customHeight="1" x14ac:dyDescent="0.2">
      <c r="A116" s="89" t="s">
        <v>170</v>
      </c>
      <c r="B116" s="90" t="s">
        <v>188</v>
      </c>
      <c r="C116" s="56" t="s">
        <v>58</v>
      </c>
      <c r="D116" s="60">
        <v>5</v>
      </c>
      <c r="E116" s="61" t="s">
        <v>14</v>
      </c>
      <c r="F116" s="57">
        <v>1.5</v>
      </c>
      <c r="G116" s="62">
        <f t="shared" si="13"/>
        <v>6.5</v>
      </c>
      <c r="H116" s="58">
        <f>$H$49</f>
        <v>1063</v>
      </c>
      <c r="I116" s="257"/>
      <c r="J116" s="58">
        <f t="shared" si="16"/>
        <v>291</v>
      </c>
      <c r="K116" s="257"/>
      <c r="L116" s="58">
        <f t="shared" si="14"/>
        <v>1469</v>
      </c>
      <c r="M116" s="92">
        <f t="shared" si="17"/>
        <v>16452</v>
      </c>
      <c r="N116" s="92">
        <f t="shared" si="17"/>
        <v>16100</v>
      </c>
      <c r="O116" s="92">
        <f t="shared" si="17"/>
        <v>16012</v>
      </c>
      <c r="P116" s="92">
        <f t="shared" si="17"/>
        <v>15747</v>
      </c>
      <c r="Q116" s="92">
        <f t="shared" si="17"/>
        <v>15571</v>
      </c>
      <c r="R116" s="92">
        <f t="shared" si="17"/>
        <v>15218</v>
      </c>
      <c r="S116" s="92">
        <f t="shared" si="17"/>
        <v>14954</v>
      </c>
      <c r="T116" s="92">
        <f t="shared" si="17"/>
        <v>14690</v>
      </c>
    </row>
    <row r="117" spans="1:20" ht="18" customHeight="1" x14ac:dyDescent="0.2">
      <c r="A117" s="89" t="s">
        <v>171</v>
      </c>
      <c r="B117" s="90" t="s">
        <v>188</v>
      </c>
      <c r="C117" s="56" t="s">
        <v>58</v>
      </c>
      <c r="D117" s="60">
        <v>5</v>
      </c>
      <c r="E117" s="61" t="s">
        <v>14</v>
      </c>
      <c r="F117" s="57">
        <v>2</v>
      </c>
      <c r="G117" s="62">
        <f t="shared" si="13"/>
        <v>7</v>
      </c>
      <c r="H117" s="58">
        <f>$H$49</f>
        <v>1063</v>
      </c>
      <c r="I117" s="257"/>
      <c r="J117" s="58">
        <f t="shared" si="16"/>
        <v>388</v>
      </c>
      <c r="K117" s="257"/>
      <c r="L117" s="58">
        <f t="shared" si="14"/>
        <v>1560</v>
      </c>
      <c r="M117" s="92">
        <f t="shared" si="17"/>
        <v>17472</v>
      </c>
      <c r="N117" s="92">
        <f t="shared" si="17"/>
        <v>17097</v>
      </c>
      <c r="O117" s="92">
        <f t="shared" si="17"/>
        <v>17004</v>
      </c>
      <c r="P117" s="92">
        <f t="shared" si="17"/>
        <v>16723</v>
      </c>
      <c r="Q117" s="92">
        <f t="shared" si="17"/>
        <v>16536</v>
      </c>
      <c r="R117" s="92">
        <f t="shared" si="17"/>
        <v>16161</v>
      </c>
      <c r="S117" s="92">
        <f t="shared" si="17"/>
        <v>15880</v>
      </c>
      <c r="T117" s="92">
        <f t="shared" si="17"/>
        <v>15600</v>
      </c>
    </row>
    <row r="118" spans="1:20" ht="18" customHeight="1" x14ac:dyDescent="0.2">
      <c r="A118" s="89" t="s">
        <v>172</v>
      </c>
      <c r="B118" s="90" t="s">
        <v>188</v>
      </c>
      <c r="C118" s="56" t="s">
        <v>58</v>
      </c>
      <c r="D118" s="60">
        <v>5</v>
      </c>
      <c r="E118" s="61" t="s">
        <v>14</v>
      </c>
      <c r="F118" s="57">
        <v>2.5</v>
      </c>
      <c r="G118" s="62">
        <f t="shared" si="13"/>
        <v>7.5</v>
      </c>
      <c r="H118" s="58">
        <f>$H$49</f>
        <v>1063</v>
      </c>
      <c r="I118" s="257"/>
      <c r="J118" s="58">
        <f t="shared" si="16"/>
        <v>484</v>
      </c>
      <c r="K118" s="257"/>
      <c r="L118" s="58">
        <f t="shared" si="14"/>
        <v>1650</v>
      </c>
      <c r="M118" s="92">
        <f t="shared" si="17"/>
        <v>18480</v>
      </c>
      <c r="N118" s="92">
        <f t="shared" si="17"/>
        <v>18084</v>
      </c>
      <c r="O118" s="92">
        <f t="shared" si="17"/>
        <v>17985</v>
      </c>
      <c r="P118" s="92">
        <f t="shared" si="17"/>
        <v>17688</v>
      </c>
      <c r="Q118" s="92">
        <f t="shared" si="17"/>
        <v>17490</v>
      </c>
      <c r="R118" s="92">
        <f t="shared" si="17"/>
        <v>17094</v>
      </c>
      <c r="S118" s="92">
        <f t="shared" si="17"/>
        <v>16797</v>
      </c>
      <c r="T118" s="92">
        <f t="shared" si="17"/>
        <v>16500</v>
      </c>
    </row>
    <row r="119" spans="1:20" ht="18" customHeight="1" x14ac:dyDescent="0.2">
      <c r="A119" s="89" t="s">
        <v>173</v>
      </c>
      <c r="B119" s="90" t="s">
        <v>188</v>
      </c>
      <c r="C119" s="56" t="s">
        <v>58</v>
      </c>
      <c r="D119" s="60">
        <v>5.5</v>
      </c>
      <c r="E119" s="61" t="s">
        <v>14</v>
      </c>
      <c r="F119" s="57">
        <v>0.5</v>
      </c>
      <c r="G119" s="62">
        <f t="shared" si="13"/>
        <v>6</v>
      </c>
      <c r="H119" s="58">
        <f>'基本（介護無）・単一'!L14</f>
        <v>1159</v>
      </c>
      <c r="I119" s="257"/>
      <c r="J119" s="58">
        <f t="shared" si="16"/>
        <v>98</v>
      </c>
      <c r="K119" s="257"/>
      <c r="L119" s="58">
        <f t="shared" si="14"/>
        <v>1397</v>
      </c>
      <c r="M119" s="92">
        <f t="shared" si="17"/>
        <v>15646</v>
      </c>
      <c r="N119" s="92">
        <f t="shared" si="17"/>
        <v>15311</v>
      </c>
      <c r="O119" s="92">
        <f t="shared" si="17"/>
        <v>15227</v>
      </c>
      <c r="P119" s="92">
        <f t="shared" si="17"/>
        <v>14975</v>
      </c>
      <c r="Q119" s="92">
        <f t="shared" si="17"/>
        <v>14808</v>
      </c>
      <c r="R119" s="92">
        <f t="shared" si="17"/>
        <v>14472</v>
      </c>
      <c r="S119" s="92">
        <f t="shared" si="17"/>
        <v>14221</v>
      </c>
      <c r="T119" s="92">
        <f t="shared" si="17"/>
        <v>13970</v>
      </c>
    </row>
    <row r="120" spans="1:20" ht="18" customHeight="1" x14ac:dyDescent="0.2">
      <c r="A120" s="89" t="s">
        <v>174</v>
      </c>
      <c r="B120" s="90" t="s">
        <v>188</v>
      </c>
      <c r="C120" s="56" t="s">
        <v>58</v>
      </c>
      <c r="D120" s="60">
        <v>5.5</v>
      </c>
      <c r="E120" s="61" t="s">
        <v>14</v>
      </c>
      <c r="F120" s="57">
        <v>1</v>
      </c>
      <c r="G120" s="62">
        <f t="shared" si="13"/>
        <v>6.5</v>
      </c>
      <c r="H120" s="58">
        <f>$H$54</f>
        <v>1159</v>
      </c>
      <c r="I120" s="257"/>
      <c r="J120" s="58">
        <f t="shared" si="16"/>
        <v>195</v>
      </c>
      <c r="K120" s="257"/>
      <c r="L120" s="58">
        <f t="shared" si="14"/>
        <v>1487</v>
      </c>
      <c r="M120" s="92">
        <f t="shared" si="17"/>
        <v>16654</v>
      </c>
      <c r="N120" s="92">
        <f t="shared" si="17"/>
        <v>16297</v>
      </c>
      <c r="O120" s="92">
        <f t="shared" si="17"/>
        <v>16208</v>
      </c>
      <c r="P120" s="92">
        <f t="shared" si="17"/>
        <v>15940</v>
      </c>
      <c r="Q120" s="92">
        <f t="shared" si="17"/>
        <v>15762</v>
      </c>
      <c r="R120" s="92">
        <f t="shared" si="17"/>
        <v>15405</v>
      </c>
      <c r="S120" s="92">
        <f t="shared" si="17"/>
        <v>15137</v>
      </c>
      <c r="T120" s="92">
        <f t="shared" si="17"/>
        <v>14870</v>
      </c>
    </row>
    <row r="121" spans="1:20" ht="18" customHeight="1" x14ac:dyDescent="0.2">
      <c r="A121" s="89" t="s">
        <v>175</v>
      </c>
      <c r="B121" s="90" t="s">
        <v>188</v>
      </c>
      <c r="C121" s="56" t="s">
        <v>58</v>
      </c>
      <c r="D121" s="60">
        <v>5.5</v>
      </c>
      <c r="E121" s="61" t="s">
        <v>14</v>
      </c>
      <c r="F121" s="57">
        <v>1.5</v>
      </c>
      <c r="G121" s="62">
        <f t="shared" si="13"/>
        <v>7</v>
      </c>
      <c r="H121" s="58">
        <f>$H$54</f>
        <v>1159</v>
      </c>
      <c r="I121" s="257"/>
      <c r="J121" s="58">
        <f t="shared" si="16"/>
        <v>291</v>
      </c>
      <c r="K121" s="257"/>
      <c r="L121" s="58">
        <f t="shared" si="14"/>
        <v>1577</v>
      </c>
      <c r="M121" s="92">
        <f t="shared" si="17"/>
        <v>17662</v>
      </c>
      <c r="N121" s="92">
        <f t="shared" si="17"/>
        <v>17283</v>
      </c>
      <c r="O121" s="92">
        <f t="shared" si="17"/>
        <v>17189</v>
      </c>
      <c r="P121" s="92">
        <f t="shared" si="17"/>
        <v>16905</v>
      </c>
      <c r="Q121" s="92">
        <f t="shared" si="17"/>
        <v>16716</v>
      </c>
      <c r="R121" s="92">
        <f t="shared" si="17"/>
        <v>16337</v>
      </c>
      <c r="S121" s="92">
        <f t="shared" si="17"/>
        <v>16053</v>
      </c>
      <c r="T121" s="92">
        <f t="shared" si="17"/>
        <v>15770</v>
      </c>
    </row>
    <row r="122" spans="1:20" ht="18" customHeight="1" x14ac:dyDescent="0.2">
      <c r="A122" s="89" t="s">
        <v>176</v>
      </c>
      <c r="B122" s="90" t="s">
        <v>188</v>
      </c>
      <c r="C122" s="56" t="s">
        <v>58</v>
      </c>
      <c r="D122" s="60">
        <v>5.5</v>
      </c>
      <c r="E122" s="61" t="s">
        <v>14</v>
      </c>
      <c r="F122" s="57">
        <v>2</v>
      </c>
      <c r="G122" s="62">
        <f t="shared" si="13"/>
        <v>7.5</v>
      </c>
      <c r="H122" s="58">
        <f>$H$54</f>
        <v>1159</v>
      </c>
      <c r="I122" s="257"/>
      <c r="J122" s="58">
        <f t="shared" si="16"/>
        <v>388</v>
      </c>
      <c r="K122" s="257"/>
      <c r="L122" s="58">
        <f t="shared" si="14"/>
        <v>1668</v>
      </c>
      <c r="M122" s="92">
        <f t="shared" si="17"/>
        <v>18681</v>
      </c>
      <c r="N122" s="92">
        <f t="shared" si="17"/>
        <v>18281</v>
      </c>
      <c r="O122" s="92">
        <f t="shared" si="17"/>
        <v>18181</v>
      </c>
      <c r="P122" s="92">
        <f t="shared" si="17"/>
        <v>17880</v>
      </c>
      <c r="Q122" s="92">
        <f t="shared" si="17"/>
        <v>17680</v>
      </c>
      <c r="R122" s="92">
        <f t="shared" si="17"/>
        <v>17280</v>
      </c>
      <c r="S122" s="92">
        <f t="shared" si="17"/>
        <v>16980</v>
      </c>
      <c r="T122" s="92">
        <f t="shared" si="17"/>
        <v>16680</v>
      </c>
    </row>
    <row r="123" spans="1:20" ht="18" customHeight="1" x14ac:dyDescent="0.2">
      <c r="A123" s="89" t="s">
        <v>177</v>
      </c>
      <c r="B123" s="90" t="s">
        <v>188</v>
      </c>
      <c r="C123" s="56" t="s">
        <v>58</v>
      </c>
      <c r="D123" s="60">
        <v>5.5</v>
      </c>
      <c r="E123" s="61" t="s">
        <v>14</v>
      </c>
      <c r="F123" s="57">
        <v>2.5</v>
      </c>
      <c r="G123" s="62">
        <f t="shared" si="13"/>
        <v>8</v>
      </c>
      <c r="H123" s="58">
        <f>$H$54</f>
        <v>1159</v>
      </c>
      <c r="I123" s="257"/>
      <c r="J123" s="58">
        <f t="shared" si="16"/>
        <v>484</v>
      </c>
      <c r="K123" s="257"/>
      <c r="L123" s="58">
        <f t="shared" si="14"/>
        <v>1758</v>
      </c>
      <c r="M123" s="92">
        <f t="shared" si="17"/>
        <v>19689</v>
      </c>
      <c r="N123" s="92">
        <f t="shared" si="17"/>
        <v>19267</v>
      </c>
      <c r="O123" s="92">
        <f t="shared" si="17"/>
        <v>19162</v>
      </c>
      <c r="P123" s="92">
        <f t="shared" si="17"/>
        <v>18845</v>
      </c>
      <c r="Q123" s="92">
        <f t="shared" si="17"/>
        <v>18634</v>
      </c>
      <c r="R123" s="92">
        <f t="shared" si="17"/>
        <v>18212</v>
      </c>
      <c r="S123" s="92">
        <f t="shared" si="17"/>
        <v>17896</v>
      </c>
      <c r="T123" s="92">
        <f t="shared" si="17"/>
        <v>17580</v>
      </c>
    </row>
    <row r="124" spans="1:20" ht="18" customHeight="1" x14ac:dyDescent="0.2">
      <c r="A124" s="89" t="s">
        <v>178</v>
      </c>
      <c r="B124" s="90" t="s">
        <v>188</v>
      </c>
      <c r="C124" s="56" t="s">
        <v>58</v>
      </c>
      <c r="D124" s="60">
        <v>6</v>
      </c>
      <c r="E124" s="61" t="s">
        <v>14</v>
      </c>
      <c r="F124" s="57">
        <v>0.5</v>
      </c>
      <c r="G124" s="62">
        <f t="shared" si="13"/>
        <v>6.5</v>
      </c>
      <c r="H124" s="58">
        <f>'基本（介護無）・単一'!L15</f>
        <v>1256</v>
      </c>
      <c r="I124" s="257"/>
      <c r="J124" s="58">
        <f t="shared" si="16"/>
        <v>98</v>
      </c>
      <c r="K124" s="257"/>
      <c r="L124" s="58">
        <f t="shared" si="14"/>
        <v>1505</v>
      </c>
      <c r="M124" s="92">
        <f t="shared" si="17"/>
        <v>16856</v>
      </c>
      <c r="N124" s="92">
        <f t="shared" si="17"/>
        <v>16494</v>
      </c>
      <c r="O124" s="92">
        <f t="shared" si="17"/>
        <v>16404</v>
      </c>
      <c r="P124" s="92">
        <f t="shared" si="17"/>
        <v>16133</v>
      </c>
      <c r="Q124" s="92">
        <f t="shared" si="17"/>
        <v>15953</v>
      </c>
      <c r="R124" s="92">
        <f t="shared" si="17"/>
        <v>15591</v>
      </c>
      <c r="S124" s="92">
        <f t="shared" si="17"/>
        <v>15320</v>
      </c>
      <c r="T124" s="92">
        <f t="shared" si="17"/>
        <v>15050</v>
      </c>
    </row>
    <row r="125" spans="1:20" ht="18" customHeight="1" x14ac:dyDescent="0.2">
      <c r="A125" s="89" t="s">
        <v>179</v>
      </c>
      <c r="B125" s="90" t="s">
        <v>188</v>
      </c>
      <c r="C125" s="56" t="s">
        <v>58</v>
      </c>
      <c r="D125" s="60">
        <v>6</v>
      </c>
      <c r="E125" s="61" t="s">
        <v>14</v>
      </c>
      <c r="F125" s="57">
        <v>1</v>
      </c>
      <c r="G125" s="62">
        <f t="shared" si="13"/>
        <v>7</v>
      </c>
      <c r="H125" s="58">
        <f>$H$59</f>
        <v>1256</v>
      </c>
      <c r="I125" s="257"/>
      <c r="J125" s="58">
        <f t="shared" si="16"/>
        <v>195</v>
      </c>
      <c r="K125" s="257"/>
      <c r="L125" s="58">
        <f t="shared" si="14"/>
        <v>1596</v>
      </c>
      <c r="M125" s="92">
        <f t="shared" si="17"/>
        <v>17875</v>
      </c>
      <c r="N125" s="92">
        <f t="shared" si="17"/>
        <v>17492</v>
      </c>
      <c r="O125" s="92">
        <f t="shared" si="17"/>
        <v>17396</v>
      </c>
      <c r="P125" s="92">
        <f t="shared" si="17"/>
        <v>17109</v>
      </c>
      <c r="Q125" s="92">
        <f t="shared" si="17"/>
        <v>16917</v>
      </c>
      <c r="R125" s="92">
        <f t="shared" si="17"/>
        <v>16534</v>
      </c>
      <c r="S125" s="92">
        <f t="shared" si="17"/>
        <v>16247</v>
      </c>
      <c r="T125" s="92">
        <f t="shared" si="17"/>
        <v>15960</v>
      </c>
    </row>
    <row r="126" spans="1:20" ht="18" customHeight="1" x14ac:dyDescent="0.2">
      <c r="A126" s="89" t="s">
        <v>180</v>
      </c>
      <c r="B126" s="90" t="s">
        <v>188</v>
      </c>
      <c r="C126" s="56" t="s">
        <v>58</v>
      </c>
      <c r="D126" s="60">
        <v>6</v>
      </c>
      <c r="E126" s="61" t="s">
        <v>14</v>
      </c>
      <c r="F126" s="57">
        <v>1.5</v>
      </c>
      <c r="G126" s="62">
        <f t="shared" si="13"/>
        <v>7.5</v>
      </c>
      <c r="H126" s="58">
        <f>$H$59</f>
        <v>1256</v>
      </c>
      <c r="I126" s="257"/>
      <c r="J126" s="58">
        <f t="shared" si="16"/>
        <v>291</v>
      </c>
      <c r="K126" s="257"/>
      <c r="L126" s="58">
        <f t="shared" si="14"/>
        <v>1686</v>
      </c>
      <c r="M126" s="92">
        <f t="shared" si="17"/>
        <v>18883</v>
      </c>
      <c r="N126" s="92">
        <f t="shared" si="17"/>
        <v>18478</v>
      </c>
      <c r="O126" s="92">
        <f t="shared" si="17"/>
        <v>18377</v>
      </c>
      <c r="P126" s="92">
        <f t="shared" si="17"/>
        <v>18073</v>
      </c>
      <c r="Q126" s="92">
        <f t="shared" si="17"/>
        <v>17871</v>
      </c>
      <c r="R126" s="92">
        <f t="shared" si="17"/>
        <v>17466</v>
      </c>
      <c r="S126" s="92">
        <f t="shared" si="17"/>
        <v>17163</v>
      </c>
      <c r="T126" s="92">
        <f t="shared" si="17"/>
        <v>16860</v>
      </c>
    </row>
    <row r="127" spans="1:20" ht="18" customHeight="1" x14ac:dyDescent="0.2">
      <c r="A127" s="89" t="s">
        <v>181</v>
      </c>
      <c r="B127" s="90" t="s">
        <v>188</v>
      </c>
      <c r="C127" s="56" t="s">
        <v>58</v>
      </c>
      <c r="D127" s="60">
        <v>6</v>
      </c>
      <c r="E127" s="61" t="s">
        <v>14</v>
      </c>
      <c r="F127" s="57">
        <v>2</v>
      </c>
      <c r="G127" s="62">
        <f t="shared" si="13"/>
        <v>8</v>
      </c>
      <c r="H127" s="58">
        <f>$H$59</f>
        <v>1256</v>
      </c>
      <c r="I127" s="257"/>
      <c r="J127" s="58">
        <f t="shared" si="16"/>
        <v>388</v>
      </c>
      <c r="K127" s="257"/>
      <c r="L127" s="58">
        <f t="shared" si="14"/>
        <v>1777</v>
      </c>
      <c r="M127" s="92">
        <f t="shared" si="17"/>
        <v>19902</v>
      </c>
      <c r="N127" s="92">
        <f t="shared" si="17"/>
        <v>19475</v>
      </c>
      <c r="O127" s="92">
        <f t="shared" si="17"/>
        <v>19369</v>
      </c>
      <c r="P127" s="92">
        <f t="shared" si="17"/>
        <v>19049</v>
      </c>
      <c r="Q127" s="92">
        <f t="shared" si="17"/>
        <v>18836</v>
      </c>
      <c r="R127" s="92">
        <f t="shared" si="17"/>
        <v>18409</v>
      </c>
      <c r="S127" s="92">
        <f t="shared" si="17"/>
        <v>18089</v>
      </c>
      <c r="T127" s="92">
        <f t="shared" si="17"/>
        <v>17770</v>
      </c>
    </row>
    <row r="128" spans="1:20" ht="18" customHeight="1" x14ac:dyDescent="0.2">
      <c r="A128" s="89" t="s">
        <v>182</v>
      </c>
      <c r="B128" s="90" t="s">
        <v>188</v>
      </c>
      <c r="C128" s="56" t="s">
        <v>58</v>
      </c>
      <c r="D128" s="60">
        <v>6</v>
      </c>
      <c r="E128" s="61" t="s">
        <v>14</v>
      </c>
      <c r="F128" s="57">
        <v>2.5</v>
      </c>
      <c r="G128" s="62">
        <f t="shared" si="13"/>
        <v>8.5</v>
      </c>
      <c r="H128" s="58">
        <f>$H$59</f>
        <v>1256</v>
      </c>
      <c r="I128" s="257"/>
      <c r="J128" s="58">
        <f t="shared" si="16"/>
        <v>484</v>
      </c>
      <c r="K128" s="257"/>
      <c r="L128" s="58">
        <f t="shared" si="14"/>
        <v>1867</v>
      </c>
      <c r="M128" s="92">
        <f t="shared" si="17"/>
        <v>20910</v>
      </c>
      <c r="N128" s="92">
        <f t="shared" si="17"/>
        <v>20462</v>
      </c>
      <c r="O128" s="92">
        <f t="shared" si="17"/>
        <v>20350</v>
      </c>
      <c r="P128" s="92">
        <f t="shared" si="17"/>
        <v>20014</v>
      </c>
      <c r="Q128" s="92">
        <f t="shared" si="17"/>
        <v>19790</v>
      </c>
      <c r="R128" s="92">
        <f t="shared" si="17"/>
        <v>19342</v>
      </c>
      <c r="S128" s="92">
        <f t="shared" si="17"/>
        <v>19006</v>
      </c>
      <c r="T128" s="92">
        <f t="shared" si="17"/>
        <v>18670</v>
      </c>
    </row>
    <row r="129" spans="1:20" ht="18" customHeight="1" x14ac:dyDescent="0.2">
      <c r="A129" s="89" t="s">
        <v>183</v>
      </c>
      <c r="B129" s="90" t="s">
        <v>188</v>
      </c>
      <c r="C129" s="56" t="s">
        <v>58</v>
      </c>
      <c r="D129" s="60">
        <v>6.5</v>
      </c>
      <c r="E129" s="61" t="s">
        <v>14</v>
      </c>
      <c r="F129" s="57">
        <v>0.5</v>
      </c>
      <c r="G129" s="62">
        <f t="shared" si="13"/>
        <v>7</v>
      </c>
      <c r="H129" s="58">
        <f>'基本（介護無）・単一'!L16</f>
        <v>1352</v>
      </c>
      <c r="I129" s="257"/>
      <c r="J129" s="58">
        <f t="shared" si="16"/>
        <v>98</v>
      </c>
      <c r="K129" s="257"/>
      <c r="L129" s="58">
        <f t="shared" si="14"/>
        <v>1613</v>
      </c>
      <c r="M129" s="92">
        <f t="shared" si="17"/>
        <v>18065</v>
      </c>
      <c r="N129" s="92">
        <f t="shared" si="17"/>
        <v>17678</v>
      </c>
      <c r="O129" s="92">
        <f t="shared" si="17"/>
        <v>17581</v>
      </c>
      <c r="P129" s="92">
        <f t="shared" si="17"/>
        <v>17291</v>
      </c>
      <c r="Q129" s="92">
        <f t="shared" si="17"/>
        <v>17097</v>
      </c>
      <c r="R129" s="92">
        <f t="shared" si="17"/>
        <v>16710</v>
      </c>
      <c r="S129" s="92">
        <f t="shared" si="17"/>
        <v>16420</v>
      </c>
      <c r="T129" s="92">
        <f t="shared" si="17"/>
        <v>16130</v>
      </c>
    </row>
    <row r="130" spans="1:20" ht="18" customHeight="1" x14ac:dyDescent="0.2">
      <c r="A130" s="89" t="s">
        <v>184</v>
      </c>
      <c r="B130" s="90" t="s">
        <v>188</v>
      </c>
      <c r="C130" s="56" t="s">
        <v>58</v>
      </c>
      <c r="D130" s="60">
        <v>6.5</v>
      </c>
      <c r="E130" s="61" t="s">
        <v>14</v>
      </c>
      <c r="F130" s="57">
        <v>1</v>
      </c>
      <c r="G130" s="62">
        <f t="shared" si="13"/>
        <v>7.5</v>
      </c>
      <c r="H130" s="58">
        <f>$H$64</f>
        <v>1352</v>
      </c>
      <c r="I130" s="257"/>
      <c r="J130" s="58">
        <f t="shared" si="16"/>
        <v>195</v>
      </c>
      <c r="K130" s="257"/>
      <c r="L130" s="58">
        <f t="shared" si="14"/>
        <v>1704</v>
      </c>
      <c r="M130" s="92">
        <f t="shared" si="17"/>
        <v>19084</v>
      </c>
      <c r="N130" s="92">
        <f t="shared" si="17"/>
        <v>18675</v>
      </c>
      <c r="O130" s="92">
        <f t="shared" si="17"/>
        <v>18573</v>
      </c>
      <c r="P130" s="92">
        <f t="shared" si="17"/>
        <v>18266</v>
      </c>
      <c r="Q130" s="92">
        <f t="shared" si="17"/>
        <v>18062</v>
      </c>
      <c r="R130" s="92">
        <f t="shared" si="17"/>
        <v>17653</v>
      </c>
      <c r="S130" s="92">
        <f t="shared" si="17"/>
        <v>17346</v>
      </c>
      <c r="T130" s="92">
        <f t="shared" si="17"/>
        <v>17040</v>
      </c>
    </row>
    <row r="131" spans="1:20" ht="18" customHeight="1" x14ac:dyDescent="0.2">
      <c r="A131" s="89" t="s">
        <v>185</v>
      </c>
      <c r="B131" s="90" t="s">
        <v>188</v>
      </c>
      <c r="C131" s="56" t="s">
        <v>58</v>
      </c>
      <c r="D131" s="60">
        <v>6.5</v>
      </c>
      <c r="E131" s="61" t="s">
        <v>14</v>
      </c>
      <c r="F131" s="57">
        <v>1.5</v>
      </c>
      <c r="G131" s="62">
        <f t="shared" si="13"/>
        <v>8</v>
      </c>
      <c r="H131" s="58">
        <f>$H$64</f>
        <v>1352</v>
      </c>
      <c r="I131" s="257"/>
      <c r="J131" s="58">
        <f t="shared" si="16"/>
        <v>291</v>
      </c>
      <c r="K131" s="257"/>
      <c r="L131" s="58">
        <f t="shared" si="14"/>
        <v>1794</v>
      </c>
      <c r="M131" s="92">
        <f t="shared" si="17"/>
        <v>20092</v>
      </c>
      <c r="N131" s="92">
        <f t="shared" si="17"/>
        <v>19662</v>
      </c>
      <c r="O131" s="92">
        <f t="shared" si="17"/>
        <v>19554</v>
      </c>
      <c r="P131" s="92">
        <f t="shared" si="17"/>
        <v>19231</v>
      </c>
      <c r="Q131" s="92">
        <f t="shared" si="17"/>
        <v>19016</v>
      </c>
      <c r="R131" s="92">
        <f t="shared" si="17"/>
        <v>18585</v>
      </c>
      <c r="S131" s="92">
        <f t="shared" si="17"/>
        <v>18262</v>
      </c>
      <c r="T131" s="92">
        <f t="shared" si="17"/>
        <v>17940</v>
      </c>
    </row>
    <row r="132" spans="1:20" ht="18" customHeight="1" x14ac:dyDescent="0.2">
      <c r="A132" s="89" t="s">
        <v>186</v>
      </c>
      <c r="B132" s="90" t="s">
        <v>188</v>
      </c>
      <c r="C132" s="56" t="s">
        <v>58</v>
      </c>
      <c r="D132" s="60">
        <v>6.5</v>
      </c>
      <c r="E132" s="61" t="s">
        <v>14</v>
      </c>
      <c r="F132" s="57">
        <v>2</v>
      </c>
      <c r="G132" s="62">
        <f t="shared" si="13"/>
        <v>8.5</v>
      </c>
      <c r="H132" s="58">
        <f>$H$64</f>
        <v>1352</v>
      </c>
      <c r="I132" s="257"/>
      <c r="J132" s="58">
        <f t="shared" si="16"/>
        <v>388</v>
      </c>
      <c r="K132" s="257"/>
      <c r="L132" s="58">
        <f t="shared" si="14"/>
        <v>1885</v>
      </c>
      <c r="M132" s="92">
        <f t="shared" si="17"/>
        <v>21112</v>
      </c>
      <c r="N132" s="92">
        <f t="shared" si="17"/>
        <v>20659</v>
      </c>
      <c r="O132" s="92">
        <f t="shared" si="17"/>
        <v>20546</v>
      </c>
      <c r="P132" s="92">
        <f t="shared" si="17"/>
        <v>20207</v>
      </c>
      <c r="Q132" s="92">
        <f t="shared" si="17"/>
        <v>19981</v>
      </c>
      <c r="R132" s="92">
        <f t="shared" si="17"/>
        <v>19528</v>
      </c>
      <c r="S132" s="92">
        <f t="shared" si="17"/>
        <v>19189</v>
      </c>
      <c r="T132" s="92">
        <f t="shared" si="17"/>
        <v>18850</v>
      </c>
    </row>
    <row r="133" spans="1:20" ht="18" customHeight="1" x14ac:dyDescent="0.2">
      <c r="A133" s="89" t="s">
        <v>187</v>
      </c>
      <c r="B133" s="90" t="s">
        <v>188</v>
      </c>
      <c r="C133" s="56" t="s">
        <v>58</v>
      </c>
      <c r="D133" s="60">
        <v>6.5</v>
      </c>
      <c r="E133" s="61" t="s">
        <v>14</v>
      </c>
      <c r="F133" s="57">
        <v>2.5</v>
      </c>
      <c r="G133" s="62">
        <f t="shared" si="13"/>
        <v>9</v>
      </c>
      <c r="H133" s="58">
        <f>$H$64</f>
        <v>1352</v>
      </c>
      <c r="I133" s="258"/>
      <c r="J133" s="58">
        <f t="shared" si="16"/>
        <v>484</v>
      </c>
      <c r="K133" s="258"/>
      <c r="L133" s="58">
        <f>ROUND((ROUND(H133*(1+$I$4),0)+ROUND(J133*(1+$K$4),0))*0.75,0)</f>
        <v>1975</v>
      </c>
      <c r="M133" s="92">
        <f t="shared" si="17"/>
        <v>22120</v>
      </c>
      <c r="N133" s="92">
        <f t="shared" si="17"/>
        <v>21646</v>
      </c>
      <c r="O133" s="92">
        <f t="shared" si="17"/>
        <v>21527</v>
      </c>
      <c r="P133" s="92">
        <f t="shared" si="17"/>
        <v>21172</v>
      </c>
      <c r="Q133" s="92">
        <f t="shared" si="17"/>
        <v>20935</v>
      </c>
      <c r="R133" s="92">
        <f t="shared" si="17"/>
        <v>20461</v>
      </c>
      <c r="S133" s="92">
        <f t="shared" si="17"/>
        <v>20105</v>
      </c>
      <c r="T133" s="92">
        <f t="shared" ref="T133" si="18">ROUNDDOWN(($L133*T$3),0)</f>
        <v>19750</v>
      </c>
    </row>
  </sheetData>
  <sheetProtection algorithmName="SHA-512" hashValue="qLzgVtlrPrxoqwHr5+mma8KUeAO/Hu6H2dsOzEXLKQSdaXpF4NTljknQ/8Fz+hrlzVLO4lagcheiMbS/kDHWKg==" saltValue="WJ5racmxKoaWma5IrSLYeg==" spinCount="100000" sheet="1" objects="1" scenarios="1"/>
  <autoFilter ref="A1:T68" xr:uid="{00000000-0009-0000-0000-000003000000}">
    <filterColumn colId="1" showButton="0"/>
    <filterColumn colId="2" showButton="0"/>
    <filterColumn colId="3" showButton="0"/>
    <filterColumn colId="4" showButton="0"/>
    <filterColumn colId="12" showButton="0"/>
    <filterColumn colId="13" showButton="0"/>
    <filterColumn colId="14" showButton="0"/>
    <filterColumn colId="15" showButton="0"/>
    <filterColumn colId="16" showButton="0"/>
    <filterColumn colId="17" showButton="0"/>
    <filterColumn colId="18" showButton="0"/>
  </autoFilter>
  <mergeCells count="10">
    <mergeCell ref="B1:F3"/>
    <mergeCell ref="I4:I133"/>
    <mergeCell ref="K4:K133"/>
    <mergeCell ref="L1:L3"/>
    <mergeCell ref="M1:T1"/>
    <mergeCell ref="G1:G3"/>
    <mergeCell ref="H1:H3"/>
    <mergeCell ref="I1:I3"/>
    <mergeCell ref="J1:J3"/>
    <mergeCell ref="K1:K3"/>
  </mergeCells>
  <phoneticPr fontId="6"/>
  <printOptions horizontalCentered="1"/>
  <pageMargins left="0.19685039370078741" right="0.19685039370078741" top="0.59055118110236227" bottom="0.59055118110236227" header="0.39370078740157483" footer="0.19685039370078741"/>
  <pageSetup paperSize="9" scale="75" firstPageNumber="0" fitToHeight="0" orientation="portrait" useFirstPageNumber="1" horizontalDpi="300" verticalDpi="300" r:id="rId1"/>
  <headerFooter alignWithMargins="0">
    <oddHeader>&amp;L別表&amp;C&amp;A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213"/>
  <sheetViews>
    <sheetView view="pageBreakPreview" topLeftCell="B1" zoomScaleNormal="100" zoomScaleSheetLayoutView="100" workbookViewId="0">
      <selection activeCell="O8" sqref="O8"/>
    </sheetView>
  </sheetViews>
  <sheetFormatPr defaultColWidth="2.6640625" defaultRowHeight="18" customHeight="1" outlineLevelCol="1" x14ac:dyDescent="0.2"/>
  <cols>
    <col min="1" max="1" width="17.33203125" style="38" hidden="1" customWidth="1" outlineLevel="1"/>
    <col min="2" max="2" width="14.21875" style="38" customWidth="1" collapsed="1"/>
    <col min="3" max="3" width="4.77734375" style="38" bestFit="1" customWidth="1"/>
    <col min="4" max="4" width="5" style="38" bestFit="1" customWidth="1"/>
    <col min="5" max="5" width="4.77734375" style="38" bestFit="1" customWidth="1"/>
    <col min="6" max="6" width="5.88671875" style="38" bestFit="1" customWidth="1"/>
    <col min="7" max="7" width="6.44140625" style="38" bestFit="1" customWidth="1"/>
    <col min="8" max="8" width="7.88671875" style="38" hidden="1" customWidth="1" outlineLevel="1"/>
    <col min="9" max="9" width="6.33203125" style="38" hidden="1" customWidth="1" outlineLevel="1"/>
    <col min="10" max="10" width="8.77734375" style="38" hidden="1" customWidth="1" outlineLevel="1"/>
    <col min="11" max="11" width="6.33203125" style="38" hidden="1" customWidth="1" outlineLevel="1"/>
    <col min="12" max="12" width="8.33203125" style="38" customWidth="1" collapsed="1"/>
    <col min="13" max="20" width="10.77734375" style="38" customWidth="1"/>
    <col min="21" max="21" width="5.77734375" style="38" customWidth="1"/>
    <col min="22" max="16384" width="2.6640625" style="38"/>
  </cols>
  <sheetData>
    <row r="1" spans="1:20" ht="18" customHeight="1" x14ac:dyDescent="0.2">
      <c r="A1" s="53"/>
      <c r="B1" s="259" t="s">
        <v>44</v>
      </c>
      <c r="C1" s="259"/>
      <c r="D1" s="259"/>
      <c r="E1" s="259"/>
      <c r="F1" s="259"/>
      <c r="G1" s="65"/>
      <c r="H1" s="267" t="s">
        <v>116</v>
      </c>
      <c r="I1" s="261" t="s">
        <v>46</v>
      </c>
      <c r="J1" s="267" t="s">
        <v>116</v>
      </c>
      <c r="K1" s="261" t="s">
        <v>46</v>
      </c>
      <c r="L1" s="260" t="s">
        <v>47</v>
      </c>
      <c r="M1" s="259" t="s">
        <v>48</v>
      </c>
      <c r="N1" s="259"/>
      <c r="O1" s="259"/>
      <c r="P1" s="259"/>
      <c r="Q1" s="259"/>
      <c r="R1" s="259"/>
      <c r="S1" s="259"/>
      <c r="T1" s="259"/>
    </row>
    <row r="2" spans="1:20" ht="18" customHeight="1" x14ac:dyDescent="0.2">
      <c r="A2" s="53"/>
      <c r="B2" s="259"/>
      <c r="C2" s="259"/>
      <c r="D2" s="259"/>
      <c r="E2" s="259"/>
      <c r="F2" s="259"/>
      <c r="G2" s="63" t="s">
        <v>67</v>
      </c>
      <c r="H2" s="268"/>
      <c r="I2" s="262"/>
      <c r="J2" s="268"/>
      <c r="K2" s="262"/>
      <c r="L2" s="260"/>
      <c r="M2" s="54" t="s">
        <v>49</v>
      </c>
      <c r="N2" s="54" t="s">
        <v>50</v>
      </c>
      <c r="O2" s="54" t="s">
        <v>51</v>
      </c>
      <c r="P2" s="54" t="s">
        <v>52</v>
      </c>
      <c r="Q2" s="54" t="s">
        <v>53</v>
      </c>
      <c r="R2" s="54" t="s">
        <v>54</v>
      </c>
      <c r="S2" s="54" t="s">
        <v>55</v>
      </c>
      <c r="T2" s="54" t="s">
        <v>56</v>
      </c>
    </row>
    <row r="3" spans="1:20" ht="18" customHeight="1" x14ac:dyDescent="0.2">
      <c r="A3" s="53"/>
      <c r="B3" s="259"/>
      <c r="C3" s="259"/>
      <c r="D3" s="259"/>
      <c r="E3" s="259"/>
      <c r="F3" s="259"/>
      <c r="G3" s="87"/>
      <c r="H3" s="270"/>
      <c r="I3" s="271"/>
      <c r="J3" s="270"/>
      <c r="K3" s="271"/>
      <c r="L3" s="260"/>
      <c r="M3" s="55">
        <v>11.2</v>
      </c>
      <c r="N3" s="55">
        <v>10.96</v>
      </c>
      <c r="O3" s="55">
        <v>10.9</v>
      </c>
      <c r="P3" s="55">
        <v>10.72</v>
      </c>
      <c r="Q3" s="55">
        <v>10.6</v>
      </c>
      <c r="R3" s="55">
        <v>10.36</v>
      </c>
      <c r="S3" s="55">
        <v>10.18</v>
      </c>
      <c r="T3" s="55">
        <v>10</v>
      </c>
    </row>
    <row r="4" spans="1:20" ht="18" customHeight="1" x14ac:dyDescent="0.2">
      <c r="A4" s="53" t="s">
        <v>763</v>
      </c>
      <c r="B4" s="90" t="s">
        <v>655</v>
      </c>
      <c r="C4" s="84" t="s">
        <v>14</v>
      </c>
      <c r="D4" s="77">
        <v>0.5</v>
      </c>
      <c r="E4" s="78" t="s">
        <v>12</v>
      </c>
      <c r="F4" s="57">
        <v>0.5</v>
      </c>
      <c r="G4" s="62">
        <f>D4+F4</f>
        <v>1</v>
      </c>
      <c r="H4" s="58">
        <f>IF(D4='基本（介護無）・単一'!$F$4,'基本（介護無）・単一'!$L$4,IF(D4='基本（介護無）・単一'!$F$5,'基本（介護無）・単一'!$L$5,IF(D4='基本（介護無）・単一'!$F$6,'基本（介護無）・単一'!$L$6,IF(D4='基本（介護無）・単一'!$F$7,'基本（介護無）・単一'!$L$7,IF(D4='基本（介護無）・単一'!$F$8,'基本（介護無）・単一'!$L$8,IF(D4='基本（介護無）・単一'!$F$9,'基本（介護無）・単一'!$L$9,IF(D4='基本（介護無）・単一'!$F$10,'基本（介護無）・単一'!$L$10)))))))</f>
        <v>148</v>
      </c>
      <c r="I4" s="256">
        <v>0.25</v>
      </c>
      <c r="J4" s="58">
        <f>'基本（介護無）・複合'!M4</f>
        <v>127</v>
      </c>
      <c r="K4" s="256">
        <v>0</v>
      </c>
      <c r="L4" s="58">
        <f>ROUND(H4*(1+$I$4),0)+ROUND(J4*(1+$K$4),0)</f>
        <v>312</v>
      </c>
      <c r="M4" s="59">
        <f t="shared" ref="M4:T13" si="0">ROUNDDOWN($L4*M$3,0)</f>
        <v>3494</v>
      </c>
      <c r="N4" s="59">
        <f t="shared" si="0"/>
        <v>3419</v>
      </c>
      <c r="O4" s="59">
        <f t="shared" si="0"/>
        <v>3400</v>
      </c>
      <c r="P4" s="59">
        <f t="shared" si="0"/>
        <v>3344</v>
      </c>
      <c r="Q4" s="59">
        <f t="shared" si="0"/>
        <v>3307</v>
      </c>
      <c r="R4" s="59">
        <f t="shared" si="0"/>
        <v>3232</v>
      </c>
      <c r="S4" s="59">
        <f t="shared" si="0"/>
        <v>3176</v>
      </c>
      <c r="T4" s="59">
        <f t="shared" si="0"/>
        <v>3120</v>
      </c>
    </row>
    <row r="5" spans="1:20" ht="18" customHeight="1" x14ac:dyDescent="0.2">
      <c r="A5" s="53" t="s">
        <v>764</v>
      </c>
      <c r="B5" s="90" t="s">
        <v>655</v>
      </c>
      <c r="C5" s="84" t="s">
        <v>14</v>
      </c>
      <c r="D5" s="77">
        <v>0.5</v>
      </c>
      <c r="E5" s="78" t="s">
        <v>12</v>
      </c>
      <c r="F5" s="57">
        <v>1</v>
      </c>
      <c r="G5" s="62">
        <f t="shared" ref="G5:G68" si="1">D5+F5</f>
        <v>1.5</v>
      </c>
      <c r="H5" s="58">
        <f>IF(D5='基本（介護無）・単一'!$F$4,'基本（介護無）・単一'!$L$4,IF(D5='基本（介護無）・単一'!$F$5,'基本（介護無）・単一'!$L$5,IF(D5='基本（介護無）・単一'!$F$6,'基本（介護無）・単一'!$L$6,IF(D5='基本（介護無）・単一'!$F$7,'基本（介護無）・単一'!$L$7,IF(D5='基本（介護無）・単一'!$F$8,'基本（介護無）・単一'!$L$8,IF(D5='基本（介護無）・単一'!$F$9,'基本（介護無）・単一'!$L$9,IF(D5='基本（介護無）・単一'!$F$10,'基本（介護無）・単一'!$L$10)))))))</f>
        <v>148</v>
      </c>
      <c r="I5" s="257"/>
      <c r="J5" s="58">
        <f>'基本（介護無）・複合'!M5</f>
        <v>237</v>
      </c>
      <c r="K5" s="257"/>
      <c r="L5" s="58">
        <f t="shared" ref="L5:L35" si="2">ROUND(H5*(1+$I$4),0)+ROUND(J5*(1+$K$4),0)</f>
        <v>422</v>
      </c>
      <c r="M5" s="59">
        <f t="shared" si="0"/>
        <v>4726</v>
      </c>
      <c r="N5" s="59">
        <f t="shared" si="0"/>
        <v>4625</v>
      </c>
      <c r="O5" s="59">
        <f t="shared" si="0"/>
        <v>4599</v>
      </c>
      <c r="P5" s="59">
        <f t="shared" si="0"/>
        <v>4523</v>
      </c>
      <c r="Q5" s="59">
        <f t="shared" si="0"/>
        <v>4473</v>
      </c>
      <c r="R5" s="59">
        <f t="shared" si="0"/>
        <v>4371</v>
      </c>
      <c r="S5" s="59">
        <f t="shared" si="0"/>
        <v>4295</v>
      </c>
      <c r="T5" s="59">
        <f t="shared" si="0"/>
        <v>4220</v>
      </c>
    </row>
    <row r="6" spans="1:20" ht="18" customHeight="1" x14ac:dyDescent="0.2">
      <c r="A6" s="53" t="s">
        <v>765</v>
      </c>
      <c r="B6" s="90" t="s">
        <v>655</v>
      </c>
      <c r="C6" s="84" t="s">
        <v>14</v>
      </c>
      <c r="D6" s="77">
        <v>0.5</v>
      </c>
      <c r="E6" s="78" t="s">
        <v>12</v>
      </c>
      <c r="F6" s="57">
        <v>1.5</v>
      </c>
      <c r="G6" s="62">
        <f t="shared" si="1"/>
        <v>2</v>
      </c>
      <c r="H6" s="58">
        <f>IF(D6='基本（介護無）・単一'!$F$4,'基本（介護無）・単一'!$L$4,IF(D6='基本（介護無）・単一'!$F$5,'基本（介護無）・単一'!$L$5,IF(D6='基本（介護無）・単一'!$F$6,'基本（介護無）・単一'!$L$6,IF(D6='基本（介護無）・単一'!$F$7,'基本（介護無）・単一'!$L$7,IF(D6='基本（介護無）・単一'!$F$8,'基本（介護無）・単一'!$L$8,IF(D6='基本（介護無）・単一'!$F$9,'基本（介護無）・単一'!$L$9,IF(D6='基本（介護無）・単一'!$F$10,'基本（介護無）・単一'!$L$10)))))))</f>
        <v>148</v>
      </c>
      <c r="I6" s="257"/>
      <c r="J6" s="58">
        <f>'基本（介護無）・複合'!M6</f>
        <v>335</v>
      </c>
      <c r="K6" s="257"/>
      <c r="L6" s="58">
        <f t="shared" si="2"/>
        <v>520</v>
      </c>
      <c r="M6" s="59">
        <f t="shared" si="0"/>
        <v>5824</v>
      </c>
      <c r="N6" s="59">
        <f t="shared" si="0"/>
        <v>5699</v>
      </c>
      <c r="O6" s="59">
        <f t="shared" si="0"/>
        <v>5668</v>
      </c>
      <c r="P6" s="59">
        <f t="shared" si="0"/>
        <v>5574</v>
      </c>
      <c r="Q6" s="59">
        <f t="shared" si="0"/>
        <v>5512</v>
      </c>
      <c r="R6" s="59">
        <f t="shared" si="0"/>
        <v>5387</v>
      </c>
      <c r="S6" s="59">
        <f t="shared" si="0"/>
        <v>5293</v>
      </c>
      <c r="T6" s="59">
        <f t="shared" si="0"/>
        <v>5200</v>
      </c>
    </row>
    <row r="7" spans="1:20" ht="18" customHeight="1" x14ac:dyDescent="0.2">
      <c r="A7" s="53" t="s">
        <v>766</v>
      </c>
      <c r="B7" s="90" t="s">
        <v>655</v>
      </c>
      <c r="C7" s="84" t="s">
        <v>14</v>
      </c>
      <c r="D7" s="77">
        <v>0.5</v>
      </c>
      <c r="E7" s="78" t="s">
        <v>12</v>
      </c>
      <c r="F7" s="57">
        <v>2</v>
      </c>
      <c r="G7" s="62">
        <f t="shared" si="1"/>
        <v>2.5</v>
      </c>
      <c r="H7" s="58">
        <f>IF(D7='基本（介護無）・単一'!$F$4,'基本（介護無）・単一'!$L$4,IF(D7='基本（介護無）・単一'!$F$5,'基本（介護無）・単一'!$L$5,IF(D7='基本（介護無）・単一'!$F$6,'基本（介護無）・単一'!$L$6,IF(D7='基本（介護無）・単一'!$F$7,'基本（介護無）・単一'!$L$7,IF(D7='基本（介護無）・単一'!$F$8,'基本（介護無）・単一'!$L$8,IF(D7='基本（介護無）・単一'!$F$9,'基本（介護無）・単一'!$L$9,IF(D7='基本（介護無）・単一'!$F$10,'基本（介護無）・単一'!$L$10)))))))</f>
        <v>148</v>
      </c>
      <c r="I7" s="257"/>
      <c r="J7" s="58">
        <f>'基本（介護無）・複合'!M7</f>
        <v>431</v>
      </c>
      <c r="K7" s="257"/>
      <c r="L7" s="58">
        <f t="shared" si="2"/>
        <v>616</v>
      </c>
      <c r="M7" s="59">
        <f t="shared" si="0"/>
        <v>6899</v>
      </c>
      <c r="N7" s="59">
        <f t="shared" si="0"/>
        <v>6751</v>
      </c>
      <c r="O7" s="59">
        <f t="shared" si="0"/>
        <v>6714</v>
      </c>
      <c r="P7" s="59">
        <f t="shared" si="0"/>
        <v>6603</v>
      </c>
      <c r="Q7" s="59">
        <f t="shared" si="0"/>
        <v>6529</v>
      </c>
      <c r="R7" s="59">
        <f t="shared" si="0"/>
        <v>6381</v>
      </c>
      <c r="S7" s="59">
        <f t="shared" si="0"/>
        <v>6270</v>
      </c>
      <c r="T7" s="59">
        <f t="shared" si="0"/>
        <v>6160</v>
      </c>
    </row>
    <row r="8" spans="1:20" ht="18" customHeight="1" x14ac:dyDescent="0.2">
      <c r="A8" s="53" t="s">
        <v>767</v>
      </c>
      <c r="B8" s="90" t="s">
        <v>655</v>
      </c>
      <c r="C8" s="84" t="s">
        <v>14</v>
      </c>
      <c r="D8" s="77">
        <v>0.5</v>
      </c>
      <c r="E8" s="78" t="s">
        <v>12</v>
      </c>
      <c r="F8" s="57">
        <v>2.5</v>
      </c>
      <c r="G8" s="62">
        <f t="shared" si="1"/>
        <v>3</v>
      </c>
      <c r="H8" s="58">
        <f>IF(D8='基本（介護無）・単一'!$F$4,'基本（介護無）・単一'!$L$4,IF(D8='基本（介護無）・単一'!$F$5,'基本（介護無）・単一'!$L$5,IF(D8='基本（介護無）・単一'!$F$6,'基本（介護無）・単一'!$L$6,IF(D8='基本（介護無）・単一'!$F$7,'基本（介護無）・単一'!$L$7,IF(D8='基本（介護無）・単一'!$F$8,'基本（介護無）・単一'!$L$8,IF(D8='基本（介護無）・単一'!$F$9,'基本（介護無）・単一'!$L$9,IF(D8='基本（介護無）・単一'!$F$10,'基本（介護無）・単一'!$L$10)))))))</f>
        <v>148</v>
      </c>
      <c r="I8" s="257"/>
      <c r="J8" s="58">
        <f>'基本（介護無）・複合'!M8</f>
        <v>528</v>
      </c>
      <c r="K8" s="257"/>
      <c r="L8" s="58">
        <f t="shared" si="2"/>
        <v>713</v>
      </c>
      <c r="M8" s="59">
        <f t="shared" si="0"/>
        <v>7985</v>
      </c>
      <c r="N8" s="59">
        <f t="shared" si="0"/>
        <v>7814</v>
      </c>
      <c r="O8" s="59">
        <f t="shared" si="0"/>
        <v>7771</v>
      </c>
      <c r="P8" s="59">
        <f t="shared" si="0"/>
        <v>7643</v>
      </c>
      <c r="Q8" s="59">
        <f t="shared" si="0"/>
        <v>7557</v>
      </c>
      <c r="R8" s="59">
        <f t="shared" si="0"/>
        <v>7386</v>
      </c>
      <c r="S8" s="59">
        <f t="shared" si="0"/>
        <v>7258</v>
      </c>
      <c r="T8" s="59">
        <f t="shared" si="0"/>
        <v>7130</v>
      </c>
    </row>
    <row r="9" spans="1:20" ht="18" customHeight="1" x14ac:dyDescent="0.2">
      <c r="A9" s="53" t="s">
        <v>768</v>
      </c>
      <c r="B9" s="90" t="s">
        <v>655</v>
      </c>
      <c r="C9" s="84" t="s">
        <v>14</v>
      </c>
      <c r="D9" s="77">
        <v>0.5</v>
      </c>
      <c r="E9" s="78" t="s">
        <v>12</v>
      </c>
      <c r="F9" s="57">
        <v>3</v>
      </c>
      <c r="G9" s="62">
        <f t="shared" si="1"/>
        <v>3.5</v>
      </c>
      <c r="H9" s="58">
        <f>IF(D9='基本（介護無）・単一'!$F$4,'基本（介護無）・単一'!$L$4,IF(D9='基本（介護無）・単一'!$F$5,'基本（介護無）・単一'!$L$5,IF(D9='基本（介護無）・単一'!$F$6,'基本（介護無）・単一'!$L$6,IF(D9='基本（介護無）・単一'!$F$7,'基本（介護無）・単一'!$L$7,IF(D9='基本（介護無）・単一'!$F$8,'基本（介護無）・単一'!$L$8,IF(D9='基本（介護無）・単一'!$F$9,'基本（介護無）・単一'!$L$9,IF(D9='基本（介護無）・単一'!$F$10,'基本（介護無）・単一'!$L$10)))))))</f>
        <v>148</v>
      </c>
      <c r="I9" s="257"/>
      <c r="J9" s="58">
        <f>'基本（介護無）・複合'!M9</f>
        <v>624</v>
      </c>
      <c r="K9" s="257"/>
      <c r="L9" s="58">
        <f t="shared" si="2"/>
        <v>809</v>
      </c>
      <c r="M9" s="59">
        <f t="shared" si="0"/>
        <v>9060</v>
      </c>
      <c r="N9" s="59">
        <f t="shared" si="0"/>
        <v>8866</v>
      </c>
      <c r="O9" s="59">
        <f t="shared" si="0"/>
        <v>8818</v>
      </c>
      <c r="P9" s="59">
        <f t="shared" si="0"/>
        <v>8672</v>
      </c>
      <c r="Q9" s="59">
        <f t="shared" si="0"/>
        <v>8575</v>
      </c>
      <c r="R9" s="59">
        <f t="shared" si="0"/>
        <v>8381</v>
      </c>
      <c r="S9" s="59">
        <f t="shared" si="0"/>
        <v>8235</v>
      </c>
      <c r="T9" s="59">
        <f t="shared" si="0"/>
        <v>8090</v>
      </c>
    </row>
    <row r="10" spans="1:20" ht="18" customHeight="1" x14ac:dyDescent="0.2">
      <c r="A10" s="53" t="s">
        <v>769</v>
      </c>
      <c r="B10" s="90" t="s">
        <v>655</v>
      </c>
      <c r="C10" s="84" t="s">
        <v>14</v>
      </c>
      <c r="D10" s="77">
        <v>0.5</v>
      </c>
      <c r="E10" s="78" t="s">
        <v>12</v>
      </c>
      <c r="F10" s="57">
        <v>3.5</v>
      </c>
      <c r="G10" s="62">
        <f t="shared" si="1"/>
        <v>4</v>
      </c>
      <c r="H10" s="58">
        <f>IF(D10='基本（介護無）・単一'!$F$4,'基本（介護無）・単一'!$L$4,IF(D10='基本（介護無）・単一'!$F$5,'基本（介護無）・単一'!$L$5,IF(D10='基本（介護無）・単一'!$F$6,'基本（介護無）・単一'!$L$6,IF(D10='基本（介護無）・単一'!$F$7,'基本（介護無）・単一'!$L$7,IF(D10='基本（介護無）・単一'!$F$8,'基本（介護無）・単一'!$L$8,IF(D10='基本（介護無）・単一'!$F$9,'基本（介護無）・単一'!$L$9,IF(D10='基本（介護無）・単一'!$F$10,'基本（介護無）・単一'!$L$10)))))))</f>
        <v>148</v>
      </c>
      <c r="I10" s="257"/>
      <c r="J10" s="58">
        <f>'基本（介護無）・複合'!M10</f>
        <v>721</v>
      </c>
      <c r="K10" s="257"/>
      <c r="L10" s="58">
        <f t="shared" si="2"/>
        <v>906</v>
      </c>
      <c r="M10" s="59">
        <f t="shared" si="0"/>
        <v>10147</v>
      </c>
      <c r="N10" s="59">
        <f t="shared" si="0"/>
        <v>9929</v>
      </c>
      <c r="O10" s="59">
        <f t="shared" si="0"/>
        <v>9875</v>
      </c>
      <c r="P10" s="59">
        <f t="shared" si="0"/>
        <v>9712</v>
      </c>
      <c r="Q10" s="59">
        <f t="shared" si="0"/>
        <v>9603</v>
      </c>
      <c r="R10" s="59">
        <f t="shared" si="0"/>
        <v>9386</v>
      </c>
      <c r="S10" s="59">
        <f t="shared" si="0"/>
        <v>9223</v>
      </c>
      <c r="T10" s="59">
        <f t="shared" si="0"/>
        <v>9060</v>
      </c>
    </row>
    <row r="11" spans="1:20" ht="18" customHeight="1" x14ac:dyDescent="0.2">
      <c r="A11" s="53" t="s">
        <v>770</v>
      </c>
      <c r="B11" s="90" t="s">
        <v>655</v>
      </c>
      <c r="C11" s="84" t="s">
        <v>14</v>
      </c>
      <c r="D11" s="77">
        <v>0.5</v>
      </c>
      <c r="E11" s="78" t="s">
        <v>12</v>
      </c>
      <c r="F11" s="57">
        <v>4</v>
      </c>
      <c r="G11" s="62">
        <f t="shared" si="1"/>
        <v>4.5</v>
      </c>
      <c r="H11" s="58">
        <f>IF(D11='基本（介護無）・単一'!$F$4,'基本（介護無）・単一'!$L$4,IF(D11='基本（介護無）・単一'!$F$5,'基本（介護無）・単一'!$L$5,IF(D11='基本（介護無）・単一'!$F$6,'基本（介護無）・単一'!$L$6,IF(D11='基本（介護無）・単一'!$F$7,'基本（介護無）・単一'!$L$7,IF(D11='基本（介護無）・単一'!$F$8,'基本（介護無）・単一'!$L$8,IF(D11='基本（介護無）・単一'!$F$9,'基本（介護無）・単一'!$L$9,IF(D11='基本（介護無）・単一'!$F$10,'基本（介護無）・単一'!$L$10)))))))</f>
        <v>148</v>
      </c>
      <c r="I11" s="257"/>
      <c r="J11" s="58">
        <f>'基本（介護無）・複合'!M11</f>
        <v>818</v>
      </c>
      <c r="K11" s="257"/>
      <c r="L11" s="58">
        <f t="shared" si="2"/>
        <v>1003</v>
      </c>
      <c r="M11" s="59">
        <f t="shared" si="0"/>
        <v>11233</v>
      </c>
      <c r="N11" s="59">
        <f t="shared" si="0"/>
        <v>10992</v>
      </c>
      <c r="O11" s="59">
        <f t="shared" si="0"/>
        <v>10932</v>
      </c>
      <c r="P11" s="59">
        <f t="shared" si="0"/>
        <v>10752</v>
      </c>
      <c r="Q11" s="59">
        <f t="shared" si="0"/>
        <v>10631</v>
      </c>
      <c r="R11" s="59">
        <f t="shared" si="0"/>
        <v>10391</v>
      </c>
      <c r="S11" s="59">
        <f t="shared" si="0"/>
        <v>10210</v>
      </c>
      <c r="T11" s="59">
        <f t="shared" si="0"/>
        <v>10030</v>
      </c>
    </row>
    <row r="12" spans="1:20" ht="18" customHeight="1" x14ac:dyDescent="0.2">
      <c r="A12" s="53" t="s">
        <v>771</v>
      </c>
      <c r="B12" s="90" t="s">
        <v>655</v>
      </c>
      <c r="C12" s="84" t="s">
        <v>14</v>
      </c>
      <c r="D12" s="77">
        <v>0.5</v>
      </c>
      <c r="E12" s="78" t="s">
        <v>12</v>
      </c>
      <c r="F12" s="57">
        <v>4.5</v>
      </c>
      <c r="G12" s="62">
        <f t="shared" si="1"/>
        <v>5</v>
      </c>
      <c r="H12" s="58">
        <f>IF(D12='基本（介護無）・単一'!$F$4,'基本（介護無）・単一'!$L$4,IF(D12='基本（介護無）・単一'!$F$5,'基本（介護無）・単一'!$L$5,IF(D12='基本（介護無）・単一'!$F$6,'基本（介護無）・単一'!$L$6,IF(D12='基本（介護無）・単一'!$F$7,'基本（介護無）・単一'!$L$7,IF(D12='基本（介護無）・単一'!$F$8,'基本（介護無）・単一'!$L$8,IF(D12='基本（介護無）・単一'!$F$9,'基本（介護無）・単一'!$L$9,IF(D12='基本（介護無）・単一'!$F$10,'基本（介護無）・単一'!$L$10)))))))</f>
        <v>148</v>
      </c>
      <c r="I12" s="257"/>
      <c r="J12" s="58">
        <f>'基本（介護無）・複合'!M12</f>
        <v>914</v>
      </c>
      <c r="K12" s="257"/>
      <c r="L12" s="58">
        <f t="shared" si="2"/>
        <v>1099</v>
      </c>
      <c r="M12" s="59">
        <f t="shared" si="0"/>
        <v>12308</v>
      </c>
      <c r="N12" s="59">
        <f t="shared" si="0"/>
        <v>12045</v>
      </c>
      <c r="O12" s="59">
        <f t="shared" si="0"/>
        <v>11979</v>
      </c>
      <c r="P12" s="59">
        <f t="shared" si="0"/>
        <v>11781</v>
      </c>
      <c r="Q12" s="59">
        <f t="shared" si="0"/>
        <v>11649</v>
      </c>
      <c r="R12" s="59">
        <f t="shared" si="0"/>
        <v>11385</v>
      </c>
      <c r="S12" s="59">
        <f t="shared" si="0"/>
        <v>11187</v>
      </c>
      <c r="T12" s="59">
        <f t="shared" si="0"/>
        <v>10990</v>
      </c>
    </row>
    <row r="13" spans="1:20" ht="18" customHeight="1" x14ac:dyDescent="0.2">
      <c r="A13" s="53" t="s">
        <v>772</v>
      </c>
      <c r="B13" s="90" t="s">
        <v>655</v>
      </c>
      <c r="C13" s="84" t="s">
        <v>14</v>
      </c>
      <c r="D13" s="77">
        <v>0.5</v>
      </c>
      <c r="E13" s="78" t="s">
        <v>12</v>
      </c>
      <c r="F13" s="57">
        <v>5</v>
      </c>
      <c r="G13" s="62">
        <f t="shared" si="1"/>
        <v>5.5</v>
      </c>
      <c r="H13" s="58">
        <f>IF(D13='基本（介護無）・単一'!$F$4,'基本（介護無）・単一'!$L$4,IF(D13='基本（介護無）・単一'!$F$5,'基本（介護無）・単一'!$L$5,IF(D13='基本（介護無）・単一'!$F$6,'基本（介護無）・単一'!$L$6,IF(D13='基本（介護無）・単一'!$F$7,'基本（介護無）・単一'!$L$7,IF(D13='基本（介護無）・単一'!$F$8,'基本（介護無）・単一'!$L$8,IF(D13='基本（介護無）・単一'!$F$9,'基本（介護無）・単一'!$L$9,IF(D13='基本（介護無）・単一'!$F$10,'基本（介護無）・単一'!$L$10)))))))</f>
        <v>148</v>
      </c>
      <c r="I13" s="257"/>
      <c r="J13" s="58">
        <f>'基本（介護無）・複合'!M13</f>
        <v>1011</v>
      </c>
      <c r="K13" s="257"/>
      <c r="L13" s="58">
        <f t="shared" si="2"/>
        <v>1196</v>
      </c>
      <c r="M13" s="59">
        <f t="shared" si="0"/>
        <v>13395</v>
      </c>
      <c r="N13" s="59">
        <f t="shared" si="0"/>
        <v>13108</v>
      </c>
      <c r="O13" s="59">
        <f t="shared" si="0"/>
        <v>13036</v>
      </c>
      <c r="P13" s="59">
        <f t="shared" si="0"/>
        <v>12821</v>
      </c>
      <c r="Q13" s="59">
        <f t="shared" si="0"/>
        <v>12677</v>
      </c>
      <c r="R13" s="59">
        <f t="shared" si="0"/>
        <v>12390</v>
      </c>
      <c r="S13" s="59">
        <f t="shared" si="0"/>
        <v>12175</v>
      </c>
      <c r="T13" s="59">
        <f t="shared" si="0"/>
        <v>11960</v>
      </c>
    </row>
    <row r="14" spans="1:20" ht="18" customHeight="1" x14ac:dyDescent="0.2">
      <c r="A14" s="53" t="s">
        <v>773</v>
      </c>
      <c r="B14" s="90" t="s">
        <v>655</v>
      </c>
      <c r="C14" s="84" t="s">
        <v>14</v>
      </c>
      <c r="D14" s="77">
        <v>0.5</v>
      </c>
      <c r="E14" s="78" t="s">
        <v>12</v>
      </c>
      <c r="F14" s="57">
        <v>5.5</v>
      </c>
      <c r="G14" s="62">
        <f t="shared" si="1"/>
        <v>6</v>
      </c>
      <c r="H14" s="58">
        <f>IF(D14='基本（介護無）・単一'!$F$4,'基本（介護無）・単一'!$L$4,IF(D14='基本（介護無）・単一'!$F$5,'基本（介護無）・単一'!$L$5,IF(D14='基本（介護無）・単一'!$F$6,'基本（介護無）・単一'!$L$6,IF(D14='基本（介護無）・単一'!$F$7,'基本（介護無）・単一'!$L$7,IF(D14='基本（介護無）・単一'!$F$8,'基本（介護無）・単一'!$L$8,IF(D14='基本（介護無）・単一'!$F$9,'基本（介護無）・単一'!$L$9,IF(D14='基本（介護無）・単一'!$F$10,'基本（介護無）・単一'!$L$10)))))))</f>
        <v>148</v>
      </c>
      <c r="I14" s="257"/>
      <c r="J14" s="58">
        <f>'基本（介護無）・複合'!M14</f>
        <v>1107</v>
      </c>
      <c r="K14" s="257"/>
      <c r="L14" s="58">
        <f t="shared" si="2"/>
        <v>1292</v>
      </c>
      <c r="M14" s="59">
        <f t="shared" ref="M14:T23" si="3">ROUNDDOWN($L14*M$3,0)</f>
        <v>14470</v>
      </c>
      <c r="N14" s="59">
        <f t="shared" si="3"/>
        <v>14160</v>
      </c>
      <c r="O14" s="59">
        <f t="shared" si="3"/>
        <v>14082</v>
      </c>
      <c r="P14" s="59">
        <f t="shared" si="3"/>
        <v>13850</v>
      </c>
      <c r="Q14" s="59">
        <f t="shared" si="3"/>
        <v>13695</v>
      </c>
      <c r="R14" s="59">
        <f t="shared" si="3"/>
        <v>13385</v>
      </c>
      <c r="S14" s="59">
        <f t="shared" si="3"/>
        <v>13152</v>
      </c>
      <c r="T14" s="59">
        <f t="shared" si="3"/>
        <v>12920</v>
      </c>
    </row>
    <row r="15" spans="1:20" ht="18" customHeight="1" x14ac:dyDescent="0.2">
      <c r="A15" s="53" t="s">
        <v>774</v>
      </c>
      <c r="B15" s="90" t="s">
        <v>655</v>
      </c>
      <c r="C15" s="84" t="s">
        <v>14</v>
      </c>
      <c r="D15" s="77">
        <v>0.5</v>
      </c>
      <c r="E15" s="78" t="s">
        <v>12</v>
      </c>
      <c r="F15" s="57">
        <v>6</v>
      </c>
      <c r="G15" s="62">
        <f t="shared" si="1"/>
        <v>6.5</v>
      </c>
      <c r="H15" s="58">
        <f>IF(D15='基本（介護無）・単一'!$F$4,'基本（介護無）・単一'!$L$4,IF(D15='基本（介護無）・単一'!$F$5,'基本（介護無）・単一'!$L$5,IF(D15='基本（介護無）・単一'!$F$6,'基本（介護無）・単一'!$L$6,IF(D15='基本（介護無）・単一'!$F$7,'基本（介護無）・単一'!$L$7,IF(D15='基本（介護無）・単一'!$F$8,'基本（介護無）・単一'!$L$8,IF(D15='基本（介護無）・単一'!$F$9,'基本（介護無）・単一'!$L$9,IF(D15='基本（介護無）・単一'!$F$10,'基本（介護無）・単一'!$L$10)))))))</f>
        <v>148</v>
      </c>
      <c r="I15" s="257"/>
      <c r="J15" s="58">
        <f>'基本（介護無）・複合'!M15</f>
        <v>1204</v>
      </c>
      <c r="K15" s="257"/>
      <c r="L15" s="58">
        <f t="shared" si="2"/>
        <v>1389</v>
      </c>
      <c r="M15" s="59">
        <f t="shared" si="3"/>
        <v>15556</v>
      </c>
      <c r="N15" s="59">
        <f t="shared" si="3"/>
        <v>15223</v>
      </c>
      <c r="O15" s="59">
        <f t="shared" si="3"/>
        <v>15140</v>
      </c>
      <c r="P15" s="59">
        <f t="shared" si="3"/>
        <v>14890</v>
      </c>
      <c r="Q15" s="59">
        <f t="shared" si="3"/>
        <v>14723</v>
      </c>
      <c r="R15" s="59">
        <f t="shared" si="3"/>
        <v>14390</v>
      </c>
      <c r="S15" s="59">
        <f t="shared" si="3"/>
        <v>14140</v>
      </c>
      <c r="T15" s="59">
        <f t="shared" si="3"/>
        <v>13890</v>
      </c>
    </row>
    <row r="16" spans="1:20" ht="18" customHeight="1" x14ac:dyDescent="0.2">
      <c r="A16" s="53" t="s">
        <v>775</v>
      </c>
      <c r="B16" s="90" t="s">
        <v>655</v>
      </c>
      <c r="C16" s="84" t="s">
        <v>14</v>
      </c>
      <c r="D16" s="77">
        <v>0.5</v>
      </c>
      <c r="E16" s="78" t="s">
        <v>12</v>
      </c>
      <c r="F16" s="57">
        <v>6.5</v>
      </c>
      <c r="G16" s="62">
        <f t="shared" si="1"/>
        <v>7</v>
      </c>
      <c r="H16" s="58">
        <f>IF(D16='基本（介護無）・単一'!$F$4,'基本（介護無）・単一'!$L$4,IF(D16='基本（介護無）・単一'!$F$5,'基本（介護無）・単一'!$L$5,IF(D16='基本（介護無）・単一'!$F$6,'基本（介護無）・単一'!$L$6,IF(D16='基本（介護無）・単一'!$F$7,'基本（介護無）・単一'!$L$7,IF(D16='基本（介護無）・単一'!$F$8,'基本（介護無）・単一'!$L$8,IF(D16='基本（介護無）・単一'!$F$9,'基本（介護無）・単一'!$L$9,IF(D16='基本（介護無）・単一'!$F$10,'基本（介護無）・単一'!$L$10)))))))</f>
        <v>148</v>
      </c>
      <c r="I16" s="257"/>
      <c r="J16" s="58">
        <f>'基本（介護無）・複合'!M16</f>
        <v>1301</v>
      </c>
      <c r="K16" s="257"/>
      <c r="L16" s="58">
        <f t="shared" si="2"/>
        <v>1486</v>
      </c>
      <c r="M16" s="59">
        <f t="shared" si="3"/>
        <v>16643</v>
      </c>
      <c r="N16" s="59">
        <f t="shared" si="3"/>
        <v>16286</v>
      </c>
      <c r="O16" s="59">
        <f t="shared" si="3"/>
        <v>16197</v>
      </c>
      <c r="P16" s="59">
        <f t="shared" si="3"/>
        <v>15929</v>
      </c>
      <c r="Q16" s="59">
        <f t="shared" si="3"/>
        <v>15751</v>
      </c>
      <c r="R16" s="59">
        <f t="shared" si="3"/>
        <v>15394</v>
      </c>
      <c r="S16" s="59">
        <f t="shared" si="3"/>
        <v>15127</v>
      </c>
      <c r="T16" s="59">
        <f t="shared" si="3"/>
        <v>14860</v>
      </c>
    </row>
    <row r="17" spans="1:20" ht="18" customHeight="1" x14ac:dyDescent="0.2">
      <c r="A17" s="53" t="s">
        <v>776</v>
      </c>
      <c r="B17" s="90" t="s">
        <v>655</v>
      </c>
      <c r="C17" s="84" t="s">
        <v>14</v>
      </c>
      <c r="D17" s="77">
        <v>0.5</v>
      </c>
      <c r="E17" s="78" t="s">
        <v>12</v>
      </c>
      <c r="F17" s="57">
        <v>7</v>
      </c>
      <c r="G17" s="62">
        <f t="shared" si="1"/>
        <v>7.5</v>
      </c>
      <c r="H17" s="58">
        <f>IF(D17='基本（介護無）・単一'!$F$4,'基本（介護無）・単一'!$L$4,IF(D17='基本（介護無）・単一'!$F$5,'基本（介護無）・単一'!$L$5,IF(D17='基本（介護無）・単一'!$F$6,'基本（介護無）・単一'!$L$6,IF(D17='基本（介護無）・単一'!$F$7,'基本（介護無）・単一'!$L$7,IF(D17='基本（介護無）・単一'!$F$8,'基本（介護無）・単一'!$L$8,IF(D17='基本（介護無）・単一'!$F$9,'基本（介護無）・単一'!$L$9,IF(D17='基本（介護無）・単一'!$F$10,'基本（介護無）・単一'!$L$10)))))))</f>
        <v>148</v>
      </c>
      <c r="I17" s="257"/>
      <c r="J17" s="58">
        <f>'基本（介護無）・複合'!M17</f>
        <v>1397</v>
      </c>
      <c r="K17" s="257"/>
      <c r="L17" s="58">
        <f t="shared" si="2"/>
        <v>1582</v>
      </c>
      <c r="M17" s="59">
        <f t="shared" si="3"/>
        <v>17718</v>
      </c>
      <c r="N17" s="59">
        <f t="shared" si="3"/>
        <v>17338</v>
      </c>
      <c r="O17" s="59">
        <f t="shared" si="3"/>
        <v>17243</v>
      </c>
      <c r="P17" s="59">
        <f t="shared" si="3"/>
        <v>16959</v>
      </c>
      <c r="Q17" s="59">
        <f t="shared" si="3"/>
        <v>16769</v>
      </c>
      <c r="R17" s="59">
        <f t="shared" si="3"/>
        <v>16389</v>
      </c>
      <c r="S17" s="59">
        <f t="shared" si="3"/>
        <v>16104</v>
      </c>
      <c r="T17" s="59">
        <f t="shared" si="3"/>
        <v>15820</v>
      </c>
    </row>
    <row r="18" spans="1:20" ht="18" customHeight="1" x14ac:dyDescent="0.2">
      <c r="A18" s="53" t="s">
        <v>777</v>
      </c>
      <c r="B18" s="90" t="s">
        <v>655</v>
      </c>
      <c r="C18" s="84" t="s">
        <v>14</v>
      </c>
      <c r="D18" s="77">
        <v>0.5</v>
      </c>
      <c r="E18" s="78" t="s">
        <v>12</v>
      </c>
      <c r="F18" s="57">
        <v>7.5</v>
      </c>
      <c r="G18" s="62">
        <f t="shared" si="1"/>
        <v>8</v>
      </c>
      <c r="H18" s="58">
        <f>IF(D18='基本（介護無）・単一'!$F$4,'基本（介護無）・単一'!$L$4,IF(D18='基本（介護無）・単一'!$F$5,'基本（介護無）・単一'!$L$5,IF(D18='基本（介護無）・単一'!$F$6,'基本（介護無）・単一'!$L$6,IF(D18='基本（介護無）・単一'!$F$7,'基本（介護無）・単一'!$L$7,IF(D18='基本（介護無）・単一'!$F$8,'基本（介護無）・単一'!$L$8,IF(D18='基本（介護無）・単一'!$F$9,'基本（介護無）・単一'!$L$9,IF(D18='基本（介護無）・単一'!$F$10,'基本（介護無）・単一'!$L$10)))))))</f>
        <v>148</v>
      </c>
      <c r="I18" s="257"/>
      <c r="J18" s="58">
        <f>'基本（介護無）・複合'!M18</f>
        <v>1494</v>
      </c>
      <c r="K18" s="257"/>
      <c r="L18" s="58">
        <f t="shared" si="2"/>
        <v>1679</v>
      </c>
      <c r="M18" s="59">
        <f t="shared" si="3"/>
        <v>18804</v>
      </c>
      <c r="N18" s="59">
        <f t="shared" si="3"/>
        <v>18401</v>
      </c>
      <c r="O18" s="59">
        <f t="shared" si="3"/>
        <v>18301</v>
      </c>
      <c r="P18" s="59">
        <f t="shared" si="3"/>
        <v>17998</v>
      </c>
      <c r="Q18" s="59">
        <f t="shared" si="3"/>
        <v>17797</v>
      </c>
      <c r="R18" s="59">
        <f t="shared" si="3"/>
        <v>17394</v>
      </c>
      <c r="S18" s="59">
        <f t="shared" si="3"/>
        <v>17092</v>
      </c>
      <c r="T18" s="59">
        <f t="shared" si="3"/>
        <v>16790</v>
      </c>
    </row>
    <row r="19" spans="1:20" ht="18" customHeight="1" x14ac:dyDescent="0.2">
      <c r="A19" s="53" t="s">
        <v>778</v>
      </c>
      <c r="B19" s="90" t="s">
        <v>655</v>
      </c>
      <c r="C19" s="84" t="s">
        <v>14</v>
      </c>
      <c r="D19" s="77">
        <v>0.5</v>
      </c>
      <c r="E19" s="78" t="s">
        <v>12</v>
      </c>
      <c r="F19" s="57">
        <v>8</v>
      </c>
      <c r="G19" s="62">
        <f t="shared" si="1"/>
        <v>8.5</v>
      </c>
      <c r="H19" s="58">
        <f>IF(D19='基本（介護無）・単一'!$F$4,'基本（介護無）・単一'!$L$4,IF(D19='基本（介護無）・単一'!$F$5,'基本（介護無）・単一'!$L$5,IF(D19='基本（介護無）・単一'!$F$6,'基本（介護無）・単一'!$L$6,IF(D19='基本（介護無）・単一'!$F$7,'基本（介護無）・単一'!$L$7,IF(D19='基本（介護無）・単一'!$F$8,'基本（介護無）・単一'!$L$8,IF(D19='基本（介護無）・単一'!$F$9,'基本（介護無）・単一'!$L$9,IF(D19='基本（介護無）・単一'!$F$10,'基本（介護無）・単一'!$L$10)))))))</f>
        <v>148</v>
      </c>
      <c r="I19" s="257"/>
      <c r="J19" s="58">
        <f>'基本（介護無）・複合'!M19</f>
        <v>1590</v>
      </c>
      <c r="K19" s="257"/>
      <c r="L19" s="58">
        <f t="shared" si="2"/>
        <v>1775</v>
      </c>
      <c r="M19" s="59">
        <f t="shared" si="3"/>
        <v>19880</v>
      </c>
      <c r="N19" s="59">
        <f t="shared" si="3"/>
        <v>19454</v>
      </c>
      <c r="O19" s="59">
        <f t="shared" si="3"/>
        <v>19347</v>
      </c>
      <c r="P19" s="59">
        <f t="shared" si="3"/>
        <v>19028</v>
      </c>
      <c r="Q19" s="59">
        <f t="shared" si="3"/>
        <v>18815</v>
      </c>
      <c r="R19" s="59">
        <f t="shared" si="3"/>
        <v>18389</v>
      </c>
      <c r="S19" s="59">
        <f t="shared" si="3"/>
        <v>18069</v>
      </c>
      <c r="T19" s="59">
        <f t="shared" si="3"/>
        <v>17750</v>
      </c>
    </row>
    <row r="20" spans="1:20" ht="18" customHeight="1" x14ac:dyDescent="0.2">
      <c r="A20" s="53" t="s">
        <v>779</v>
      </c>
      <c r="B20" s="90" t="s">
        <v>655</v>
      </c>
      <c r="C20" s="84" t="s">
        <v>14</v>
      </c>
      <c r="D20" s="77">
        <v>0.5</v>
      </c>
      <c r="E20" s="78" t="s">
        <v>12</v>
      </c>
      <c r="F20" s="57">
        <v>8.5</v>
      </c>
      <c r="G20" s="62">
        <f t="shared" si="1"/>
        <v>9</v>
      </c>
      <c r="H20" s="58">
        <f>IF(D20='基本（介護無）・単一'!$F$4,'基本（介護無）・単一'!$L$4,IF(D20='基本（介護無）・単一'!$F$5,'基本（介護無）・単一'!$L$5,IF(D20='基本（介護無）・単一'!$F$6,'基本（介護無）・単一'!$L$6,IF(D20='基本（介護無）・単一'!$F$7,'基本（介護無）・単一'!$L$7,IF(D20='基本（介護無）・単一'!$F$8,'基本（介護無）・単一'!$L$8,IF(D20='基本（介護無）・単一'!$F$9,'基本（介護無）・単一'!$L$9,IF(D20='基本（介護無）・単一'!$F$10,'基本（介護無）・単一'!$L$10)))))))</f>
        <v>148</v>
      </c>
      <c r="I20" s="257"/>
      <c r="J20" s="58">
        <f>'基本（介護無）・複合'!M20</f>
        <v>1687</v>
      </c>
      <c r="K20" s="257"/>
      <c r="L20" s="58">
        <f t="shared" si="2"/>
        <v>1872</v>
      </c>
      <c r="M20" s="59">
        <f t="shared" si="3"/>
        <v>20966</v>
      </c>
      <c r="N20" s="59">
        <f t="shared" si="3"/>
        <v>20517</v>
      </c>
      <c r="O20" s="59">
        <f t="shared" si="3"/>
        <v>20404</v>
      </c>
      <c r="P20" s="59">
        <f t="shared" si="3"/>
        <v>20067</v>
      </c>
      <c r="Q20" s="59">
        <f t="shared" si="3"/>
        <v>19843</v>
      </c>
      <c r="R20" s="59">
        <f t="shared" si="3"/>
        <v>19393</v>
      </c>
      <c r="S20" s="59">
        <f t="shared" si="3"/>
        <v>19056</v>
      </c>
      <c r="T20" s="59">
        <f t="shared" si="3"/>
        <v>18720</v>
      </c>
    </row>
    <row r="21" spans="1:20" ht="18" customHeight="1" x14ac:dyDescent="0.2">
      <c r="A21" s="53" t="s">
        <v>780</v>
      </c>
      <c r="B21" s="90" t="s">
        <v>655</v>
      </c>
      <c r="C21" s="84" t="s">
        <v>14</v>
      </c>
      <c r="D21" s="77">
        <v>0.5</v>
      </c>
      <c r="E21" s="78" t="s">
        <v>12</v>
      </c>
      <c r="F21" s="57">
        <v>9</v>
      </c>
      <c r="G21" s="62">
        <f t="shared" si="1"/>
        <v>9.5</v>
      </c>
      <c r="H21" s="58">
        <f>IF(D21='基本（介護無）・単一'!$F$4,'基本（介護無）・単一'!$L$4,IF(D21='基本（介護無）・単一'!$F$5,'基本（介護無）・単一'!$L$5,IF(D21='基本（介護無）・単一'!$F$6,'基本（介護無）・単一'!$L$6,IF(D21='基本（介護無）・単一'!$F$7,'基本（介護無）・単一'!$L$7,IF(D21='基本（介護無）・単一'!$F$8,'基本（介護無）・単一'!$L$8,IF(D21='基本（介護無）・単一'!$F$9,'基本（介護無）・単一'!$L$9,IF(D21='基本（介護無）・単一'!$F$10,'基本（介護無）・単一'!$L$10)))))))</f>
        <v>148</v>
      </c>
      <c r="I21" s="257"/>
      <c r="J21" s="58">
        <f>'基本（介護無）・複合'!M21</f>
        <v>1784</v>
      </c>
      <c r="K21" s="257"/>
      <c r="L21" s="58">
        <f t="shared" si="2"/>
        <v>1969</v>
      </c>
      <c r="M21" s="59">
        <f t="shared" si="3"/>
        <v>22052</v>
      </c>
      <c r="N21" s="59">
        <f t="shared" si="3"/>
        <v>21580</v>
      </c>
      <c r="O21" s="59">
        <f t="shared" si="3"/>
        <v>21462</v>
      </c>
      <c r="P21" s="59">
        <f t="shared" si="3"/>
        <v>21107</v>
      </c>
      <c r="Q21" s="59">
        <f t="shared" si="3"/>
        <v>20871</v>
      </c>
      <c r="R21" s="59">
        <f t="shared" si="3"/>
        <v>20398</v>
      </c>
      <c r="S21" s="59">
        <f t="shared" si="3"/>
        <v>20044</v>
      </c>
      <c r="T21" s="59">
        <f t="shared" si="3"/>
        <v>19690</v>
      </c>
    </row>
    <row r="22" spans="1:20" ht="18" customHeight="1" x14ac:dyDescent="0.2">
      <c r="A22" s="53" t="s">
        <v>781</v>
      </c>
      <c r="B22" s="90" t="s">
        <v>655</v>
      </c>
      <c r="C22" s="84" t="s">
        <v>14</v>
      </c>
      <c r="D22" s="77">
        <v>0.5</v>
      </c>
      <c r="E22" s="78" t="s">
        <v>12</v>
      </c>
      <c r="F22" s="57">
        <v>9.5</v>
      </c>
      <c r="G22" s="62">
        <f t="shared" si="1"/>
        <v>10</v>
      </c>
      <c r="H22" s="58">
        <f>IF(D22='基本（介護無）・単一'!$F$4,'基本（介護無）・単一'!$L$4,IF(D22='基本（介護無）・単一'!$F$5,'基本（介護無）・単一'!$L$5,IF(D22='基本（介護無）・単一'!$F$6,'基本（介護無）・単一'!$L$6,IF(D22='基本（介護無）・単一'!$F$7,'基本（介護無）・単一'!$L$7,IF(D22='基本（介護無）・単一'!$F$8,'基本（介護無）・単一'!$L$8,IF(D22='基本（介護無）・単一'!$F$9,'基本（介護無）・単一'!$L$9,IF(D22='基本（介護無）・単一'!$F$10,'基本（介護無）・単一'!$L$10)))))))</f>
        <v>148</v>
      </c>
      <c r="I22" s="257"/>
      <c r="J22" s="58">
        <f>'基本（介護無）・複合'!M22</f>
        <v>1880</v>
      </c>
      <c r="K22" s="257"/>
      <c r="L22" s="58">
        <f t="shared" si="2"/>
        <v>2065</v>
      </c>
      <c r="M22" s="59">
        <f t="shared" si="3"/>
        <v>23128</v>
      </c>
      <c r="N22" s="59">
        <f t="shared" si="3"/>
        <v>22632</v>
      </c>
      <c r="O22" s="59">
        <f t="shared" si="3"/>
        <v>22508</v>
      </c>
      <c r="P22" s="59">
        <f t="shared" si="3"/>
        <v>22136</v>
      </c>
      <c r="Q22" s="59">
        <f t="shared" si="3"/>
        <v>21889</v>
      </c>
      <c r="R22" s="59">
        <f t="shared" si="3"/>
        <v>21393</v>
      </c>
      <c r="S22" s="59">
        <f t="shared" si="3"/>
        <v>21021</v>
      </c>
      <c r="T22" s="59">
        <f t="shared" si="3"/>
        <v>20650</v>
      </c>
    </row>
    <row r="23" spans="1:20" ht="18" customHeight="1" x14ac:dyDescent="0.2">
      <c r="A23" s="53" t="s">
        <v>782</v>
      </c>
      <c r="B23" s="90" t="s">
        <v>655</v>
      </c>
      <c r="C23" s="84" t="s">
        <v>14</v>
      </c>
      <c r="D23" s="77">
        <v>0.5</v>
      </c>
      <c r="E23" s="78" t="s">
        <v>12</v>
      </c>
      <c r="F23" s="57">
        <v>10</v>
      </c>
      <c r="G23" s="62">
        <f t="shared" si="1"/>
        <v>10.5</v>
      </c>
      <c r="H23" s="58">
        <f>IF(D23='基本（介護無）・単一'!$F$4,'基本（介護無）・単一'!$L$4,IF(D23='基本（介護無）・単一'!$F$5,'基本（介護無）・単一'!$L$5,IF(D23='基本（介護無）・単一'!$F$6,'基本（介護無）・単一'!$L$6,IF(D23='基本（介護無）・単一'!$F$7,'基本（介護無）・単一'!$L$7,IF(D23='基本（介護無）・単一'!$F$8,'基本（介護無）・単一'!$L$8,IF(D23='基本（介護無）・単一'!$F$9,'基本（介護無）・単一'!$L$9,IF(D23='基本（介護無）・単一'!$F$10,'基本（介護無）・単一'!$L$10)))))))</f>
        <v>148</v>
      </c>
      <c r="I23" s="257"/>
      <c r="J23" s="58">
        <f>'基本（介護無）・複合'!M23</f>
        <v>1977</v>
      </c>
      <c r="K23" s="257"/>
      <c r="L23" s="58">
        <f t="shared" si="2"/>
        <v>2162</v>
      </c>
      <c r="M23" s="59">
        <f t="shared" si="3"/>
        <v>24214</v>
      </c>
      <c r="N23" s="59">
        <f t="shared" si="3"/>
        <v>23695</v>
      </c>
      <c r="O23" s="59">
        <f t="shared" si="3"/>
        <v>23565</v>
      </c>
      <c r="P23" s="59">
        <f t="shared" si="3"/>
        <v>23176</v>
      </c>
      <c r="Q23" s="59">
        <f t="shared" si="3"/>
        <v>22917</v>
      </c>
      <c r="R23" s="59">
        <f t="shared" si="3"/>
        <v>22398</v>
      </c>
      <c r="S23" s="59">
        <f t="shared" si="3"/>
        <v>22009</v>
      </c>
      <c r="T23" s="59">
        <f t="shared" si="3"/>
        <v>21620</v>
      </c>
    </row>
    <row r="24" spans="1:20" ht="18" customHeight="1" x14ac:dyDescent="0.2">
      <c r="A24" s="53" t="s">
        <v>783</v>
      </c>
      <c r="B24" s="90" t="s">
        <v>655</v>
      </c>
      <c r="C24" s="84" t="s">
        <v>14</v>
      </c>
      <c r="D24" s="77">
        <v>0.5</v>
      </c>
      <c r="E24" s="78" t="s">
        <v>12</v>
      </c>
      <c r="F24" s="57">
        <v>10.5</v>
      </c>
      <c r="G24" s="62">
        <f t="shared" si="1"/>
        <v>11</v>
      </c>
      <c r="H24" s="58">
        <f>IF(D24='基本（介護無）・単一'!$F$4,'基本（介護無）・単一'!$L$4,IF(D24='基本（介護無）・単一'!$F$5,'基本（介護無）・単一'!$L$5,IF(D24='基本（介護無）・単一'!$F$6,'基本（介護無）・単一'!$L$6,IF(D24='基本（介護無）・単一'!$F$7,'基本（介護無）・単一'!$L$7,IF(D24='基本（介護無）・単一'!$F$8,'基本（介護無）・単一'!$L$8,IF(D24='基本（介護無）・単一'!$F$9,'基本（介護無）・単一'!$L$9,IF(D24='基本（介護無）・単一'!$F$10,'基本（介護無）・単一'!$L$10)))))))</f>
        <v>148</v>
      </c>
      <c r="I24" s="257"/>
      <c r="J24" s="58">
        <f>'基本（介護無）・複合'!M24</f>
        <v>2073</v>
      </c>
      <c r="K24" s="257"/>
      <c r="L24" s="58">
        <f t="shared" si="2"/>
        <v>2258</v>
      </c>
      <c r="M24" s="59">
        <f t="shared" ref="M24:T33" si="4">ROUNDDOWN($L24*M$3,0)</f>
        <v>25289</v>
      </c>
      <c r="N24" s="59">
        <f t="shared" si="4"/>
        <v>24747</v>
      </c>
      <c r="O24" s="59">
        <f t="shared" si="4"/>
        <v>24612</v>
      </c>
      <c r="P24" s="59">
        <f t="shared" si="4"/>
        <v>24205</v>
      </c>
      <c r="Q24" s="59">
        <f t="shared" si="4"/>
        <v>23934</v>
      </c>
      <c r="R24" s="59">
        <f t="shared" si="4"/>
        <v>23392</v>
      </c>
      <c r="S24" s="59">
        <f t="shared" si="4"/>
        <v>22986</v>
      </c>
      <c r="T24" s="59">
        <f t="shared" si="4"/>
        <v>22580</v>
      </c>
    </row>
    <row r="25" spans="1:20" ht="18" customHeight="1" x14ac:dyDescent="0.2">
      <c r="A25" s="53" t="s">
        <v>784</v>
      </c>
      <c r="B25" s="90" t="s">
        <v>655</v>
      </c>
      <c r="C25" s="84" t="s">
        <v>14</v>
      </c>
      <c r="D25" s="77">
        <v>1</v>
      </c>
      <c r="E25" s="78" t="s">
        <v>12</v>
      </c>
      <c r="F25" s="57">
        <v>0.5</v>
      </c>
      <c r="G25" s="62">
        <f t="shared" si="1"/>
        <v>1.5</v>
      </c>
      <c r="H25" s="58">
        <f>IF(D25='基本（介護無）・単一'!$F$4,'基本（介護無）・単一'!$L$4,IF(D25='基本（介護無）・単一'!$F$5,'基本（介護無）・単一'!$L$5,IF(D25='基本（介護無）・単一'!$F$6,'基本（介護無）・単一'!$L$6,IF(D25='基本（介護無）・単一'!$F$7,'基本（介護無）・単一'!$L$7,IF(D25='基本（介護無）・単一'!$F$8,'基本（介護無）・単一'!$L$8,IF(D25='基本（介護無）・単一'!$F$9,'基本（介護無）・単一'!$L$9,IF(D25='基本（介護無）・単一'!$F$10,'基本（介護無）・単一'!$L$10)))))))</f>
        <v>276</v>
      </c>
      <c r="I25" s="257"/>
      <c r="J25" s="58">
        <f>'基本（介護無）・複合'!M25</f>
        <v>109</v>
      </c>
      <c r="K25" s="257"/>
      <c r="L25" s="58">
        <f t="shared" si="2"/>
        <v>454</v>
      </c>
      <c r="M25" s="59">
        <f t="shared" si="4"/>
        <v>5084</v>
      </c>
      <c r="N25" s="59">
        <f t="shared" si="4"/>
        <v>4975</v>
      </c>
      <c r="O25" s="59">
        <f t="shared" si="4"/>
        <v>4948</v>
      </c>
      <c r="P25" s="59">
        <f t="shared" si="4"/>
        <v>4866</v>
      </c>
      <c r="Q25" s="59">
        <f t="shared" si="4"/>
        <v>4812</v>
      </c>
      <c r="R25" s="59">
        <f t="shared" si="4"/>
        <v>4703</v>
      </c>
      <c r="S25" s="59">
        <f t="shared" si="4"/>
        <v>4621</v>
      </c>
      <c r="T25" s="59">
        <f t="shared" si="4"/>
        <v>4540</v>
      </c>
    </row>
    <row r="26" spans="1:20" ht="18" customHeight="1" x14ac:dyDescent="0.2">
      <c r="A26" s="53" t="s">
        <v>785</v>
      </c>
      <c r="B26" s="90" t="s">
        <v>655</v>
      </c>
      <c r="C26" s="84" t="s">
        <v>14</v>
      </c>
      <c r="D26" s="77">
        <v>1</v>
      </c>
      <c r="E26" s="78" t="s">
        <v>12</v>
      </c>
      <c r="F26" s="57">
        <v>1</v>
      </c>
      <c r="G26" s="62">
        <f t="shared" si="1"/>
        <v>2</v>
      </c>
      <c r="H26" s="58">
        <f>IF(D26='基本（介護無）・単一'!$F$4,'基本（介護無）・単一'!$L$4,IF(D26='基本（介護無）・単一'!$F$5,'基本（介護無）・単一'!$L$5,IF(D26='基本（介護無）・単一'!$F$6,'基本（介護無）・単一'!$L$6,IF(D26='基本（介護無）・単一'!$F$7,'基本（介護無）・単一'!$L$7,IF(D26='基本（介護無）・単一'!$F$8,'基本（介護無）・単一'!$L$8,IF(D26='基本（介護無）・単一'!$F$9,'基本（介護無）・単一'!$L$9,IF(D26='基本（介護無）・単一'!$F$10,'基本（介護無）・単一'!$L$10)))))))</f>
        <v>276</v>
      </c>
      <c r="I26" s="257"/>
      <c r="J26" s="58">
        <f>'基本（介護無）・複合'!M26</f>
        <v>207</v>
      </c>
      <c r="K26" s="257"/>
      <c r="L26" s="58">
        <f t="shared" si="2"/>
        <v>552</v>
      </c>
      <c r="M26" s="59">
        <f t="shared" si="4"/>
        <v>6182</v>
      </c>
      <c r="N26" s="59">
        <f t="shared" si="4"/>
        <v>6049</v>
      </c>
      <c r="O26" s="59">
        <f t="shared" si="4"/>
        <v>6016</v>
      </c>
      <c r="P26" s="59">
        <f t="shared" si="4"/>
        <v>5917</v>
      </c>
      <c r="Q26" s="59">
        <f t="shared" si="4"/>
        <v>5851</v>
      </c>
      <c r="R26" s="59">
        <f t="shared" si="4"/>
        <v>5718</v>
      </c>
      <c r="S26" s="59">
        <f t="shared" si="4"/>
        <v>5619</v>
      </c>
      <c r="T26" s="59">
        <f t="shared" si="4"/>
        <v>5520</v>
      </c>
    </row>
    <row r="27" spans="1:20" ht="18" customHeight="1" x14ac:dyDescent="0.2">
      <c r="A27" s="53" t="s">
        <v>786</v>
      </c>
      <c r="B27" s="90" t="s">
        <v>655</v>
      </c>
      <c r="C27" s="84" t="s">
        <v>14</v>
      </c>
      <c r="D27" s="77">
        <v>1</v>
      </c>
      <c r="E27" s="78" t="s">
        <v>12</v>
      </c>
      <c r="F27" s="57">
        <v>1.5</v>
      </c>
      <c r="G27" s="62">
        <f t="shared" si="1"/>
        <v>2.5</v>
      </c>
      <c r="H27" s="58">
        <f>IF(D27='基本（介護無）・単一'!$F$4,'基本（介護無）・単一'!$L$4,IF(D27='基本（介護無）・単一'!$F$5,'基本（介護無）・単一'!$L$5,IF(D27='基本（介護無）・単一'!$F$6,'基本（介護無）・単一'!$L$6,IF(D27='基本（介護無）・単一'!$F$7,'基本（介護無）・単一'!$L$7,IF(D27='基本（介護無）・単一'!$F$8,'基本（介護無）・単一'!$L$8,IF(D27='基本（介護無）・単一'!$F$9,'基本（介護無）・単一'!$L$9,IF(D27='基本（介護無）・単一'!$F$10,'基本（介護無）・単一'!$L$10)))))))</f>
        <v>276</v>
      </c>
      <c r="I27" s="257"/>
      <c r="J27" s="58">
        <f>'基本（介護無）・複合'!M27</f>
        <v>304</v>
      </c>
      <c r="K27" s="257"/>
      <c r="L27" s="58">
        <f t="shared" si="2"/>
        <v>649</v>
      </c>
      <c r="M27" s="59">
        <f t="shared" si="4"/>
        <v>7268</v>
      </c>
      <c r="N27" s="59">
        <f t="shared" si="4"/>
        <v>7113</v>
      </c>
      <c r="O27" s="59">
        <f>ROUNDDOWN($L27*O$3,0)</f>
        <v>7074</v>
      </c>
      <c r="P27" s="59">
        <f t="shared" si="4"/>
        <v>6957</v>
      </c>
      <c r="Q27" s="59">
        <f t="shared" si="4"/>
        <v>6879</v>
      </c>
      <c r="R27" s="59">
        <f t="shared" si="4"/>
        <v>6723</v>
      </c>
      <c r="S27" s="59">
        <f t="shared" si="4"/>
        <v>6606</v>
      </c>
      <c r="T27" s="59">
        <f t="shared" si="4"/>
        <v>6490</v>
      </c>
    </row>
    <row r="28" spans="1:20" ht="18" customHeight="1" x14ac:dyDescent="0.2">
      <c r="A28" s="53" t="s">
        <v>787</v>
      </c>
      <c r="B28" s="90" t="s">
        <v>655</v>
      </c>
      <c r="C28" s="84" t="s">
        <v>14</v>
      </c>
      <c r="D28" s="77">
        <v>1</v>
      </c>
      <c r="E28" s="78" t="s">
        <v>12</v>
      </c>
      <c r="F28" s="57">
        <v>2</v>
      </c>
      <c r="G28" s="62">
        <f t="shared" si="1"/>
        <v>3</v>
      </c>
      <c r="H28" s="58">
        <f>IF(D28='基本（介護無）・単一'!$F$4,'基本（介護無）・単一'!$L$4,IF(D28='基本（介護無）・単一'!$F$5,'基本（介護無）・単一'!$L$5,IF(D28='基本（介護無）・単一'!$F$6,'基本（介護無）・単一'!$L$6,IF(D28='基本（介護無）・単一'!$F$7,'基本（介護無）・単一'!$L$7,IF(D28='基本（介護無）・単一'!$F$8,'基本（介護無）・単一'!$L$8,IF(D28='基本（介護無）・単一'!$F$9,'基本（介護無）・単一'!$L$9,IF(D28='基本（介護無）・単一'!$F$10,'基本（介護無）・単一'!$L$10)))))))</f>
        <v>276</v>
      </c>
      <c r="I28" s="257"/>
      <c r="J28" s="58">
        <f>'基本（介護無）・複合'!M28</f>
        <v>400</v>
      </c>
      <c r="K28" s="257"/>
      <c r="L28" s="58">
        <f t="shared" si="2"/>
        <v>745</v>
      </c>
      <c r="M28" s="59">
        <f t="shared" si="4"/>
        <v>8344</v>
      </c>
      <c r="N28" s="59">
        <f t="shared" si="4"/>
        <v>8165</v>
      </c>
      <c r="O28" s="59">
        <f t="shared" si="4"/>
        <v>8120</v>
      </c>
      <c r="P28" s="59">
        <f t="shared" si="4"/>
        <v>7986</v>
      </c>
      <c r="Q28" s="59">
        <f t="shared" si="4"/>
        <v>7897</v>
      </c>
      <c r="R28" s="59">
        <f t="shared" si="4"/>
        <v>7718</v>
      </c>
      <c r="S28" s="59">
        <f t="shared" si="4"/>
        <v>7584</v>
      </c>
      <c r="T28" s="59">
        <f t="shared" si="4"/>
        <v>7450</v>
      </c>
    </row>
    <row r="29" spans="1:20" ht="18" customHeight="1" x14ac:dyDescent="0.2">
      <c r="A29" s="53" t="s">
        <v>788</v>
      </c>
      <c r="B29" s="90" t="s">
        <v>655</v>
      </c>
      <c r="C29" s="84" t="s">
        <v>14</v>
      </c>
      <c r="D29" s="77">
        <v>1</v>
      </c>
      <c r="E29" s="78" t="s">
        <v>12</v>
      </c>
      <c r="F29" s="57">
        <v>2.5</v>
      </c>
      <c r="G29" s="62">
        <f t="shared" si="1"/>
        <v>3.5</v>
      </c>
      <c r="H29" s="58">
        <f>IF(D29='基本（介護無）・単一'!$F$4,'基本（介護無）・単一'!$L$4,IF(D29='基本（介護無）・単一'!$F$5,'基本（介護無）・単一'!$L$5,IF(D29='基本（介護無）・単一'!$F$6,'基本（介護無）・単一'!$L$6,IF(D29='基本（介護無）・単一'!$F$7,'基本（介護無）・単一'!$L$7,IF(D29='基本（介護無）・単一'!$F$8,'基本（介護無）・単一'!$L$8,IF(D29='基本（介護無）・単一'!$F$9,'基本（介護無）・単一'!$L$9,IF(D29='基本（介護無）・単一'!$F$10,'基本（介護無）・単一'!$L$10)))))))</f>
        <v>276</v>
      </c>
      <c r="I29" s="257"/>
      <c r="J29" s="58">
        <f>'基本（介護無）・複合'!M29</f>
        <v>497</v>
      </c>
      <c r="K29" s="257"/>
      <c r="L29" s="58">
        <f t="shared" si="2"/>
        <v>842</v>
      </c>
      <c r="M29" s="59">
        <f t="shared" si="4"/>
        <v>9430</v>
      </c>
      <c r="N29" s="59">
        <f t="shared" si="4"/>
        <v>9228</v>
      </c>
      <c r="O29" s="59">
        <f t="shared" si="4"/>
        <v>9177</v>
      </c>
      <c r="P29" s="59">
        <f t="shared" si="4"/>
        <v>9026</v>
      </c>
      <c r="Q29" s="59">
        <f t="shared" si="4"/>
        <v>8925</v>
      </c>
      <c r="R29" s="59">
        <f t="shared" si="4"/>
        <v>8723</v>
      </c>
      <c r="S29" s="59">
        <f t="shared" si="4"/>
        <v>8571</v>
      </c>
      <c r="T29" s="59">
        <f t="shared" si="4"/>
        <v>8420</v>
      </c>
    </row>
    <row r="30" spans="1:20" ht="18" customHeight="1" x14ac:dyDescent="0.2">
      <c r="A30" s="53" t="s">
        <v>789</v>
      </c>
      <c r="B30" s="90" t="s">
        <v>655</v>
      </c>
      <c r="C30" s="84" t="s">
        <v>14</v>
      </c>
      <c r="D30" s="77">
        <v>1</v>
      </c>
      <c r="E30" s="78" t="s">
        <v>12</v>
      </c>
      <c r="F30" s="57">
        <v>3</v>
      </c>
      <c r="G30" s="62">
        <f t="shared" si="1"/>
        <v>4</v>
      </c>
      <c r="H30" s="58">
        <f>IF(D30='基本（介護無）・単一'!$F$4,'基本（介護無）・単一'!$L$4,IF(D30='基本（介護無）・単一'!$F$5,'基本（介護無）・単一'!$L$5,IF(D30='基本（介護無）・単一'!$F$6,'基本（介護無）・単一'!$L$6,IF(D30='基本（介護無）・単一'!$F$7,'基本（介護無）・単一'!$L$7,IF(D30='基本（介護無）・単一'!$F$8,'基本（介護無）・単一'!$L$8,IF(D30='基本（介護無）・単一'!$F$9,'基本（介護無）・単一'!$L$9,IF(D30='基本（介護無）・単一'!$F$10,'基本（介護無）・単一'!$L$10)))))))</f>
        <v>276</v>
      </c>
      <c r="I30" s="257"/>
      <c r="J30" s="58">
        <f>'基本（介護無）・複合'!M30</f>
        <v>594</v>
      </c>
      <c r="K30" s="257"/>
      <c r="L30" s="58">
        <f t="shared" si="2"/>
        <v>939</v>
      </c>
      <c r="M30" s="59">
        <f t="shared" si="4"/>
        <v>10516</v>
      </c>
      <c r="N30" s="59">
        <f t="shared" si="4"/>
        <v>10291</v>
      </c>
      <c r="O30" s="59">
        <f t="shared" si="4"/>
        <v>10235</v>
      </c>
      <c r="P30" s="59">
        <f t="shared" si="4"/>
        <v>10066</v>
      </c>
      <c r="Q30" s="59">
        <f t="shared" si="4"/>
        <v>9953</v>
      </c>
      <c r="R30" s="59">
        <f t="shared" si="4"/>
        <v>9728</v>
      </c>
      <c r="S30" s="59">
        <f t="shared" si="4"/>
        <v>9559</v>
      </c>
      <c r="T30" s="59">
        <f t="shared" si="4"/>
        <v>9390</v>
      </c>
    </row>
    <row r="31" spans="1:20" ht="18" customHeight="1" x14ac:dyDescent="0.2">
      <c r="A31" s="53" t="s">
        <v>790</v>
      </c>
      <c r="B31" s="90" t="s">
        <v>655</v>
      </c>
      <c r="C31" s="84" t="s">
        <v>14</v>
      </c>
      <c r="D31" s="77">
        <v>1</v>
      </c>
      <c r="E31" s="78" t="s">
        <v>12</v>
      </c>
      <c r="F31" s="57">
        <v>3.5</v>
      </c>
      <c r="G31" s="62">
        <f t="shared" si="1"/>
        <v>4.5</v>
      </c>
      <c r="H31" s="58">
        <f>IF(D31='基本（介護無）・単一'!$F$4,'基本（介護無）・単一'!$L$4,IF(D31='基本（介護無）・単一'!$F$5,'基本（介護無）・単一'!$L$5,IF(D31='基本（介護無）・単一'!$F$6,'基本（介護無）・単一'!$L$6,IF(D31='基本（介護無）・単一'!$F$7,'基本（介護無）・単一'!$L$7,IF(D31='基本（介護無）・単一'!$F$8,'基本（介護無）・単一'!$L$8,IF(D31='基本（介護無）・単一'!$F$9,'基本（介護無）・単一'!$L$9,IF(D31='基本（介護無）・単一'!$F$10,'基本（介護無）・単一'!$L$10)))))))</f>
        <v>276</v>
      </c>
      <c r="I31" s="257"/>
      <c r="J31" s="58">
        <f>'基本（介護無）・複合'!M31</f>
        <v>690</v>
      </c>
      <c r="K31" s="257"/>
      <c r="L31" s="58">
        <f t="shared" si="2"/>
        <v>1035</v>
      </c>
      <c r="M31" s="59">
        <f t="shared" si="4"/>
        <v>11592</v>
      </c>
      <c r="N31" s="59">
        <f t="shared" si="4"/>
        <v>11343</v>
      </c>
      <c r="O31" s="59">
        <f t="shared" si="4"/>
        <v>11281</v>
      </c>
      <c r="P31" s="59">
        <f t="shared" si="4"/>
        <v>11095</v>
      </c>
      <c r="Q31" s="59">
        <f t="shared" si="4"/>
        <v>10971</v>
      </c>
      <c r="R31" s="59">
        <f t="shared" si="4"/>
        <v>10722</v>
      </c>
      <c r="S31" s="59">
        <f t="shared" si="4"/>
        <v>10536</v>
      </c>
      <c r="T31" s="59">
        <f t="shared" si="4"/>
        <v>10350</v>
      </c>
    </row>
    <row r="32" spans="1:20" ht="18" customHeight="1" x14ac:dyDescent="0.2">
      <c r="A32" s="53" t="s">
        <v>791</v>
      </c>
      <c r="B32" s="90" t="s">
        <v>655</v>
      </c>
      <c r="C32" s="84" t="s">
        <v>14</v>
      </c>
      <c r="D32" s="77">
        <v>1</v>
      </c>
      <c r="E32" s="78" t="s">
        <v>12</v>
      </c>
      <c r="F32" s="57">
        <v>4</v>
      </c>
      <c r="G32" s="62">
        <f t="shared" si="1"/>
        <v>5</v>
      </c>
      <c r="H32" s="58">
        <f>IF(D32='基本（介護無）・単一'!$F$4,'基本（介護無）・単一'!$L$4,IF(D32='基本（介護無）・単一'!$F$5,'基本（介護無）・単一'!$L$5,IF(D32='基本（介護無）・単一'!$F$6,'基本（介護無）・単一'!$L$6,IF(D32='基本（介護無）・単一'!$F$7,'基本（介護無）・単一'!$L$7,IF(D32='基本（介護無）・単一'!$F$8,'基本（介護無）・単一'!$L$8,IF(D32='基本（介護無）・単一'!$F$9,'基本（介護無）・単一'!$L$9,IF(D32='基本（介護無）・単一'!$F$10,'基本（介護無）・単一'!$L$10)))))))</f>
        <v>276</v>
      </c>
      <c r="I32" s="257"/>
      <c r="J32" s="58">
        <f>'基本（介護無）・複合'!M32</f>
        <v>787</v>
      </c>
      <c r="K32" s="257"/>
      <c r="L32" s="58">
        <f t="shared" si="2"/>
        <v>1132</v>
      </c>
      <c r="M32" s="59">
        <f t="shared" si="4"/>
        <v>12678</v>
      </c>
      <c r="N32" s="59">
        <f t="shared" si="4"/>
        <v>12406</v>
      </c>
      <c r="O32" s="59">
        <f t="shared" si="4"/>
        <v>12338</v>
      </c>
      <c r="P32" s="59">
        <f t="shared" si="4"/>
        <v>12135</v>
      </c>
      <c r="Q32" s="59">
        <f t="shared" si="4"/>
        <v>11999</v>
      </c>
      <c r="R32" s="59">
        <f t="shared" si="4"/>
        <v>11727</v>
      </c>
      <c r="S32" s="59">
        <f t="shared" si="4"/>
        <v>11523</v>
      </c>
      <c r="T32" s="59">
        <f t="shared" si="4"/>
        <v>11320</v>
      </c>
    </row>
    <row r="33" spans="1:20" ht="18" customHeight="1" x14ac:dyDescent="0.2">
      <c r="A33" s="53" t="s">
        <v>792</v>
      </c>
      <c r="B33" s="90" t="s">
        <v>655</v>
      </c>
      <c r="C33" s="84" t="s">
        <v>14</v>
      </c>
      <c r="D33" s="77">
        <v>1</v>
      </c>
      <c r="E33" s="78" t="s">
        <v>12</v>
      </c>
      <c r="F33" s="57">
        <v>4.5</v>
      </c>
      <c r="G33" s="62">
        <f t="shared" si="1"/>
        <v>5.5</v>
      </c>
      <c r="H33" s="58">
        <f>IF(D33='基本（介護無）・単一'!$F$4,'基本（介護無）・単一'!$L$4,IF(D33='基本（介護無）・単一'!$F$5,'基本（介護無）・単一'!$L$5,IF(D33='基本（介護無）・単一'!$F$6,'基本（介護無）・単一'!$L$6,IF(D33='基本（介護無）・単一'!$F$7,'基本（介護無）・単一'!$L$7,IF(D33='基本（介護無）・単一'!$F$8,'基本（介護無）・単一'!$L$8,IF(D33='基本（介護無）・単一'!$F$9,'基本（介護無）・単一'!$L$9,IF(D33='基本（介護無）・単一'!$F$10,'基本（介護無）・単一'!$L$10)))))))</f>
        <v>276</v>
      </c>
      <c r="I33" s="257"/>
      <c r="J33" s="58">
        <f>'基本（介護無）・複合'!M33</f>
        <v>883</v>
      </c>
      <c r="K33" s="257"/>
      <c r="L33" s="58">
        <f t="shared" si="2"/>
        <v>1228</v>
      </c>
      <c r="M33" s="59">
        <f t="shared" si="4"/>
        <v>13753</v>
      </c>
      <c r="N33" s="59">
        <f t="shared" si="4"/>
        <v>13458</v>
      </c>
      <c r="O33" s="59">
        <f t="shared" si="4"/>
        <v>13385</v>
      </c>
      <c r="P33" s="59">
        <f t="shared" si="4"/>
        <v>13164</v>
      </c>
      <c r="Q33" s="59">
        <f t="shared" si="4"/>
        <v>13016</v>
      </c>
      <c r="R33" s="59">
        <f t="shared" si="4"/>
        <v>12722</v>
      </c>
      <c r="S33" s="59">
        <f t="shared" si="4"/>
        <v>12501</v>
      </c>
      <c r="T33" s="59">
        <f t="shared" si="4"/>
        <v>12280</v>
      </c>
    </row>
    <row r="34" spans="1:20" ht="18" customHeight="1" x14ac:dyDescent="0.2">
      <c r="A34" s="53" t="s">
        <v>793</v>
      </c>
      <c r="B34" s="90" t="s">
        <v>655</v>
      </c>
      <c r="C34" s="84" t="s">
        <v>14</v>
      </c>
      <c r="D34" s="77">
        <v>1</v>
      </c>
      <c r="E34" s="78" t="s">
        <v>12</v>
      </c>
      <c r="F34" s="57">
        <v>5</v>
      </c>
      <c r="G34" s="62">
        <f t="shared" si="1"/>
        <v>6</v>
      </c>
      <c r="H34" s="58">
        <f>IF(D34='基本（介護無）・単一'!$F$4,'基本（介護無）・単一'!$L$4,IF(D34='基本（介護無）・単一'!$F$5,'基本（介護無）・単一'!$L$5,IF(D34='基本（介護無）・単一'!$F$6,'基本（介護無）・単一'!$L$6,IF(D34='基本（介護無）・単一'!$F$7,'基本（介護無）・単一'!$L$7,IF(D34='基本（介護無）・単一'!$F$8,'基本（介護無）・単一'!$L$8,IF(D34='基本（介護無）・単一'!$F$9,'基本（介護無）・単一'!$L$9,IF(D34='基本（介護無）・単一'!$F$10,'基本（介護無）・単一'!$L$10)))))))</f>
        <v>276</v>
      </c>
      <c r="I34" s="257"/>
      <c r="J34" s="58">
        <f>'基本（介護無）・複合'!M34</f>
        <v>980</v>
      </c>
      <c r="K34" s="257"/>
      <c r="L34" s="58">
        <f t="shared" si="2"/>
        <v>1325</v>
      </c>
      <c r="M34" s="59">
        <f t="shared" ref="M34:T43" si="5">ROUNDDOWN($L34*M$3,0)</f>
        <v>14840</v>
      </c>
      <c r="N34" s="59">
        <f t="shared" si="5"/>
        <v>14522</v>
      </c>
      <c r="O34" s="59">
        <f t="shared" si="5"/>
        <v>14442</v>
      </c>
      <c r="P34" s="59">
        <f t="shared" si="5"/>
        <v>14204</v>
      </c>
      <c r="Q34" s="59">
        <f t="shared" si="5"/>
        <v>14045</v>
      </c>
      <c r="R34" s="59">
        <f t="shared" si="5"/>
        <v>13727</v>
      </c>
      <c r="S34" s="59">
        <f t="shared" si="5"/>
        <v>13488</v>
      </c>
      <c r="T34" s="59">
        <f t="shared" si="5"/>
        <v>13250</v>
      </c>
    </row>
    <row r="35" spans="1:20" ht="18" customHeight="1" x14ac:dyDescent="0.2">
      <c r="A35" s="53" t="s">
        <v>794</v>
      </c>
      <c r="B35" s="90" t="s">
        <v>655</v>
      </c>
      <c r="C35" s="84" t="s">
        <v>14</v>
      </c>
      <c r="D35" s="77">
        <v>1</v>
      </c>
      <c r="E35" s="78" t="s">
        <v>12</v>
      </c>
      <c r="F35" s="57">
        <v>5.5</v>
      </c>
      <c r="G35" s="62">
        <f t="shared" si="1"/>
        <v>6.5</v>
      </c>
      <c r="H35" s="58">
        <f>IF(D35='基本（介護無）・単一'!$F$4,'基本（介護無）・単一'!$L$4,IF(D35='基本（介護無）・単一'!$F$5,'基本（介護無）・単一'!$L$5,IF(D35='基本（介護無）・単一'!$F$6,'基本（介護無）・単一'!$L$6,IF(D35='基本（介護無）・単一'!$F$7,'基本（介護無）・単一'!$L$7,IF(D35='基本（介護無）・単一'!$F$8,'基本（介護無）・単一'!$L$8,IF(D35='基本（介護無）・単一'!$F$9,'基本（介護無）・単一'!$L$9,IF(D35='基本（介護無）・単一'!$F$10,'基本（介護無）・単一'!$L$10)))))))</f>
        <v>276</v>
      </c>
      <c r="I35" s="257"/>
      <c r="J35" s="58">
        <f>'基本（介護無）・複合'!M35</f>
        <v>1077</v>
      </c>
      <c r="K35" s="257"/>
      <c r="L35" s="58">
        <f t="shared" si="2"/>
        <v>1422</v>
      </c>
      <c r="M35" s="59">
        <f t="shared" si="5"/>
        <v>15926</v>
      </c>
      <c r="N35" s="59">
        <f t="shared" si="5"/>
        <v>15585</v>
      </c>
      <c r="O35" s="59">
        <f t="shared" si="5"/>
        <v>15499</v>
      </c>
      <c r="P35" s="59">
        <f t="shared" si="5"/>
        <v>15243</v>
      </c>
      <c r="Q35" s="59">
        <f t="shared" si="5"/>
        <v>15073</v>
      </c>
      <c r="R35" s="59">
        <f t="shared" si="5"/>
        <v>14731</v>
      </c>
      <c r="S35" s="59">
        <f t="shared" si="5"/>
        <v>14475</v>
      </c>
      <c r="T35" s="59">
        <f t="shared" si="5"/>
        <v>14220</v>
      </c>
    </row>
    <row r="36" spans="1:20" ht="18" customHeight="1" x14ac:dyDescent="0.2">
      <c r="A36" s="53" t="s">
        <v>795</v>
      </c>
      <c r="B36" s="90" t="s">
        <v>655</v>
      </c>
      <c r="C36" s="84" t="s">
        <v>14</v>
      </c>
      <c r="D36" s="77">
        <v>1</v>
      </c>
      <c r="E36" s="78" t="s">
        <v>12</v>
      </c>
      <c r="F36" s="57">
        <v>6</v>
      </c>
      <c r="G36" s="62">
        <f t="shared" si="1"/>
        <v>7</v>
      </c>
      <c r="H36" s="58">
        <f>IF(D36='基本（介護無）・単一'!$F$4,'基本（介護無）・単一'!$L$4,IF(D36='基本（介護無）・単一'!$F$5,'基本（介護無）・単一'!$L$5,IF(D36='基本（介護無）・単一'!$F$6,'基本（介護無）・単一'!$L$6,IF(D36='基本（介護無）・単一'!$F$7,'基本（介護無）・単一'!$L$7,IF(D36='基本（介護無）・単一'!$F$8,'基本（介護無）・単一'!$L$8,IF(D36='基本（介護無）・単一'!$F$9,'基本（介護無）・単一'!$L$9,IF(D36='基本（介護無）・単一'!$F$10,'基本（介護無）・単一'!$L$10)))))))</f>
        <v>276</v>
      </c>
      <c r="I36" s="257"/>
      <c r="J36" s="58">
        <f>'基本（介護無）・複合'!M36</f>
        <v>1173</v>
      </c>
      <c r="K36" s="257"/>
      <c r="L36" s="58">
        <f t="shared" ref="L36:L67" si="6">ROUND(H36*(1+$I$4),0)+ROUND(J36*(1+$K$4),0)</f>
        <v>1518</v>
      </c>
      <c r="M36" s="59">
        <f t="shared" si="5"/>
        <v>17001</v>
      </c>
      <c r="N36" s="59">
        <f t="shared" si="5"/>
        <v>16637</v>
      </c>
      <c r="O36" s="59">
        <f t="shared" si="5"/>
        <v>16546</v>
      </c>
      <c r="P36" s="59">
        <f t="shared" si="5"/>
        <v>16272</v>
      </c>
      <c r="Q36" s="59">
        <f t="shared" si="5"/>
        <v>16090</v>
      </c>
      <c r="R36" s="59">
        <f t="shared" si="5"/>
        <v>15726</v>
      </c>
      <c r="S36" s="59">
        <f t="shared" si="5"/>
        <v>15453</v>
      </c>
      <c r="T36" s="59">
        <f t="shared" si="5"/>
        <v>15180</v>
      </c>
    </row>
    <row r="37" spans="1:20" ht="18" customHeight="1" x14ac:dyDescent="0.2">
      <c r="A37" s="53" t="s">
        <v>796</v>
      </c>
      <c r="B37" s="90" t="s">
        <v>655</v>
      </c>
      <c r="C37" s="84" t="s">
        <v>14</v>
      </c>
      <c r="D37" s="77">
        <v>1</v>
      </c>
      <c r="E37" s="78" t="s">
        <v>12</v>
      </c>
      <c r="F37" s="57">
        <v>6.5</v>
      </c>
      <c r="G37" s="62">
        <f t="shared" si="1"/>
        <v>7.5</v>
      </c>
      <c r="H37" s="58">
        <f>IF(D37='基本（介護無）・単一'!$F$4,'基本（介護無）・単一'!$L$4,IF(D37='基本（介護無）・単一'!$F$5,'基本（介護無）・単一'!$L$5,IF(D37='基本（介護無）・単一'!$F$6,'基本（介護無）・単一'!$L$6,IF(D37='基本（介護無）・単一'!$F$7,'基本（介護無）・単一'!$L$7,IF(D37='基本（介護無）・単一'!$F$8,'基本（介護無）・単一'!$L$8,IF(D37='基本（介護無）・単一'!$F$9,'基本（介護無）・単一'!$L$9,IF(D37='基本（介護無）・単一'!$F$10,'基本（介護無）・単一'!$L$10)))))))</f>
        <v>276</v>
      </c>
      <c r="I37" s="257"/>
      <c r="J37" s="58">
        <f>'基本（介護無）・複合'!M37</f>
        <v>1270</v>
      </c>
      <c r="K37" s="257"/>
      <c r="L37" s="58">
        <f t="shared" si="6"/>
        <v>1615</v>
      </c>
      <c r="M37" s="59">
        <f t="shared" si="5"/>
        <v>18088</v>
      </c>
      <c r="N37" s="59">
        <f t="shared" si="5"/>
        <v>17700</v>
      </c>
      <c r="O37" s="59">
        <f t="shared" si="5"/>
        <v>17603</v>
      </c>
      <c r="P37" s="59">
        <f t="shared" si="5"/>
        <v>17312</v>
      </c>
      <c r="Q37" s="59">
        <f t="shared" si="5"/>
        <v>17119</v>
      </c>
      <c r="R37" s="59">
        <f t="shared" si="5"/>
        <v>16731</v>
      </c>
      <c r="S37" s="59">
        <f t="shared" si="5"/>
        <v>16440</v>
      </c>
      <c r="T37" s="59">
        <f t="shared" si="5"/>
        <v>16150</v>
      </c>
    </row>
    <row r="38" spans="1:20" ht="18" customHeight="1" x14ac:dyDescent="0.2">
      <c r="A38" s="53" t="s">
        <v>797</v>
      </c>
      <c r="B38" s="90" t="s">
        <v>655</v>
      </c>
      <c r="C38" s="84" t="s">
        <v>14</v>
      </c>
      <c r="D38" s="77">
        <v>1</v>
      </c>
      <c r="E38" s="78" t="s">
        <v>12</v>
      </c>
      <c r="F38" s="57">
        <v>7</v>
      </c>
      <c r="G38" s="62">
        <f t="shared" si="1"/>
        <v>8</v>
      </c>
      <c r="H38" s="58">
        <f>IF(D38='基本（介護無）・単一'!$F$4,'基本（介護無）・単一'!$L$4,IF(D38='基本（介護無）・単一'!$F$5,'基本（介護無）・単一'!$L$5,IF(D38='基本（介護無）・単一'!$F$6,'基本（介護無）・単一'!$L$6,IF(D38='基本（介護無）・単一'!$F$7,'基本（介護無）・単一'!$L$7,IF(D38='基本（介護無）・単一'!$F$8,'基本（介護無）・単一'!$L$8,IF(D38='基本（介護無）・単一'!$F$9,'基本（介護無）・単一'!$L$9,IF(D38='基本（介護無）・単一'!$F$10,'基本（介護無）・単一'!$L$10)))))))</f>
        <v>276</v>
      </c>
      <c r="I38" s="257"/>
      <c r="J38" s="58">
        <f>'基本（介護無）・複合'!M38</f>
        <v>1366</v>
      </c>
      <c r="K38" s="257"/>
      <c r="L38" s="58">
        <f t="shared" si="6"/>
        <v>1711</v>
      </c>
      <c r="M38" s="59">
        <f t="shared" si="5"/>
        <v>19163</v>
      </c>
      <c r="N38" s="59">
        <f t="shared" si="5"/>
        <v>18752</v>
      </c>
      <c r="O38" s="59">
        <f t="shared" si="5"/>
        <v>18649</v>
      </c>
      <c r="P38" s="59">
        <f t="shared" si="5"/>
        <v>18341</v>
      </c>
      <c r="Q38" s="59">
        <f t="shared" si="5"/>
        <v>18136</v>
      </c>
      <c r="R38" s="59">
        <f t="shared" si="5"/>
        <v>17725</v>
      </c>
      <c r="S38" s="59">
        <f t="shared" si="5"/>
        <v>17417</v>
      </c>
      <c r="T38" s="59">
        <f t="shared" si="5"/>
        <v>17110</v>
      </c>
    </row>
    <row r="39" spans="1:20" ht="18" customHeight="1" x14ac:dyDescent="0.2">
      <c r="A39" s="53" t="s">
        <v>798</v>
      </c>
      <c r="B39" s="90" t="s">
        <v>655</v>
      </c>
      <c r="C39" s="84" t="s">
        <v>14</v>
      </c>
      <c r="D39" s="77">
        <v>1</v>
      </c>
      <c r="E39" s="78" t="s">
        <v>12</v>
      </c>
      <c r="F39" s="57">
        <v>7.5</v>
      </c>
      <c r="G39" s="62">
        <f t="shared" si="1"/>
        <v>8.5</v>
      </c>
      <c r="H39" s="58">
        <f>IF(D39='基本（介護無）・単一'!$F$4,'基本（介護無）・単一'!$L$4,IF(D39='基本（介護無）・単一'!$F$5,'基本（介護無）・単一'!$L$5,IF(D39='基本（介護無）・単一'!$F$6,'基本（介護無）・単一'!$L$6,IF(D39='基本（介護無）・単一'!$F$7,'基本（介護無）・単一'!$L$7,IF(D39='基本（介護無）・単一'!$F$8,'基本（介護無）・単一'!$L$8,IF(D39='基本（介護無）・単一'!$F$9,'基本（介護無）・単一'!$L$9,IF(D39='基本（介護無）・単一'!$F$10,'基本（介護無）・単一'!$L$10)))))))</f>
        <v>276</v>
      </c>
      <c r="I39" s="257"/>
      <c r="J39" s="58">
        <f>'基本（介護無）・複合'!M39</f>
        <v>1463</v>
      </c>
      <c r="K39" s="257"/>
      <c r="L39" s="58">
        <f t="shared" si="6"/>
        <v>1808</v>
      </c>
      <c r="M39" s="59">
        <f t="shared" si="5"/>
        <v>20249</v>
      </c>
      <c r="N39" s="59">
        <f t="shared" si="5"/>
        <v>19815</v>
      </c>
      <c r="O39" s="59">
        <f t="shared" si="5"/>
        <v>19707</v>
      </c>
      <c r="P39" s="59">
        <f t="shared" si="5"/>
        <v>19381</v>
      </c>
      <c r="Q39" s="59">
        <f t="shared" si="5"/>
        <v>19164</v>
      </c>
      <c r="R39" s="59">
        <f t="shared" si="5"/>
        <v>18730</v>
      </c>
      <c r="S39" s="59">
        <f t="shared" si="5"/>
        <v>18405</v>
      </c>
      <c r="T39" s="59">
        <f t="shared" si="5"/>
        <v>18080</v>
      </c>
    </row>
    <row r="40" spans="1:20" ht="18" customHeight="1" x14ac:dyDescent="0.2">
      <c r="A40" s="53" t="s">
        <v>799</v>
      </c>
      <c r="B40" s="90" t="s">
        <v>655</v>
      </c>
      <c r="C40" s="84" t="s">
        <v>14</v>
      </c>
      <c r="D40" s="77">
        <v>1</v>
      </c>
      <c r="E40" s="78" t="s">
        <v>12</v>
      </c>
      <c r="F40" s="57">
        <v>8</v>
      </c>
      <c r="G40" s="62">
        <f t="shared" si="1"/>
        <v>9</v>
      </c>
      <c r="H40" s="58">
        <f>IF(D40='基本（介護無）・単一'!$F$4,'基本（介護無）・単一'!$L$4,IF(D40='基本（介護無）・単一'!$F$5,'基本（介護無）・単一'!$L$5,IF(D40='基本（介護無）・単一'!$F$6,'基本（介護無）・単一'!$L$6,IF(D40='基本（介護無）・単一'!$F$7,'基本（介護無）・単一'!$L$7,IF(D40='基本（介護無）・単一'!$F$8,'基本（介護無）・単一'!$L$8,IF(D40='基本（介護無）・単一'!$F$9,'基本（介護無）・単一'!$L$9,IF(D40='基本（介護無）・単一'!$F$10,'基本（介護無）・単一'!$L$10)))))))</f>
        <v>276</v>
      </c>
      <c r="I40" s="257"/>
      <c r="J40" s="58">
        <f>'基本（介護無）・複合'!M40</f>
        <v>1560</v>
      </c>
      <c r="K40" s="257"/>
      <c r="L40" s="58">
        <f t="shared" si="6"/>
        <v>1905</v>
      </c>
      <c r="M40" s="59">
        <f t="shared" si="5"/>
        <v>21336</v>
      </c>
      <c r="N40" s="59">
        <f t="shared" si="5"/>
        <v>20878</v>
      </c>
      <c r="O40" s="59">
        <f t="shared" si="5"/>
        <v>20764</v>
      </c>
      <c r="P40" s="59">
        <f t="shared" si="5"/>
        <v>20421</v>
      </c>
      <c r="Q40" s="59">
        <f t="shared" si="5"/>
        <v>20193</v>
      </c>
      <c r="R40" s="59">
        <f t="shared" si="5"/>
        <v>19735</v>
      </c>
      <c r="S40" s="59">
        <f t="shared" si="5"/>
        <v>19392</v>
      </c>
      <c r="T40" s="59">
        <f t="shared" si="5"/>
        <v>19050</v>
      </c>
    </row>
    <row r="41" spans="1:20" ht="18" customHeight="1" x14ac:dyDescent="0.2">
      <c r="A41" s="53" t="s">
        <v>800</v>
      </c>
      <c r="B41" s="90" t="s">
        <v>655</v>
      </c>
      <c r="C41" s="84" t="s">
        <v>14</v>
      </c>
      <c r="D41" s="77">
        <v>1</v>
      </c>
      <c r="E41" s="78" t="s">
        <v>12</v>
      </c>
      <c r="F41" s="57">
        <v>8.5</v>
      </c>
      <c r="G41" s="62">
        <f t="shared" si="1"/>
        <v>9.5</v>
      </c>
      <c r="H41" s="58">
        <f>IF(D41='基本（介護無）・単一'!$F$4,'基本（介護無）・単一'!$L$4,IF(D41='基本（介護無）・単一'!$F$5,'基本（介護無）・単一'!$L$5,IF(D41='基本（介護無）・単一'!$F$6,'基本（介護無）・単一'!$L$6,IF(D41='基本（介護無）・単一'!$F$7,'基本（介護無）・単一'!$L$7,IF(D41='基本（介護無）・単一'!$F$8,'基本（介護無）・単一'!$L$8,IF(D41='基本（介護無）・単一'!$F$9,'基本（介護無）・単一'!$L$9,IF(D41='基本（介護無）・単一'!$F$10,'基本（介護無）・単一'!$L$10)))))))</f>
        <v>276</v>
      </c>
      <c r="I41" s="257"/>
      <c r="J41" s="58">
        <f>'基本（介護無）・複合'!M41</f>
        <v>1656</v>
      </c>
      <c r="K41" s="257"/>
      <c r="L41" s="58">
        <f t="shared" si="6"/>
        <v>2001</v>
      </c>
      <c r="M41" s="59">
        <f t="shared" si="5"/>
        <v>22411</v>
      </c>
      <c r="N41" s="59">
        <f t="shared" si="5"/>
        <v>21930</v>
      </c>
      <c r="O41" s="59">
        <f t="shared" si="5"/>
        <v>21810</v>
      </c>
      <c r="P41" s="59">
        <f t="shared" si="5"/>
        <v>21450</v>
      </c>
      <c r="Q41" s="59">
        <f t="shared" si="5"/>
        <v>21210</v>
      </c>
      <c r="R41" s="59">
        <f t="shared" si="5"/>
        <v>20730</v>
      </c>
      <c r="S41" s="59">
        <f t="shared" si="5"/>
        <v>20370</v>
      </c>
      <c r="T41" s="59">
        <f t="shared" si="5"/>
        <v>20010</v>
      </c>
    </row>
    <row r="42" spans="1:20" ht="18" customHeight="1" x14ac:dyDescent="0.2">
      <c r="A42" s="53" t="s">
        <v>801</v>
      </c>
      <c r="B42" s="90" t="s">
        <v>655</v>
      </c>
      <c r="C42" s="84" t="s">
        <v>14</v>
      </c>
      <c r="D42" s="77">
        <v>1</v>
      </c>
      <c r="E42" s="78" t="s">
        <v>12</v>
      </c>
      <c r="F42" s="57">
        <v>9</v>
      </c>
      <c r="G42" s="62">
        <f t="shared" si="1"/>
        <v>10</v>
      </c>
      <c r="H42" s="58">
        <f>IF(D42='基本（介護無）・単一'!$F$4,'基本（介護無）・単一'!$L$4,IF(D42='基本（介護無）・単一'!$F$5,'基本（介護無）・単一'!$L$5,IF(D42='基本（介護無）・単一'!$F$6,'基本（介護無）・単一'!$L$6,IF(D42='基本（介護無）・単一'!$F$7,'基本（介護無）・単一'!$L$7,IF(D42='基本（介護無）・単一'!$F$8,'基本（介護無）・単一'!$L$8,IF(D42='基本（介護無）・単一'!$F$9,'基本（介護無）・単一'!$L$9,IF(D42='基本（介護無）・単一'!$F$10,'基本（介護無）・単一'!$L$10)))))))</f>
        <v>276</v>
      </c>
      <c r="I42" s="257"/>
      <c r="J42" s="58">
        <f>'基本（介護無）・複合'!M42</f>
        <v>1753</v>
      </c>
      <c r="K42" s="257"/>
      <c r="L42" s="58">
        <f t="shared" si="6"/>
        <v>2098</v>
      </c>
      <c r="M42" s="59">
        <f t="shared" si="5"/>
        <v>23497</v>
      </c>
      <c r="N42" s="59">
        <f t="shared" si="5"/>
        <v>22994</v>
      </c>
      <c r="O42" s="59">
        <f t="shared" si="5"/>
        <v>22868</v>
      </c>
      <c r="P42" s="59">
        <f t="shared" si="5"/>
        <v>22490</v>
      </c>
      <c r="Q42" s="59">
        <f t="shared" si="5"/>
        <v>22238</v>
      </c>
      <c r="R42" s="59">
        <f t="shared" si="5"/>
        <v>21735</v>
      </c>
      <c r="S42" s="59">
        <f t="shared" si="5"/>
        <v>21357</v>
      </c>
      <c r="T42" s="59">
        <f t="shared" si="5"/>
        <v>20980</v>
      </c>
    </row>
    <row r="43" spans="1:20" ht="18" customHeight="1" x14ac:dyDescent="0.2">
      <c r="A43" s="53" t="s">
        <v>802</v>
      </c>
      <c r="B43" s="90" t="s">
        <v>655</v>
      </c>
      <c r="C43" s="84" t="s">
        <v>14</v>
      </c>
      <c r="D43" s="77">
        <v>1</v>
      </c>
      <c r="E43" s="78" t="s">
        <v>12</v>
      </c>
      <c r="F43" s="57">
        <v>9.5</v>
      </c>
      <c r="G43" s="62">
        <f t="shared" si="1"/>
        <v>10.5</v>
      </c>
      <c r="H43" s="58">
        <f>IF(D43='基本（介護無）・単一'!$F$4,'基本（介護無）・単一'!$L$4,IF(D43='基本（介護無）・単一'!$F$5,'基本（介護無）・単一'!$L$5,IF(D43='基本（介護無）・単一'!$F$6,'基本（介護無）・単一'!$L$6,IF(D43='基本（介護無）・単一'!$F$7,'基本（介護無）・単一'!$L$7,IF(D43='基本（介護無）・単一'!$F$8,'基本（介護無）・単一'!$L$8,IF(D43='基本（介護無）・単一'!$F$9,'基本（介護無）・単一'!$L$9,IF(D43='基本（介護無）・単一'!$F$10,'基本（介護無）・単一'!$L$10)))))))</f>
        <v>276</v>
      </c>
      <c r="I43" s="257"/>
      <c r="J43" s="58">
        <f>'基本（介護無）・複合'!M43</f>
        <v>1849</v>
      </c>
      <c r="K43" s="257"/>
      <c r="L43" s="58">
        <f t="shared" si="6"/>
        <v>2194</v>
      </c>
      <c r="M43" s="59">
        <f t="shared" si="5"/>
        <v>24572</v>
      </c>
      <c r="N43" s="59">
        <f t="shared" si="5"/>
        <v>24046</v>
      </c>
      <c r="O43" s="59">
        <f t="shared" si="5"/>
        <v>23914</v>
      </c>
      <c r="P43" s="59">
        <f t="shared" si="5"/>
        <v>23519</v>
      </c>
      <c r="Q43" s="59">
        <f t="shared" si="5"/>
        <v>23256</v>
      </c>
      <c r="R43" s="59">
        <f t="shared" si="5"/>
        <v>22729</v>
      </c>
      <c r="S43" s="59">
        <f t="shared" si="5"/>
        <v>22334</v>
      </c>
      <c r="T43" s="59">
        <f t="shared" si="5"/>
        <v>21940</v>
      </c>
    </row>
    <row r="44" spans="1:20" ht="18" customHeight="1" x14ac:dyDescent="0.2">
      <c r="A44" s="53" t="s">
        <v>803</v>
      </c>
      <c r="B44" s="90" t="s">
        <v>655</v>
      </c>
      <c r="C44" s="84" t="s">
        <v>14</v>
      </c>
      <c r="D44" s="77">
        <v>1</v>
      </c>
      <c r="E44" s="78" t="s">
        <v>12</v>
      </c>
      <c r="F44" s="57">
        <v>10</v>
      </c>
      <c r="G44" s="62">
        <f t="shared" si="1"/>
        <v>11</v>
      </c>
      <c r="H44" s="58">
        <f>IF(D44='基本（介護無）・単一'!$F$4,'基本（介護無）・単一'!$L$4,IF(D44='基本（介護無）・単一'!$F$5,'基本（介護無）・単一'!$L$5,IF(D44='基本（介護無）・単一'!$F$6,'基本（介護無）・単一'!$L$6,IF(D44='基本（介護無）・単一'!$F$7,'基本（介護無）・単一'!$L$7,IF(D44='基本（介護無）・単一'!$F$8,'基本（介護無）・単一'!$L$8,IF(D44='基本（介護無）・単一'!$F$9,'基本（介護無）・単一'!$L$9,IF(D44='基本（介護無）・単一'!$F$10,'基本（介護無）・単一'!$L$10)))))))</f>
        <v>276</v>
      </c>
      <c r="I44" s="257"/>
      <c r="J44" s="58">
        <f>'基本（介護無）・複合'!M44</f>
        <v>1946</v>
      </c>
      <c r="K44" s="257"/>
      <c r="L44" s="58">
        <f t="shared" si="6"/>
        <v>2291</v>
      </c>
      <c r="M44" s="59">
        <f t="shared" ref="M44:T53" si="7">ROUNDDOWN($L44*M$3,0)</f>
        <v>25659</v>
      </c>
      <c r="N44" s="59">
        <f t="shared" si="7"/>
        <v>25109</v>
      </c>
      <c r="O44" s="59">
        <f t="shared" si="7"/>
        <v>24971</v>
      </c>
      <c r="P44" s="59">
        <f t="shared" si="7"/>
        <v>24559</v>
      </c>
      <c r="Q44" s="59">
        <f t="shared" si="7"/>
        <v>24284</v>
      </c>
      <c r="R44" s="59">
        <f t="shared" si="7"/>
        <v>23734</v>
      </c>
      <c r="S44" s="59">
        <f t="shared" si="7"/>
        <v>23322</v>
      </c>
      <c r="T44" s="59">
        <f t="shared" si="7"/>
        <v>22910</v>
      </c>
    </row>
    <row r="45" spans="1:20" ht="18" customHeight="1" x14ac:dyDescent="0.2">
      <c r="A45" s="53" t="s">
        <v>804</v>
      </c>
      <c r="B45" s="90" t="s">
        <v>655</v>
      </c>
      <c r="C45" s="84" t="s">
        <v>14</v>
      </c>
      <c r="D45" s="77">
        <v>1</v>
      </c>
      <c r="E45" s="78" t="s">
        <v>12</v>
      </c>
      <c r="F45" s="57">
        <v>10.5</v>
      </c>
      <c r="G45" s="62">
        <f t="shared" si="1"/>
        <v>11.5</v>
      </c>
      <c r="H45" s="58">
        <f>IF(D45='基本（介護無）・単一'!$F$4,'基本（介護無）・単一'!$L$4,IF(D45='基本（介護無）・単一'!$F$5,'基本（介護無）・単一'!$L$5,IF(D45='基本（介護無）・単一'!$F$6,'基本（介護無）・単一'!$L$6,IF(D45='基本（介護無）・単一'!$F$7,'基本（介護無）・単一'!$L$7,IF(D45='基本（介護無）・単一'!$F$8,'基本（介護無）・単一'!$L$8,IF(D45='基本（介護無）・単一'!$F$9,'基本（介護無）・単一'!$L$9,IF(D45='基本（介護無）・単一'!$F$10,'基本（介護無）・単一'!$L$10)))))))</f>
        <v>276</v>
      </c>
      <c r="I45" s="257"/>
      <c r="J45" s="58">
        <f>'基本（介護無）・複合'!M45</f>
        <v>2043</v>
      </c>
      <c r="K45" s="257"/>
      <c r="L45" s="58">
        <f t="shared" si="6"/>
        <v>2388</v>
      </c>
      <c r="M45" s="59">
        <f t="shared" si="7"/>
        <v>26745</v>
      </c>
      <c r="N45" s="59">
        <f t="shared" si="7"/>
        <v>26172</v>
      </c>
      <c r="O45" s="59">
        <f t="shared" si="7"/>
        <v>26029</v>
      </c>
      <c r="P45" s="59">
        <f t="shared" si="7"/>
        <v>25599</v>
      </c>
      <c r="Q45" s="59">
        <f t="shared" si="7"/>
        <v>25312</v>
      </c>
      <c r="R45" s="59">
        <f t="shared" si="7"/>
        <v>24739</v>
      </c>
      <c r="S45" s="59">
        <f t="shared" si="7"/>
        <v>24309</v>
      </c>
      <c r="T45" s="59">
        <f t="shared" si="7"/>
        <v>23880</v>
      </c>
    </row>
    <row r="46" spans="1:20" ht="18" customHeight="1" x14ac:dyDescent="0.2">
      <c r="A46" s="53" t="s">
        <v>805</v>
      </c>
      <c r="B46" s="90" t="s">
        <v>655</v>
      </c>
      <c r="C46" s="84" t="s">
        <v>14</v>
      </c>
      <c r="D46" s="77">
        <v>1.5</v>
      </c>
      <c r="E46" s="78" t="s">
        <v>12</v>
      </c>
      <c r="F46" s="57">
        <v>0.5</v>
      </c>
      <c r="G46" s="62">
        <f t="shared" si="1"/>
        <v>2</v>
      </c>
      <c r="H46" s="58">
        <f>IF(D46='基本（介護無）・単一'!$F$4,'基本（介護無）・単一'!$L$4,IF(D46='基本（介護無）・単一'!$F$5,'基本（介護無）・単一'!$L$5,IF(D46='基本（介護無）・単一'!$F$6,'基本（介護無）・単一'!$L$6,IF(D46='基本（介護無）・単一'!$F$7,'基本（介護無）・単一'!$L$7,IF(D46='基本（介護無）・単一'!$F$8,'基本（介護無）・単一'!$L$8,IF(D46='基本（介護無）・単一'!$F$9,'基本（介護無）・単一'!$L$9,IF(D46='基本（介護無）・単一'!$F$10,'基本（介護無）・単一'!$L$10)))))))</f>
        <v>385</v>
      </c>
      <c r="I46" s="257"/>
      <c r="J46" s="58">
        <f>'基本（介護無）・複合'!M46</f>
        <v>98</v>
      </c>
      <c r="K46" s="257"/>
      <c r="L46" s="58">
        <f t="shared" si="6"/>
        <v>579</v>
      </c>
      <c r="M46" s="59">
        <f t="shared" si="7"/>
        <v>6484</v>
      </c>
      <c r="N46" s="59">
        <f t="shared" si="7"/>
        <v>6345</v>
      </c>
      <c r="O46" s="59">
        <f t="shared" si="7"/>
        <v>6311</v>
      </c>
      <c r="P46" s="59">
        <f t="shared" si="7"/>
        <v>6206</v>
      </c>
      <c r="Q46" s="59">
        <f t="shared" si="7"/>
        <v>6137</v>
      </c>
      <c r="R46" s="59">
        <f t="shared" si="7"/>
        <v>5998</v>
      </c>
      <c r="S46" s="59">
        <f t="shared" si="7"/>
        <v>5894</v>
      </c>
      <c r="T46" s="59">
        <f t="shared" si="7"/>
        <v>5790</v>
      </c>
    </row>
    <row r="47" spans="1:20" ht="18" customHeight="1" x14ac:dyDescent="0.2">
      <c r="A47" s="53" t="s">
        <v>806</v>
      </c>
      <c r="B47" s="90" t="s">
        <v>655</v>
      </c>
      <c r="C47" s="84" t="s">
        <v>14</v>
      </c>
      <c r="D47" s="77">
        <v>1.5</v>
      </c>
      <c r="E47" s="78" t="s">
        <v>12</v>
      </c>
      <c r="F47" s="57">
        <v>1</v>
      </c>
      <c r="G47" s="62">
        <f t="shared" si="1"/>
        <v>2.5</v>
      </c>
      <c r="H47" s="58">
        <f>IF(D47='基本（介護無）・単一'!$F$4,'基本（介護無）・単一'!$L$4,IF(D47='基本（介護無）・単一'!$F$5,'基本（介護無）・単一'!$L$5,IF(D47='基本（介護無）・単一'!$F$6,'基本（介護無）・単一'!$L$6,IF(D47='基本（介護無）・単一'!$F$7,'基本（介護無）・単一'!$L$7,IF(D47='基本（介護無）・単一'!$F$8,'基本（介護無）・単一'!$L$8,IF(D47='基本（介護無）・単一'!$F$9,'基本（介護無）・単一'!$L$9,IF(D47='基本（介護無）・単一'!$F$10,'基本（介護無）・単一'!$L$10)))))))</f>
        <v>385</v>
      </c>
      <c r="I47" s="257"/>
      <c r="J47" s="58">
        <f>'基本（介護無）・複合'!M47</f>
        <v>195</v>
      </c>
      <c r="K47" s="257"/>
      <c r="L47" s="58">
        <f t="shared" si="6"/>
        <v>676</v>
      </c>
      <c r="M47" s="59">
        <f t="shared" si="7"/>
        <v>7571</v>
      </c>
      <c r="N47" s="59">
        <f t="shared" si="7"/>
        <v>7408</v>
      </c>
      <c r="O47" s="59">
        <f t="shared" si="7"/>
        <v>7368</v>
      </c>
      <c r="P47" s="59">
        <f t="shared" si="7"/>
        <v>7246</v>
      </c>
      <c r="Q47" s="59">
        <f t="shared" si="7"/>
        <v>7165</v>
      </c>
      <c r="R47" s="59">
        <f t="shared" si="7"/>
        <v>7003</v>
      </c>
      <c r="S47" s="59">
        <f t="shared" si="7"/>
        <v>6881</v>
      </c>
      <c r="T47" s="59">
        <f t="shared" si="7"/>
        <v>6760</v>
      </c>
    </row>
    <row r="48" spans="1:20" ht="18" customHeight="1" x14ac:dyDescent="0.2">
      <c r="A48" s="53" t="s">
        <v>807</v>
      </c>
      <c r="B48" s="90" t="s">
        <v>655</v>
      </c>
      <c r="C48" s="84" t="s">
        <v>14</v>
      </c>
      <c r="D48" s="77">
        <v>1.5</v>
      </c>
      <c r="E48" s="78" t="s">
        <v>12</v>
      </c>
      <c r="F48" s="57">
        <v>1.5</v>
      </c>
      <c r="G48" s="62">
        <f t="shared" si="1"/>
        <v>3</v>
      </c>
      <c r="H48" s="58">
        <f>IF(D48='基本（介護無）・単一'!$F$4,'基本（介護無）・単一'!$L$4,IF(D48='基本（介護無）・単一'!$F$5,'基本（介護無）・単一'!$L$5,IF(D48='基本（介護無）・単一'!$F$6,'基本（介護無）・単一'!$L$6,IF(D48='基本（介護無）・単一'!$F$7,'基本（介護無）・単一'!$L$7,IF(D48='基本（介護無）・単一'!$F$8,'基本（介護無）・単一'!$L$8,IF(D48='基本（介護無）・単一'!$F$9,'基本（介護無）・単一'!$L$9,IF(D48='基本（介護無）・単一'!$F$10,'基本（介護無）・単一'!$L$10)))))))</f>
        <v>385</v>
      </c>
      <c r="I48" s="257"/>
      <c r="J48" s="58">
        <f>'基本（介護無）・複合'!M48</f>
        <v>291</v>
      </c>
      <c r="K48" s="257"/>
      <c r="L48" s="58">
        <f t="shared" si="6"/>
        <v>772</v>
      </c>
      <c r="M48" s="59">
        <f t="shared" si="7"/>
        <v>8646</v>
      </c>
      <c r="N48" s="59">
        <f t="shared" si="7"/>
        <v>8461</v>
      </c>
      <c r="O48" s="59">
        <f t="shared" si="7"/>
        <v>8414</v>
      </c>
      <c r="P48" s="59">
        <f t="shared" si="7"/>
        <v>8275</v>
      </c>
      <c r="Q48" s="59">
        <f t="shared" si="7"/>
        <v>8183</v>
      </c>
      <c r="R48" s="59">
        <f t="shared" si="7"/>
        <v>7997</v>
      </c>
      <c r="S48" s="59">
        <f t="shared" si="7"/>
        <v>7858</v>
      </c>
      <c r="T48" s="59">
        <f t="shared" si="7"/>
        <v>7720</v>
      </c>
    </row>
    <row r="49" spans="1:20" ht="18" customHeight="1" x14ac:dyDescent="0.2">
      <c r="A49" s="53" t="s">
        <v>808</v>
      </c>
      <c r="B49" s="90" t="s">
        <v>655</v>
      </c>
      <c r="C49" s="84" t="s">
        <v>14</v>
      </c>
      <c r="D49" s="77">
        <v>1.5</v>
      </c>
      <c r="E49" s="78" t="s">
        <v>12</v>
      </c>
      <c r="F49" s="57">
        <v>2</v>
      </c>
      <c r="G49" s="62">
        <f t="shared" si="1"/>
        <v>3.5</v>
      </c>
      <c r="H49" s="58">
        <f>IF(D49='基本（介護無）・単一'!$F$4,'基本（介護無）・単一'!$L$4,IF(D49='基本（介護無）・単一'!$F$5,'基本（介護無）・単一'!$L$5,IF(D49='基本（介護無）・単一'!$F$6,'基本（介護無）・単一'!$L$6,IF(D49='基本（介護無）・単一'!$F$7,'基本（介護無）・単一'!$L$7,IF(D49='基本（介護無）・単一'!$F$8,'基本（介護無）・単一'!$L$8,IF(D49='基本（介護無）・単一'!$F$9,'基本（介護無）・単一'!$L$9,IF(D49='基本（介護無）・単一'!$F$10,'基本（介護無）・単一'!$L$10)))))))</f>
        <v>385</v>
      </c>
      <c r="I49" s="257"/>
      <c r="J49" s="58">
        <f>'基本（介護無）・複合'!M49</f>
        <v>388</v>
      </c>
      <c r="K49" s="257"/>
      <c r="L49" s="58">
        <f t="shared" si="6"/>
        <v>869</v>
      </c>
      <c r="M49" s="59">
        <f t="shared" si="7"/>
        <v>9732</v>
      </c>
      <c r="N49" s="59">
        <f t="shared" si="7"/>
        <v>9524</v>
      </c>
      <c r="O49" s="59">
        <f t="shared" si="7"/>
        <v>9472</v>
      </c>
      <c r="P49" s="59">
        <f t="shared" si="7"/>
        <v>9315</v>
      </c>
      <c r="Q49" s="59">
        <f t="shared" si="7"/>
        <v>9211</v>
      </c>
      <c r="R49" s="59">
        <f t="shared" si="7"/>
        <v>9002</v>
      </c>
      <c r="S49" s="59">
        <f t="shared" si="7"/>
        <v>8846</v>
      </c>
      <c r="T49" s="59">
        <f t="shared" si="7"/>
        <v>8690</v>
      </c>
    </row>
    <row r="50" spans="1:20" ht="18" customHeight="1" x14ac:dyDescent="0.2">
      <c r="A50" s="53" t="s">
        <v>809</v>
      </c>
      <c r="B50" s="90" t="s">
        <v>655</v>
      </c>
      <c r="C50" s="84" t="s">
        <v>14</v>
      </c>
      <c r="D50" s="77">
        <v>1.5</v>
      </c>
      <c r="E50" s="78" t="s">
        <v>12</v>
      </c>
      <c r="F50" s="57">
        <v>2.5</v>
      </c>
      <c r="G50" s="62">
        <f t="shared" si="1"/>
        <v>4</v>
      </c>
      <c r="H50" s="58">
        <f>IF(D50='基本（介護無）・単一'!$F$4,'基本（介護無）・単一'!$L$4,IF(D50='基本（介護無）・単一'!$F$5,'基本（介護無）・単一'!$L$5,IF(D50='基本（介護無）・単一'!$F$6,'基本（介護無）・単一'!$L$6,IF(D50='基本（介護無）・単一'!$F$7,'基本（介護無）・単一'!$L$7,IF(D50='基本（介護無）・単一'!$F$8,'基本（介護無）・単一'!$L$8,IF(D50='基本（介護無）・単一'!$F$9,'基本（介護無）・単一'!$L$9,IF(D50='基本（介護無）・単一'!$F$10,'基本（介護無）・単一'!$L$10)))))))</f>
        <v>385</v>
      </c>
      <c r="I50" s="257"/>
      <c r="J50" s="58">
        <f>'基本（介護無）・複合'!M50</f>
        <v>484</v>
      </c>
      <c r="K50" s="257"/>
      <c r="L50" s="58">
        <f t="shared" si="6"/>
        <v>965</v>
      </c>
      <c r="M50" s="59">
        <f t="shared" si="7"/>
        <v>10808</v>
      </c>
      <c r="N50" s="59">
        <f t="shared" si="7"/>
        <v>10576</v>
      </c>
      <c r="O50" s="59">
        <f t="shared" si="7"/>
        <v>10518</v>
      </c>
      <c r="P50" s="59">
        <f t="shared" si="7"/>
        <v>10344</v>
      </c>
      <c r="Q50" s="59">
        <f t="shared" si="7"/>
        <v>10229</v>
      </c>
      <c r="R50" s="59">
        <f t="shared" si="7"/>
        <v>9997</v>
      </c>
      <c r="S50" s="59">
        <f t="shared" si="7"/>
        <v>9823</v>
      </c>
      <c r="T50" s="59">
        <f t="shared" si="7"/>
        <v>9650</v>
      </c>
    </row>
    <row r="51" spans="1:20" ht="18" customHeight="1" x14ac:dyDescent="0.2">
      <c r="A51" s="53" t="s">
        <v>810</v>
      </c>
      <c r="B51" s="90" t="s">
        <v>655</v>
      </c>
      <c r="C51" s="84" t="s">
        <v>14</v>
      </c>
      <c r="D51" s="77">
        <v>1.5</v>
      </c>
      <c r="E51" s="78" t="s">
        <v>12</v>
      </c>
      <c r="F51" s="57">
        <v>3</v>
      </c>
      <c r="G51" s="62">
        <f t="shared" si="1"/>
        <v>4.5</v>
      </c>
      <c r="H51" s="58">
        <f>IF(D51='基本（介護無）・単一'!$F$4,'基本（介護無）・単一'!$L$4,IF(D51='基本（介護無）・単一'!$F$5,'基本（介護無）・単一'!$L$5,IF(D51='基本（介護無）・単一'!$F$6,'基本（介護無）・単一'!$L$6,IF(D51='基本（介護無）・単一'!$F$7,'基本（介護無）・単一'!$L$7,IF(D51='基本（介護無）・単一'!$F$8,'基本（介護無）・単一'!$L$8,IF(D51='基本（介護無）・単一'!$F$9,'基本（介護無）・単一'!$L$9,IF(D51='基本（介護無）・単一'!$F$10,'基本（介護無）・単一'!$L$10)))))))</f>
        <v>385</v>
      </c>
      <c r="I51" s="257"/>
      <c r="J51" s="58">
        <f>'基本（介護無）・複合'!M51</f>
        <v>581</v>
      </c>
      <c r="K51" s="257"/>
      <c r="L51" s="58">
        <f t="shared" si="6"/>
        <v>1062</v>
      </c>
      <c r="M51" s="59">
        <f t="shared" si="7"/>
        <v>11894</v>
      </c>
      <c r="N51" s="59">
        <f t="shared" si="7"/>
        <v>11639</v>
      </c>
      <c r="O51" s="59">
        <f t="shared" si="7"/>
        <v>11575</v>
      </c>
      <c r="P51" s="59">
        <f t="shared" si="7"/>
        <v>11384</v>
      </c>
      <c r="Q51" s="59">
        <f t="shared" si="7"/>
        <v>11257</v>
      </c>
      <c r="R51" s="59">
        <f t="shared" si="7"/>
        <v>11002</v>
      </c>
      <c r="S51" s="59">
        <f t="shared" si="7"/>
        <v>10811</v>
      </c>
      <c r="T51" s="59">
        <f t="shared" si="7"/>
        <v>10620</v>
      </c>
    </row>
    <row r="52" spans="1:20" ht="18" customHeight="1" x14ac:dyDescent="0.2">
      <c r="A52" s="53" t="s">
        <v>811</v>
      </c>
      <c r="B52" s="90" t="s">
        <v>655</v>
      </c>
      <c r="C52" s="84" t="s">
        <v>14</v>
      </c>
      <c r="D52" s="77">
        <v>1.5</v>
      </c>
      <c r="E52" s="78" t="s">
        <v>12</v>
      </c>
      <c r="F52" s="57">
        <v>3.5</v>
      </c>
      <c r="G52" s="62">
        <f t="shared" si="1"/>
        <v>5</v>
      </c>
      <c r="H52" s="58">
        <f>IF(D52='基本（介護無）・単一'!$F$4,'基本（介護無）・単一'!$L$4,IF(D52='基本（介護無）・単一'!$F$5,'基本（介護無）・単一'!$L$5,IF(D52='基本（介護無）・単一'!$F$6,'基本（介護無）・単一'!$L$6,IF(D52='基本（介護無）・単一'!$F$7,'基本（介護無）・単一'!$L$7,IF(D52='基本（介護無）・単一'!$F$8,'基本（介護無）・単一'!$L$8,IF(D52='基本（介護無）・単一'!$F$9,'基本（介護無）・単一'!$L$9,IF(D52='基本（介護無）・単一'!$F$10,'基本（介護無）・単一'!$L$10)))))))</f>
        <v>385</v>
      </c>
      <c r="I52" s="257"/>
      <c r="J52" s="58">
        <f>'基本（介護無）・複合'!M52</f>
        <v>678</v>
      </c>
      <c r="K52" s="257"/>
      <c r="L52" s="58">
        <f t="shared" si="6"/>
        <v>1159</v>
      </c>
      <c r="M52" s="59">
        <f t="shared" si="7"/>
        <v>12980</v>
      </c>
      <c r="N52" s="59">
        <f t="shared" si="7"/>
        <v>12702</v>
      </c>
      <c r="O52" s="59">
        <f t="shared" si="7"/>
        <v>12633</v>
      </c>
      <c r="P52" s="59">
        <f t="shared" si="7"/>
        <v>12424</v>
      </c>
      <c r="Q52" s="59">
        <f t="shared" si="7"/>
        <v>12285</v>
      </c>
      <c r="R52" s="59">
        <f t="shared" si="7"/>
        <v>12007</v>
      </c>
      <c r="S52" s="59">
        <f t="shared" si="7"/>
        <v>11798</v>
      </c>
      <c r="T52" s="59">
        <f t="shared" si="7"/>
        <v>11590</v>
      </c>
    </row>
    <row r="53" spans="1:20" ht="18" customHeight="1" x14ac:dyDescent="0.2">
      <c r="A53" s="53" t="s">
        <v>812</v>
      </c>
      <c r="B53" s="90" t="s">
        <v>655</v>
      </c>
      <c r="C53" s="84" t="s">
        <v>14</v>
      </c>
      <c r="D53" s="77">
        <v>1.5</v>
      </c>
      <c r="E53" s="78" t="s">
        <v>12</v>
      </c>
      <c r="F53" s="57">
        <v>4</v>
      </c>
      <c r="G53" s="62">
        <f t="shared" si="1"/>
        <v>5.5</v>
      </c>
      <c r="H53" s="58">
        <f>IF(D53='基本（介護無）・単一'!$F$4,'基本（介護無）・単一'!$L$4,IF(D53='基本（介護無）・単一'!$F$5,'基本（介護無）・単一'!$L$5,IF(D53='基本（介護無）・単一'!$F$6,'基本（介護無）・単一'!$L$6,IF(D53='基本（介護無）・単一'!$F$7,'基本（介護無）・単一'!$L$7,IF(D53='基本（介護無）・単一'!$F$8,'基本（介護無）・単一'!$L$8,IF(D53='基本（介護無）・単一'!$F$9,'基本（介護無）・単一'!$L$9,IF(D53='基本（介護無）・単一'!$F$10,'基本（介護無）・単一'!$L$10)))))))</f>
        <v>385</v>
      </c>
      <c r="I53" s="257"/>
      <c r="J53" s="58">
        <f>'基本（介護無）・複合'!M53</f>
        <v>774</v>
      </c>
      <c r="K53" s="257"/>
      <c r="L53" s="58">
        <f t="shared" si="6"/>
        <v>1255</v>
      </c>
      <c r="M53" s="59">
        <f t="shared" si="7"/>
        <v>14056</v>
      </c>
      <c r="N53" s="59">
        <f t="shared" si="7"/>
        <v>13754</v>
      </c>
      <c r="O53" s="59">
        <f t="shared" si="7"/>
        <v>13679</v>
      </c>
      <c r="P53" s="59">
        <f t="shared" si="7"/>
        <v>13453</v>
      </c>
      <c r="Q53" s="59">
        <f t="shared" si="7"/>
        <v>13303</v>
      </c>
      <c r="R53" s="59">
        <f t="shared" si="7"/>
        <v>13001</v>
      </c>
      <c r="S53" s="59">
        <f t="shared" si="7"/>
        <v>12775</v>
      </c>
      <c r="T53" s="59">
        <f t="shared" si="7"/>
        <v>12550</v>
      </c>
    </row>
    <row r="54" spans="1:20" ht="18" customHeight="1" x14ac:dyDescent="0.2">
      <c r="A54" s="53" t="s">
        <v>813</v>
      </c>
      <c r="B54" s="90" t="s">
        <v>655</v>
      </c>
      <c r="C54" s="84" t="s">
        <v>14</v>
      </c>
      <c r="D54" s="77">
        <v>1.5</v>
      </c>
      <c r="E54" s="78" t="s">
        <v>12</v>
      </c>
      <c r="F54" s="57">
        <v>4.5</v>
      </c>
      <c r="G54" s="62">
        <f t="shared" si="1"/>
        <v>6</v>
      </c>
      <c r="H54" s="58">
        <f>IF(D54='基本（介護無）・単一'!$F$4,'基本（介護無）・単一'!$L$4,IF(D54='基本（介護無）・単一'!$F$5,'基本（介護無）・単一'!$L$5,IF(D54='基本（介護無）・単一'!$F$6,'基本（介護無）・単一'!$L$6,IF(D54='基本（介護無）・単一'!$F$7,'基本（介護無）・単一'!$L$7,IF(D54='基本（介護無）・単一'!$F$8,'基本（介護無）・単一'!$L$8,IF(D54='基本（介護無）・単一'!$F$9,'基本（介護無）・単一'!$L$9,IF(D54='基本（介護無）・単一'!$F$10,'基本（介護無）・単一'!$L$10)))))))</f>
        <v>385</v>
      </c>
      <c r="I54" s="257"/>
      <c r="J54" s="58">
        <f>'基本（介護無）・複合'!M54</f>
        <v>871</v>
      </c>
      <c r="K54" s="257"/>
      <c r="L54" s="58">
        <f t="shared" si="6"/>
        <v>1352</v>
      </c>
      <c r="M54" s="59">
        <f t="shared" ref="M54:T63" si="8">ROUNDDOWN($L54*M$3,0)</f>
        <v>15142</v>
      </c>
      <c r="N54" s="59">
        <f t="shared" si="8"/>
        <v>14817</v>
      </c>
      <c r="O54" s="59">
        <f t="shared" si="8"/>
        <v>14736</v>
      </c>
      <c r="P54" s="59">
        <f t="shared" si="8"/>
        <v>14493</v>
      </c>
      <c r="Q54" s="59">
        <f t="shared" si="8"/>
        <v>14331</v>
      </c>
      <c r="R54" s="59">
        <f t="shared" si="8"/>
        <v>14006</v>
      </c>
      <c r="S54" s="59">
        <f t="shared" si="8"/>
        <v>13763</v>
      </c>
      <c r="T54" s="59">
        <f t="shared" si="8"/>
        <v>13520</v>
      </c>
    </row>
    <row r="55" spans="1:20" ht="18" customHeight="1" x14ac:dyDescent="0.2">
      <c r="A55" s="53" t="s">
        <v>814</v>
      </c>
      <c r="B55" s="90" t="s">
        <v>655</v>
      </c>
      <c r="C55" s="84" t="s">
        <v>14</v>
      </c>
      <c r="D55" s="77">
        <v>1.5</v>
      </c>
      <c r="E55" s="78" t="s">
        <v>12</v>
      </c>
      <c r="F55" s="57">
        <v>5</v>
      </c>
      <c r="G55" s="62">
        <f t="shared" si="1"/>
        <v>6.5</v>
      </c>
      <c r="H55" s="58">
        <f>IF(D55='基本（介護無）・単一'!$F$4,'基本（介護無）・単一'!$L$4,IF(D55='基本（介護無）・単一'!$F$5,'基本（介護無）・単一'!$L$5,IF(D55='基本（介護無）・単一'!$F$6,'基本（介護無）・単一'!$L$6,IF(D55='基本（介護無）・単一'!$F$7,'基本（介護無）・単一'!$L$7,IF(D55='基本（介護無）・単一'!$F$8,'基本（介護無）・単一'!$L$8,IF(D55='基本（介護無）・単一'!$F$9,'基本（介護無）・単一'!$L$9,IF(D55='基本（介護無）・単一'!$F$10,'基本（介護無）・単一'!$L$10)))))))</f>
        <v>385</v>
      </c>
      <c r="I55" s="257"/>
      <c r="J55" s="58">
        <f>'基本（介護無）・複合'!M55</f>
        <v>967</v>
      </c>
      <c r="K55" s="257"/>
      <c r="L55" s="58">
        <f t="shared" si="6"/>
        <v>1448</v>
      </c>
      <c r="M55" s="59">
        <f t="shared" si="8"/>
        <v>16217</v>
      </c>
      <c r="N55" s="59">
        <f t="shared" si="8"/>
        <v>15870</v>
      </c>
      <c r="O55" s="59">
        <f t="shared" si="8"/>
        <v>15783</v>
      </c>
      <c r="P55" s="59">
        <f t="shared" si="8"/>
        <v>15522</v>
      </c>
      <c r="Q55" s="59">
        <f t="shared" si="8"/>
        <v>15348</v>
      </c>
      <c r="R55" s="59">
        <f t="shared" si="8"/>
        <v>15001</v>
      </c>
      <c r="S55" s="59">
        <f t="shared" si="8"/>
        <v>14740</v>
      </c>
      <c r="T55" s="59">
        <f t="shared" si="8"/>
        <v>14480</v>
      </c>
    </row>
    <row r="56" spans="1:20" ht="18" customHeight="1" x14ac:dyDescent="0.2">
      <c r="A56" s="53" t="s">
        <v>815</v>
      </c>
      <c r="B56" s="90" t="s">
        <v>655</v>
      </c>
      <c r="C56" s="84" t="s">
        <v>14</v>
      </c>
      <c r="D56" s="77">
        <v>1.5</v>
      </c>
      <c r="E56" s="78" t="s">
        <v>12</v>
      </c>
      <c r="F56" s="57">
        <v>5.5</v>
      </c>
      <c r="G56" s="62">
        <f t="shared" si="1"/>
        <v>7</v>
      </c>
      <c r="H56" s="58">
        <f>IF(D56='基本（介護無）・単一'!$F$4,'基本（介護無）・単一'!$L$4,IF(D56='基本（介護無）・単一'!$F$5,'基本（介護無）・単一'!$L$5,IF(D56='基本（介護無）・単一'!$F$6,'基本（介護無）・単一'!$L$6,IF(D56='基本（介護無）・単一'!$F$7,'基本（介護無）・単一'!$L$7,IF(D56='基本（介護無）・単一'!$F$8,'基本（介護無）・単一'!$L$8,IF(D56='基本（介護無）・単一'!$F$9,'基本（介護無）・単一'!$L$9,IF(D56='基本（介護無）・単一'!$F$10,'基本（介護無）・単一'!$L$10)))))))</f>
        <v>385</v>
      </c>
      <c r="I56" s="257"/>
      <c r="J56" s="58">
        <f>'基本（介護無）・複合'!M56</f>
        <v>1064</v>
      </c>
      <c r="K56" s="257"/>
      <c r="L56" s="58">
        <f t="shared" si="6"/>
        <v>1545</v>
      </c>
      <c r="M56" s="59">
        <f t="shared" si="8"/>
        <v>17304</v>
      </c>
      <c r="N56" s="59">
        <f t="shared" si="8"/>
        <v>16933</v>
      </c>
      <c r="O56" s="59">
        <f t="shared" si="8"/>
        <v>16840</v>
      </c>
      <c r="P56" s="59">
        <f t="shared" si="8"/>
        <v>16562</v>
      </c>
      <c r="Q56" s="59">
        <f t="shared" si="8"/>
        <v>16377</v>
      </c>
      <c r="R56" s="59">
        <f t="shared" si="8"/>
        <v>16006</v>
      </c>
      <c r="S56" s="59">
        <f t="shared" si="8"/>
        <v>15728</v>
      </c>
      <c r="T56" s="59">
        <f t="shared" si="8"/>
        <v>15450</v>
      </c>
    </row>
    <row r="57" spans="1:20" ht="18" customHeight="1" x14ac:dyDescent="0.2">
      <c r="A57" s="53" t="s">
        <v>816</v>
      </c>
      <c r="B57" s="90" t="s">
        <v>655</v>
      </c>
      <c r="C57" s="84" t="s">
        <v>14</v>
      </c>
      <c r="D57" s="77">
        <v>1.5</v>
      </c>
      <c r="E57" s="78" t="s">
        <v>12</v>
      </c>
      <c r="F57" s="57">
        <v>6</v>
      </c>
      <c r="G57" s="62">
        <f t="shared" si="1"/>
        <v>7.5</v>
      </c>
      <c r="H57" s="58">
        <f>IF(D57='基本（介護無）・単一'!$F$4,'基本（介護無）・単一'!$L$4,IF(D57='基本（介護無）・単一'!$F$5,'基本（介護無）・単一'!$L$5,IF(D57='基本（介護無）・単一'!$F$6,'基本（介護無）・単一'!$L$6,IF(D57='基本（介護無）・単一'!$F$7,'基本（介護無）・単一'!$L$7,IF(D57='基本（介護無）・単一'!$F$8,'基本（介護無）・単一'!$L$8,IF(D57='基本（介護無）・単一'!$F$9,'基本（介護無）・単一'!$L$9,IF(D57='基本（介護無）・単一'!$F$10,'基本（介護無）・単一'!$L$10)))))))</f>
        <v>385</v>
      </c>
      <c r="I57" s="257"/>
      <c r="J57" s="58">
        <f>'基本（介護無）・複合'!M57</f>
        <v>1161</v>
      </c>
      <c r="K57" s="257"/>
      <c r="L57" s="58">
        <f t="shared" si="6"/>
        <v>1642</v>
      </c>
      <c r="M57" s="59">
        <f t="shared" si="8"/>
        <v>18390</v>
      </c>
      <c r="N57" s="59">
        <f t="shared" si="8"/>
        <v>17996</v>
      </c>
      <c r="O57" s="59">
        <f t="shared" si="8"/>
        <v>17897</v>
      </c>
      <c r="P57" s="59">
        <f t="shared" si="8"/>
        <v>17602</v>
      </c>
      <c r="Q57" s="59">
        <f t="shared" si="8"/>
        <v>17405</v>
      </c>
      <c r="R57" s="59">
        <f t="shared" si="8"/>
        <v>17011</v>
      </c>
      <c r="S57" s="59">
        <f t="shared" si="8"/>
        <v>16715</v>
      </c>
      <c r="T57" s="59">
        <f t="shared" si="8"/>
        <v>16420</v>
      </c>
    </row>
    <row r="58" spans="1:20" ht="18" customHeight="1" x14ac:dyDescent="0.2">
      <c r="A58" s="53" t="s">
        <v>817</v>
      </c>
      <c r="B58" s="90" t="s">
        <v>655</v>
      </c>
      <c r="C58" s="84" t="s">
        <v>14</v>
      </c>
      <c r="D58" s="77">
        <v>1.5</v>
      </c>
      <c r="E58" s="78" t="s">
        <v>12</v>
      </c>
      <c r="F58" s="57">
        <v>6.5</v>
      </c>
      <c r="G58" s="62">
        <f t="shared" si="1"/>
        <v>8</v>
      </c>
      <c r="H58" s="58">
        <f>IF(D58='基本（介護無）・単一'!$F$4,'基本（介護無）・単一'!$L$4,IF(D58='基本（介護無）・単一'!$F$5,'基本（介護無）・単一'!$L$5,IF(D58='基本（介護無）・単一'!$F$6,'基本（介護無）・単一'!$L$6,IF(D58='基本（介護無）・単一'!$F$7,'基本（介護無）・単一'!$L$7,IF(D58='基本（介護無）・単一'!$F$8,'基本（介護無）・単一'!$L$8,IF(D58='基本（介護無）・単一'!$F$9,'基本（介護無）・単一'!$L$9,IF(D58='基本（介護無）・単一'!$F$10,'基本（介護無）・単一'!$L$10)))))))</f>
        <v>385</v>
      </c>
      <c r="I58" s="257"/>
      <c r="J58" s="58">
        <f>'基本（介護無）・複合'!M58</f>
        <v>1257</v>
      </c>
      <c r="K58" s="257"/>
      <c r="L58" s="58">
        <f t="shared" si="6"/>
        <v>1738</v>
      </c>
      <c r="M58" s="59">
        <f t="shared" si="8"/>
        <v>19465</v>
      </c>
      <c r="N58" s="59">
        <f t="shared" si="8"/>
        <v>19048</v>
      </c>
      <c r="O58" s="59">
        <f t="shared" si="8"/>
        <v>18944</v>
      </c>
      <c r="P58" s="59">
        <f t="shared" si="8"/>
        <v>18631</v>
      </c>
      <c r="Q58" s="59">
        <f t="shared" si="8"/>
        <v>18422</v>
      </c>
      <c r="R58" s="59">
        <f t="shared" si="8"/>
        <v>18005</v>
      </c>
      <c r="S58" s="59">
        <f t="shared" si="8"/>
        <v>17692</v>
      </c>
      <c r="T58" s="59">
        <f t="shared" si="8"/>
        <v>17380</v>
      </c>
    </row>
    <row r="59" spans="1:20" ht="18" customHeight="1" x14ac:dyDescent="0.2">
      <c r="A59" s="53" t="s">
        <v>818</v>
      </c>
      <c r="B59" s="90" t="s">
        <v>655</v>
      </c>
      <c r="C59" s="84" t="s">
        <v>14</v>
      </c>
      <c r="D59" s="77">
        <v>1.5</v>
      </c>
      <c r="E59" s="78" t="s">
        <v>12</v>
      </c>
      <c r="F59" s="57">
        <v>7</v>
      </c>
      <c r="G59" s="62">
        <f t="shared" si="1"/>
        <v>8.5</v>
      </c>
      <c r="H59" s="58">
        <f>IF(D59='基本（介護無）・単一'!$F$4,'基本（介護無）・単一'!$L$4,IF(D59='基本（介護無）・単一'!$F$5,'基本（介護無）・単一'!$L$5,IF(D59='基本（介護無）・単一'!$F$6,'基本（介護無）・単一'!$L$6,IF(D59='基本（介護無）・単一'!$F$7,'基本（介護無）・単一'!$L$7,IF(D59='基本（介護無）・単一'!$F$8,'基本（介護無）・単一'!$L$8,IF(D59='基本（介護無）・単一'!$F$9,'基本（介護無）・単一'!$L$9,IF(D59='基本（介護無）・単一'!$F$10,'基本（介護無）・単一'!$L$10)))))))</f>
        <v>385</v>
      </c>
      <c r="I59" s="257"/>
      <c r="J59" s="58">
        <f>'基本（介護無）・複合'!M59</f>
        <v>1354</v>
      </c>
      <c r="K59" s="257"/>
      <c r="L59" s="58">
        <f t="shared" si="6"/>
        <v>1835</v>
      </c>
      <c r="M59" s="59">
        <f t="shared" si="8"/>
        <v>20552</v>
      </c>
      <c r="N59" s="59">
        <f t="shared" si="8"/>
        <v>20111</v>
      </c>
      <c r="O59" s="59">
        <f t="shared" si="8"/>
        <v>20001</v>
      </c>
      <c r="P59" s="59">
        <f t="shared" si="8"/>
        <v>19671</v>
      </c>
      <c r="Q59" s="59">
        <f t="shared" si="8"/>
        <v>19451</v>
      </c>
      <c r="R59" s="59">
        <f t="shared" si="8"/>
        <v>19010</v>
      </c>
      <c r="S59" s="59">
        <f t="shared" si="8"/>
        <v>18680</v>
      </c>
      <c r="T59" s="59">
        <f t="shared" si="8"/>
        <v>18350</v>
      </c>
    </row>
    <row r="60" spans="1:20" ht="18" customHeight="1" x14ac:dyDescent="0.2">
      <c r="A60" s="53" t="s">
        <v>819</v>
      </c>
      <c r="B60" s="90" t="s">
        <v>655</v>
      </c>
      <c r="C60" s="84" t="s">
        <v>14</v>
      </c>
      <c r="D60" s="77">
        <v>1.5</v>
      </c>
      <c r="E60" s="78" t="s">
        <v>12</v>
      </c>
      <c r="F60" s="57">
        <v>7.5</v>
      </c>
      <c r="G60" s="62">
        <f t="shared" si="1"/>
        <v>9</v>
      </c>
      <c r="H60" s="58">
        <f>IF(D60='基本（介護無）・単一'!$F$4,'基本（介護無）・単一'!$L$4,IF(D60='基本（介護無）・単一'!$F$5,'基本（介護無）・単一'!$L$5,IF(D60='基本（介護無）・単一'!$F$6,'基本（介護無）・単一'!$L$6,IF(D60='基本（介護無）・単一'!$F$7,'基本（介護無）・単一'!$L$7,IF(D60='基本（介護無）・単一'!$F$8,'基本（介護無）・単一'!$L$8,IF(D60='基本（介護無）・単一'!$F$9,'基本（介護無）・単一'!$L$9,IF(D60='基本（介護無）・単一'!$F$10,'基本（介護無）・単一'!$L$10)))))))</f>
        <v>385</v>
      </c>
      <c r="I60" s="257"/>
      <c r="J60" s="58">
        <f>'基本（介護無）・複合'!M60</f>
        <v>1450</v>
      </c>
      <c r="K60" s="257"/>
      <c r="L60" s="58">
        <f t="shared" si="6"/>
        <v>1931</v>
      </c>
      <c r="M60" s="59">
        <f t="shared" si="8"/>
        <v>21627</v>
      </c>
      <c r="N60" s="59">
        <f t="shared" si="8"/>
        <v>21163</v>
      </c>
      <c r="O60" s="59">
        <f t="shared" si="8"/>
        <v>21047</v>
      </c>
      <c r="P60" s="59">
        <f t="shared" si="8"/>
        <v>20700</v>
      </c>
      <c r="Q60" s="59">
        <f t="shared" si="8"/>
        <v>20468</v>
      </c>
      <c r="R60" s="59">
        <f t="shared" si="8"/>
        <v>20005</v>
      </c>
      <c r="S60" s="59">
        <f t="shared" si="8"/>
        <v>19657</v>
      </c>
      <c r="T60" s="59">
        <f t="shared" si="8"/>
        <v>19310</v>
      </c>
    </row>
    <row r="61" spans="1:20" ht="18" customHeight="1" x14ac:dyDescent="0.2">
      <c r="A61" s="53" t="s">
        <v>820</v>
      </c>
      <c r="B61" s="90" t="s">
        <v>655</v>
      </c>
      <c r="C61" s="84" t="s">
        <v>14</v>
      </c>
      <c r="D61" s="77">
        <v>1.5</v>
      </c>
      <c r="E61" s="78" t="s">
        <v>12</v>
      </c>
      <c r="F61" s="57">
        <v>8</v>
      </c>
      <c r="G61" s="62">
        <f t="shared" si="1"/>
        <v>9.5</v>
      </c>
      <c r="H61" s="58">
        <f>IF(D61='基本（介護無）・単一'!$F$4,'基本（介護無）・単一'!$L$4,IF(D61='基本（介護無）・単一'!$F$5,'基本（介護無）・単一'!$L$5,IF(D61='基本（介護無）・単一'!$F$6,'基本（介護無）・単一'!$L$6,IF(D61='基本（介護無）・単一'!$F$7,'基本（介護無）・単一'!$L$7,IF(D61='基本（介護無）・単一'!$F$8,'基本（介護無）・単一'!$L$8,IF(D61='基本（介護無）・単一'!$F$9,'基本（介護無）・単一'!$L$9,IF(D61='基本（介護無）・単一'!$F$10,'基本（介護無）・単一'!$L$10)))))))</f>
        <v>385</v>
      </c>
      <c r="I61" s="257"/>
      <c r="J61" s="58">
        <f>'基本（介護無）・複合'!M61</f>
        <v>1547</v>
      </c>
      <c r="K61" s="257"/>
      <c r="L61" s="58">
        <f t="shared" si="6"/>
        <v>2028</v>
      </c>
      <c r="M61" s="59">
        <f t="shared" si="8"/>
        <v>22713</v>
      </c>
      <c r="N61" s="59">
        <f t="shared" si="8"/>
        <v>22226</v>
      </c>
      <c r="O61" s="59">
        <f t="shared" si="8"/>
        <v>22105</v>
      </c>
      <c r="P61" s="59">
        <f t="shared" si="8"/>
        <v>21740</v>
      </c>
      <c r="Q61" s="59">
        <f t="shared" si="8"/>
        <v>21496</v>
      </c>
      <c r="R61" s="59">
        <f t="shared" si="8"/>
        <v>21010</v>
      </c>
      <c r="S61" s="59">
        <f t="shared" si="8"/>
        <v>20645</v>
      </c>
      <c r="T61" s="59">
        <f t="shared" si="8"/>
        <v>20280</v>
      </c>
    </row>
    <row r="62" spans="1:20" ht="18" customHeight="1" x14ac:dyDescent="0.2">
      <c r="A62" s="53" t="s">
        <v>821</v>
      </c>
      <c r="B62" s="90" t="s">
        <v>655</v>
      </c>
      <c r="C62" s="84" t="s">
        <v>14</v>
      </c>
      <c r="D62" s="77">
        <v>1.5</v>
      </c>
      <c r="E62" s="78" t="s">
        <v>12</v>
      </c>
      <c r="F62" s="57">
        <v>8.5</v>
      </c>
      <c r="G62" s="62">
        <f t="shared" si="1"/>
        <v>10</v>
      </c>
      <c r="H62" s="58">
        <f>IF(D62='基本（介護無）・単一'!$F$4,'基本（介護無）・単一'!$L$4,IF(D62='基本（介護無）・単一'!$F$5,'基本（介護無）・単一'!$L$5,IF(D62='基本（介護無）・単一'!$F$6,'基本（介護無）・単一'!$L$6,IF(D62='基本（介護無）・単一'!$F$7,'基本（介護無）・単一'!$L$7,IF(D62='基本（介護無）・単一'!$F$8,'基本（介護無）・単一'!$L$8,IF(D62='基本（介護無）・単一'!$F$9,'基本（介護無）・単一'!$L$9,IF(D62='基本（介護無）・単一'!$F$10,'基本（介護無）・単一'!$L$10)))))))</f>
        <v>385</v>
      </c>
      <c r="I62" s="257"/>
      <c r="J62" s="58">
        <f>'基本（介護無）・複合'!M62</f>
        <v>1644</v>
      </c>
      <c r="K62" s="257"/>
      <c r="L62" s="58">
        <f t="shared" si="6"/>
        <v>2125</v>
      </c>
      <c r="M62" s="59">
        <f t="shared" si="8"/>
        <v>23800</v>
      </c>
      <c r="N62" s="59">
        <f t="shared" si="8"/>
        <v>23290</v>
      </c>
      <c r="O62" s="59">
        <f t="shared" si="8"/>
        <v>23162</v>
      </c>
      <c r="P62" s="59">
        <f t="shared" si="8"/>
        <v>22780</v>
      </c>
      <c r="Q62" s="59">
        <f t="shared" si="8"/>
        <v>22525</v>
      </c>
      <c r="R62" s="59">
        <f t="shared" si="8"/>
        <v>22015</v>
      </c>
      <c r="S62" s="59">
        <f t="shared" si="8"/>
        <v>21632</v>
      </c>
      <c r="T62" s="59">
        <f t="shared" si="8"/>
        <v>21250</v>
      </c>
    </row>
    <row r="63" spans="1:20" ht="18" customHeight="1" x14ac:dyDescent="0.2">
      <c r="A63" s="53" t="s">
        <v>822</v>
      </c>
      <c r="B63" s="90" t="s">
        <v>655</v>
      </c>
      <c r="C63" s="84" t="s">
        <v>14</v>
      </c>
      <c r="D63" s="77">
        <v>1.5</v>
      </c>
      <c r="E63" s="78" t="s">
        <v>12</v>
      </c>
      <c r="F63" s="57">
        <v>9</v>
      </c>
      <c r="G63" s="62">
        <f t="shared" si="1"/>
        <v>10.5</v>
      </c>
      <c r="H63" s="58">
        <f>IF(D63='基本（介護無）・単一'!$F$4,'基本（介護無）・単一'!$L$4,IF(D63='基本（介護無）・単一'!$F$5,'基本（介護無）・単一'!$L$5,IF(D63='基本（介護無）・単一'!$F$6,'基本（介護無）・単一'!$L$6,IF(D63='基本（介護無）・単一'!$F$7,'基本（介護無）・単一'!$L$7,IF(D63='基本（介護無）・単一'!$F$8,'基本（介護無）・単一'!$L$8,IF(D63='基本（介護無）・単一'!$F$9,'基本（介護無）・単一'!$L$9,IF(D63='基本（介護無）・単一'!$F$10,'基本（介護無）・単一'!$L$10)))))))</f>
        <v>385</v>
      </c>
      <c r="I63" s="257"/>
      <c r="J63" s="58">
        <f>'基本（介護無）・複合'!M63</f>
        <v>1740</v>
      </c>
      <c r="K63" s="257"/>
      <c r="L63" s="58">
        <f t="shared" si="6"/>
        <v>2221</v>
      </c>
      <c r="M63" s="59">
        <f t="shared" si="8"/>
        <v>24875</v>
      </c>
      <c r="N63" s="59">
        <f t="shared" si="8"/>
        <v>24342</v>
      </c>
      <c r="O63" s="59">
        <f t="shared" si="8"/>
        <v>24208</v>
      </c>
      <c r="P63" s="59">
        <f t="shared" si="8"/>
        <v>23809</v>
      </c>
      <c r="Q63" s="59">
        <f t="shared" si="8"/>
        <v>23542</v>
      </c>
      <c r="R63" s="59">
        <f t="shared" si="8"/>
        <v>23009</v>
      </c>
      <c r="S63" s="59">
        <f t="shared" si="8"/>
        <v>22609</v>
      </c>
      <c r="T63" s="59">
        <f t="shared" si="8"/>
        <v>22210</v>
      </c>
    </row>
    <row r="64" spans="1:20" ht="18" customHeight="1" x14ac:dyDescent="0.2">
      <c r="A64" s="53" t="s">
        <v>823</v>
      </c>
      <c r="B64" s="90" t="s">
        <v>655</v>
      </c>
      <c r="C64" s="84" t="s">
        <v>14</v>
      </c>
      <c r="D64" s="77">
        <v>1.5</v>
      </c>
      <c r="E64" s="78" t="s">
        <v>12</v>
      </c>
      <c r="F64" s="57">
        <v>9.5</v>
      </c>
      <c r="G64" s="62">
        <f t="shared" si="1"/>
        <v>11</v>
      </c>
      <c r="H64" s="58">
        <f>IF(D64='基本（介護無）・単一'!$F$4,'基本（介護無）・単一'!$L$4,IF(D64='基本（介護無）・単一'!$F$5,'基本（介護無）・単一'!$L$5,IF(D64='基本（介護無）・単一'!$F$6,'基本（介護無）・単一'!$L$6,IF(D64='基本（介護無）・単一'!$F$7,'基本（介護無）・単一'!$L$7,IF(D64='基本（介護無）・単一'!$F$8,'基本（介護無）・単一'!$L$8,IF(D64='基本（介護無）・単一'!$F$9,'基本（介護無）・単一'!$L$9,IF(D64='基本（介護無）・単一'!$F$10,'基本（介護無）・単一'!$L$10)))))))</f>
        <v>385</v>
      </c>
      <c r="I64" s="257"/>
      <c r="J64" s="58">
        <f>'基本（介護無）・複合'!M64</f>
        <v>1837</v>
      </c>
      <c r="K64" s="257"/>
      <c r="L64" s="58">
        <f t="shared" si="6"/>
        <v>2318</v>
      </c>
      <c r="M64" s="59">
        <f t="shared" ref="M64:T73" si="9">ROUNDDOWN($L64*M$3,0)</f>
        <v>25961</v>
      </c>
      <c r="N64" s="59">
        <f t="shared" si="9"/>
        <v>25405</v>
      </c>
      <c r="O64" s="59">
        <f t="shared" si="9"/>
        <v>25266</v>
      </c>
      <c r="P64" s="59">
        <f t="shared" si="9"/>
        <v>24848</v>
      </c>
      <c r="Q64" s="59">
        <f t="shared" si="9"/>
        <v>24570</v>
      </c>
      <c r="R64" s="59">
        <f t="shared" si="9"/>
        <v>24014</v>
      </c>
      <c r="S64" s="59">
        <f t="shared" si="9"/>
        <v>23597</v>
      </c>
      <c r="T64" s="59">
        <f t="shared" si="9"/>
        <v>23180</v>
      </c>
    </row>
    <row r="65" spans="1:20" ht="18" customHeight="1" x14ac:dyDescent="0.2">
      <c r="A65" s="53" t="s">
        <v>824</v>
      </c>
      <c r="B65" s="90" t="s">
        <v>655</v>
      </c>
      <c r="C65" s="84" t="s">
        <v>14</v>
      </c>
      <c r="D65" s="77">
        <v>1.5</v>
      </c>
      <c r="E65" s="78" t="s">
        <v>12</v>
      </c>
      <c r="F65" s="57">
        <v>10</v>
      </c>
      <c r="G65" s="62">
        <f t="shared" si="1"/>
        <v>11.5</v>
      </c>
      <c r="H65" s="58">
        <f>IF(D65='基本（介護無）・単一'!$F$4,'基本（介護無）・単一'!$L$4,IF(D65='基本（介護無）・単一'!$F$5,'基本（介護無）・単一'!$L$5,IF(D65='基本（介護無）・単一'!$F$6,'基本（介護無）・単一'!$L$6,IF(D65='基本（介護無）・単一'!$F$7,'基本（介護無）・単一'!$L$7,IF(D65='基本（介護無）・単一'!$F$8,'基本（介護無）・単一'!$L$8,IF(D65='基本（介護無）・単一'!$F$9,'基本（介護無）・単一'!$L$9,IF(D65='基本（介護無）・単一'!$F$10,'基本（介護無）・単一'!$L$10)))))))</f>
        <v>385</v>
      </c>
      <c r="I65" s="257"/>
      <c r="J65" s="58">
        <f>'基本（介護無）・複合'!M65</f>
        <v>1933</v>
      </c>
      <c r="K65" s="257"/>
      <c r="L65" s="58">
        <f t="shared" si="6"/>
        <v>2414</v>
      </c>
      <c r="M65" s="59">
        <f t="shared" si="9"/>
        <v>27036</v>
      </c>
      <c r="N65" s="59">
        <f t="shared" si="9"/>
        <v>26457</v>
      </c>
      <c r="O65" s="59">
        <f t="shared" si="9"/>
        <v>26312</v>
      </c>
      <c r="P65" s="59">
        <f t="shared" si="9"/>
        <v>25878</v>
      </c>
      <c r="Q65" s="59">
        <f t="shared" si="9"/>
        <v>25588</v>
      </c>
      <c r="R65" s="59">
        <f t="shared" si="9"/>
        <v>25009</v>
      </c>
      <c r="S65" s="59">
        <f t="shared" si="9"/>
        <v>24574</v>
      </c>
      <c r="T65" s="59">
        <f t="shared" si="9"/>
        <v>24140</v>
      </c>
    </row>
    <row r="66" spans="1:20" ht="18" customHeight="1" x14ac:dyDescent="0.2">
      <c r="A66" s="53" t="s">
        <v>825</v>
      </c>
      <c r="B66" s="90" t="s">
        <v>655</v>
      </c>
      <c r="C66" s="84" t="s">
        <v>14</v>
      </c>
      <c r="D66" s="77">
        <v>1.5</v>
      </c>
      <c r="E66" s="78" t="s">
        <v>12</v>
      </c>
      <c r="F66" s="57">
        <v>10.5</v>
      </c>
      <c r="G66" s="62">
        <f t="shared" si="1"/>
        <v>12</v>
      </c>
      <c r="H66" s="58">
        <f>IF(D66='基本（介護無）・単一'!$F$4,'基本（介護無）・単一'!$L$4,IF(D66='基本（介護無）・単一'!$F$5,'基本（介護無）・単一'!$L$5,IF(D66='基本（介護無）・単一'!$F$6,'基本（介護無）・単一'!$L$6,IF(D66='基本（介護無）・単一'!$F$7,'基本（介護無）・単一'!$L$7,IF(D66='基本（介護無）・単一'!$F$8,'基本（介護無）・単一'!$L$8,IF(D66='基本（介護無）・単一'!$F$9,'基本（介護無）・単一'!$L$9,IF(D66='基本（介護無）・単一'!$F$10,'基本（介護無）・単一'!$L$10)))))))</f>
        <v>385</v>
      </c>
      <c r="I66" s="257"/>
      <c r="J66" s="58">
        <f>'基本（介護無）・複合'!M66</f>
        <v>2030</v>
      </c>
      <c r="K66" s="257"/>
      <c r="L66" s="58">
        <f t="shared" si="6"/>
        <v>2511</v>
      </c>
      <c r="M66" s="59">
        <f t="shared" si="9"/>
        <v>28123</v>
      </c>
      <c r="N66" s="59">
        <f t="shared" si="9"/>
        <v>27520</v>
      </c>
      <c r="O66" s="59">
        <f t="shared" si="9"/>
        <v>27369</v>
      </c>
      <c r="P66" s="59">
        <f t="shared" si="9"/>
        <v>26917</v>
      </c>
      <c r="Q66" s="59">
        <f t="shared" si="9"/>
        <v>26616</v>
      </c>
      <c r="R66" s="59">
        <f t="shared" si="9"/>
        <v>26013</v>
      </c>
      <c r="S66" s="59">
        <f t="shared" si="9"/>
        <v>25561</v>
      </c>
      <c r="T66" s="59">
        <f t="shared" si="9"/>
        <v>25110</v>
      </c>
    </row>
    <row r="67" spans="1:20" ht="18" customHeight="1" x14ac:dyDescent="0.2">
      <c r="A67" s="53" t="s">
        <v>826</v>
      </c>
      <c r="B67" s="90" t="s">
        <v>655</v>
      </c>
      <c r="C67" s="84" t="s">
        <v>14</v>
      </c>
      <c r="D67" s="77">
        <v>2</v>
      </c>
      <c r="E67" s="78" t="s">
        <v>12</v>
      </c>
      <c r="F67" s="57">
        <v>0.5</v>
      </c>
      <c r="G67" s="62">
        <f t="shared" si="1"/>
        <v>2.5</v>
      </c>
      <c r="H67" s="58">
        <f>IF(D67='基本（介護無）・単一'!$F$4,'基本（介護無）・単一'!$L$4,IF(D67='基本（介護無）・単一'!$F$5,'基本（介護無）・単一'!$L$5,IF(D67='基本（介護無）・単一'!$F$6,'基本（介護無）・単一'!$L$6,IF(D67='基本（介護無）・単一'!$F$7,'基本（介護無）・単一'!$L$7,IF(D67='基本（介護無）・単一'!$F$8,'基本（介護無）・単一'!$L$8,IF(D67='基本（介護無）・単一'!$F$9,'基本（介護無）・単一'!$L$9,IF(D67='基本（介護無）・単一'!$F$10,'基本（介護無）・単一'!$L$10)))))))</f>
        <v>483</v>
      </c>
      <c r="I67" s="257"/>
      <c r="J67" s="58">
        <f>'基本（介護無）・複合'!M67</f>
        <v>98</v>
      </c>
      <c r="K67" s="257"/>
      <c r="L67" s="58">
        <f t="shared" si="6"/>
        <v>702</v>
      </c>
      <c r="M67" s="59">
        <f t="shared" si="9"/>
        <v>7862</v>
      </c>
      <c r="N67" s="59">
        <f t="shared" si="9"/>
        <v>7693</v>
      </c>
      <c r="O67" s="59">
        <f t="shared" si="9"/>
        <v>7651</v>
      </c>
      <c r="P67" s="59">
        <f t="shared" si="9"/>
        <v>7525</v>
      </c>
      <c r="Q67" s="59">
        <f t="shared" si="9"/>
        <v>7441</v>
      </c>
      <c r="R67" s="59">
        <f t="shared" si="9"/>
        <v>7272</v>
      </c>
      <c r="S67" s="59">
        <f t="shared" si="9"/>
        <v>7146</v>
      </c>
      <c r="T67" s="59">
        <f t="shared" si="9"/>
        <v>7020</v>
      </c>
    </row>
    <row r="68" spans="1:20" ht="18" customHeight="1" x14ac:dyDescent="0.2">
      <c r="A68" s="53" t="s">
        <v>827</v>
      </c>
      <c r="B68" s="90" t="s">
        <v>655</v>
      </c>
      <c r="C68" s="84" t="s">
        <v>14</v>
      </c>
      <c r="D68" s="77">
        <v>2</v>
      </c>
      <c r="E68" s="78" t="s">
        <v>12</v>
      </c>
      <c r="F68" s="57">
        <v>1</v>
      </c>
      <c r="G68" s="62">
        <f t="shared" si="1"/>
        <v>3</v>
      </c>
      <c r="H68" s="58">
        <f>IF(D68='基本（介護無）・単一'!$F$4,'基本（介護無）・単一'!$L$4,IF(D68='基本（介護無）・単一'!$F$5,'基本（介護無）・単一'!$L$5,IF(D68='基本（介護無）・単一'!$F$6,'基本（介護無）・単一'!$L$6,IF(D68='基本（介護無）・単一'!$F$7,'基本（介護無）・単一'!$L$7,IF(D68='基本（介護無）・単一'!$F$8,'基本（介護無）・単一'!$L$8,IF(D68='基本（介護無）・単一'!$F$9,'基本（介護無）・単一'!$L$9,IF(D68='基本（介護無）・単一'!$F$10,'基本（介護無）・単一'!$L$10)))))))</f>
        <v>483</v>
      </c>
      <c r="I68" s="257"/>
      <c r="J68" s="58">
        <f>'基本（介護無）・複合'!M68</f>
        <v>195</v>
      </c>
      <c r="K68" s="257"/>
      <c r="L68" s="58">
        <f t="shared" ref="L68:L99" si="10">ROUND(H68*(1+$I$4),0)+ROUND(J68*(1+$K$4),0)</f>
        <v>799</v>
      </c>
      <c r="M68" s="59">
        <f t="shared" si="9"/>
        <v>8948</v>
      </c>
      <c r="N68" s="59">
        <f t="shared" si="9"/>
        <v>8757</v>
      </c>
      <c r="O68" s="59">
        <f t="shared" si="9"/>
        <v>8709</v>
      </c>
      <c r="P68" s="59">
        <f t="shared" si="9"/>
        <v>8565</v>
      </c>
      <c r="Q68" s="59">
        <f t="shared" si="9"/>
        <v>8469</v>
      </c>
      <c r="R68" s="59">
        <f t="shared" si="9"/>
        <v>8277</v>
      </c>
      <c r="S68" s="59">
        <f t="shared" si="9"/>
        <v>8133</v>
      </c>
      <c r="T68" s="59">
        <f t="shared" si="9"/>
        <v>7990</v>
      </c>
    </row>
    <row r="69" spans="1:20" ht="18" customHeight="1" x14ac:dyDescent="0.2">
      <c r="A69" s="53" t="s">
        <v>828</v>
      </c>
      <c r="B69" s="90" t="s">
        <v>655</v>
      </c>
      <c r="C69" s="84" t="s">
        <v>14</v>
      </c>
      <c r="D69" s="77">
        <v>2</v>
      </c>
      <c r="E69" s="78" t="s">
        <v>12</v>
      </c>
      <c r="F69" s="57">
        <v>1.5</v>
      </c>
      <c r="G69" s="62">
        <f t="shared" ref="G69:G108" si="11">D69+F69</f>
        <v>3.5</v>
      </c>
      <c r="H69" s="58">
        <f>IF(D69='基本（介護無）・単一'!$F$4,'基本（介護無）・単一'!$L$4,IF(D69='基本（介護無）・単一'!$F$5,'基本（介護無）・単一'!$L$5,IF(D69='基本（介護無）・単一'!$F$6,'基本（介護無）・単一'!$L$6,IF(D69='基本（介護無）・単一'!$F$7,'基本（介護無）・単一'!$L$7,IF(D69='基本（介護無）・単一'!$F$8,'基本（介護無）・単一'!$L$8,IF(D69='基本（介護無）・単一'!$F$9,'基本（介護無）・単一'!$L$9,IF(D69='基本（介護無）・単一'!$F$10,'基本（介護無）・単一'!$L$10)))))))</f>
        <v>483</v>
      </c>
      <c r="I69" s="257"/>
      <c r="J69" s="58">
        <f>'基本（介護無）・複合'!M69</f>
        <v>291</v>
      </c>
      <c r="K69" s="257"/>
      <c r="L69" s="58">
        <f t="shared" si="10"/>
        <v>895</v>
      </c>
      <c r="M69" s="59">
        <f t="shared" si="9"/>
        <v>10024</v>
      </c>
      <c r="N69" s="59">
        <f t="shared" si="9"/>
        <v>9809</v>
      </c>
      <c r="O69" s="59">
        <f t="shared" si="9"/>
        <v>9755</v>
      </c>
      <c r="P69" s="59">
        <f t="shared" si="9"/>
        <v>9594</v>
      </c>
      <c r="Q69" s="59">
        <f t="shared" si="9"/>
        <v>9487</v>
      </c>
      <c r="R69" s="59">
        <f t="shared" si="9"/>
        <v>9272</v>
      </c>
      <c r="S69" s="59">
        <f t="shared" si="9"/>
        <v>9111</v>
      </c>
      <c r="T69" s="59">
        <f t="shared" si="9"/>
        <v>8950</v>
      </c>
    </row>
    <row r="70" spans="1:20" ht="18" customHeight="1" x14ac:dyDescent="0.2">
      <c r="A70" s="53" t="s">
        <v>829</v>
      </c>
      <c r="B70" s="90" t="s">
        <v>655</v>
      </c>
      <c r="C70" s="84" t="s">
        <v>14</v>
      </c>
      <c r="D70" s="77">
        <v>2</v>
      </c>
      <c r="E70" s="78" t="s">
        <v>12</v>
      </c>
      <c r="F70" s="57">
        <v>2</v>
      </c>
      <c r="G70" s="62">
        <f t="shared" si="11"/>
        <v>4</v>
      </c>
      <c r="H70" s="58">
        <f>IF(D70='基本（介護無）・単一'!$F$4,'基本（介護無）・単一'!$L$4,IF(D70='基本（介護無）・単一'!$F$5,'基本（介護無）・単一'!$L$5,IF(D70='基本（介護無）・単一'!$F$6,'基本（介護無）・単一'!$L$6,IF(D70='基本（介護無）・単一'!$F$7,'基本（介護無）・単一'!$L$7,IF(D70='基本（介護無）・単一'!$F$8,'基本（介護無）・単一'!$L$8,IF(D70='基本（介護無）・単一'!$F$9,'基本（介護無）・単一'!$L$9,IF(D70='基本（介護無）・単一'!$F$10,'基本（介護無）・単一'!$L$10)))))))</f>
        <v>483</v>
      </c>
      <c r="I70" s="257"/>
      <c r="J70" s="58">
        <f>'基本（介護無）・複合'!M70</f>
        <v>388</v>
      </c>
      <c r="K70" s="257"/>
      <c r="L70" s="58">
        <f t="shared" si="10"/>
        <v>992</v>
      </c>
      <c r="M70" s="59">
        <f t="shared" si="9"/>
        <v>11110</v>
      </c>
      <c r="N70" s="59">
        <f t="shared" si="9"/>
        <v>10872</v>
      </c>
      <c r="O70" s="59">
        <f t="shared" si="9"/>
        <v>10812</v>
      </c>
      <c r="P70" s="59">
        <f t="shared" si="9"/>
        <v>10634</v>
      </c>
      <c r="Q70" s="59">
        <f t="shared" si="9"/>
        <v>10515</v>
      </c>
      <c r="R70" s="59">
        <f t="shared" si="9"/>
        <v>10277</v>
      </c>
      <c r="S70" s="59">
        <f t="shared" si="9"/>
        <v>10098</v>
      </c>
      <c r="T70" s="59">
        <f t="shared" si="9"/>
        <v>9920</v>
      </c>
    </row>
    <row r="71" spans="1:20" ht="18" customHeight="1" x14ac:dyDescent="0.2">
      <c r="A71" s="53" t="s">
        <v>830</v>
      </c>
      <c r="B71" s="90" t="s">
        <v>655</v>
      </c>
      <c r="C71" s="84" t="s">
        <v>14</v>
      </c>
      <c r="D71" s="77">
        <v>2</v>
      </c>
      <c r="E71" s="78" t="s">
        <v>12</v>
      </c>
      <c r="F71" s="57">
        <v>2.5</v>
      </c>
      <c r="G71" s="62">
        <f t="shared" si="11"/>
        <v>4.5</v>
      </c>
      <c r="H71" s="58">
        <f>IF(D71='基本（介護無）・単一'!$F$4,'基本（介護無）・単一'!$L$4,IF(D71='基本（介護無）・単一'!$F$5,'基本（介護無）・単一'!$L$5,IF(D71='基本（介護無）・単一'!$F$6,'基本（介護無）・単一'!$L$6,IF(D71='基本（介護無）・単一'!$F$7,'基本（介護無）・単一'!$L$7,IF(D71='基本（介護無）・単一'!$F$8,'基本（介護無）・単一'!$L$8,IF(D71='基本（介護無）・単一'!$F$9,'基本（介護無）・単一'!$L$9,IF(D71='基本（介護無）・単一'!$F$10,'基本（介護無）・単一'!$L$10)))))))</f>
        <v>483</v>
      </c>
      <c r="I71" s="257"/>
      <c r="J71" s="58">
        <f>'基本（介護無）・複合'!M71</f>
        <v>484</v>
      </c>
      <c r="K71" s="257"/>
      <c r="L71" s="58">
        <f t="shared" si="10"/>
        <v>1088</v>
      </c>
      <c r="M71" s="59">
        <f t="shared" si="9"/>
        <v>12185</v>
      </c>
      <c r="N71" s="59">
        <f t="shared" si="9"/>
        <v>11924</v>
      </c>
      <c r="O71" s="59">
        <f t="shared" si="9"/>
        <v>11859</v>
      </c>
      <c r="P71" s="59">
        <f t="shared" si="9"/>
        <v>11663</v>
      </c>
      <c r="Q71" s="59">
        <f t="shared" si="9"/>
        <v>11532</v>
      </c>
      <c r="R71" s="59">
        <f t="shared" si="9"/>
        <v>11271</v>
      </c>
      <c r="S71" s="59">
        <f t="shared" si="9"/>
        <v>11075</v>
      </c>
      <c r="T71" s="59">
        <f t="shared" si="9"/>
        <v>10880</v>
      </c>
    </row>
    <row r="72" spans="1:20" ht="18" customHeight="1" x14ac:dyDescent="0.2">
      <c r="A72" s="53" t="s">
        <v>831</v>
      </c>
      <c r="B72" s="90" t="s">
        <v>655</v>
      </c>
      <c r="C72" s="84" t="s">
        <v>14</v>
      </c>
      <c r="D72" s="77">
        <v>2</v>
      </c>
      <c r="E72" s="78" t="s">
        <v>12</v>
      </c>
      <c r="F72" s="57">
        <v>3</v>
      </c>
      <c r="G72" s="62">
        <f t="shared" si="11"/>
        <v>5</v>
      </c>
      <c r="H72" s="58">
        <f>IF(D72='基本（介護無）・単一'!$F$4,'基本（介護無）・単一'!$L$4,IF(D72='基本（介護無）・単一'!$F$5,'基本（介護無）・単一'!$L$5,IF(D72='基本（介護無）・単一'!$F$6,'基本（介護無）・単一'!$L$6,IF(D72='基本（介護無）・単一'!$F$7,'基本（介護無）・単一'!$L$7,IF(D72='基本（介護無）・単一'!$F$8,'基本（介護無）・単一'!$L$8,IF(D72='基本（介護無）・単一'!$F$9,'基本（介護無）・単一'!$L$9,IF(D72='基本（介護無）・単一'!$F$10,'基本（介護無）・単一'!$L$10)))))))</f>
        <v>483</v>
      </c>
      <c r="I72" s="257"/>
      <c r="J72" s="58">
        <f>'基本（介護無）・複合'!M72</f>
        <v>581</v>
      </c>
      <c r="K72" s="257"/>
      <c r="L72" s="58">
        <f t="shared" si="10"/>
        <v>1185</v>
      </c>
      <c r="M72" s="59">
        <f t="shared" si="9"/>
        <v>13272</v>
      </c>
      <c r="N72" s="59">
        <f t="shared" si="9"/>
        <v>12987</v>
      </c>
      <c r="O72" s="59">
        <f t="shared" si="9"/>
        <v>12916</v>
      </c>
      <c r="P72" s="59">
        <f t="shared" si="9"/>
        <v>12703</v>
      </c>
      <c r="Q72" s="59">
        <f t="shared" si="9"/>
        <v>12561</v>
      </c>
      <c r="R72" s="59">
        <f t="shared" si="9"/>
        <v>12276</v>
      </c>
      <c r="S72" s="59">
        <f t="shared" si="9"/>
        <v>12063</v>
      </c>
      <c r="T72" s="59">
        <f t="shared" si="9"/>
        <v>11850</v>
      </c>
    </row>
    <row r="73" spans="1:20" ht="18" customHeight="1" x14ac:dyDescent="0.2">
      <c r="A73" s="53" t="s">
        <v>832</v>
      </c>
      <c r="B73" s="90" t="s">
        <v>655</v>
      </c>
      <c r="C73" s="84" t="s">
        <v>14</v>
      </c>
      <c r="D73" s="77">
        <v>2</v>
      </c>
      <c r="E73" s="78" t="s">
        <v>12</v>
      </c>
      <c r="F73" s="57">
        <v>3.5</v>
      </c>
      <c r="G73" s="62">
        <f t="shared" si="11"/>
        <v>5.5</v>
      </c>
      <c r="H73" s="58">
        <f>IF(D73='基本（介護無）・単一'!$F$4,'基本（介護無）・単一'!$L$4,IF(D73='基本（介護無）・単一'!$F$5,'基本（介護無）・単一'!$L$5,IF(D73='基本（介護無）・単一'!$F$6,'基本（介護無）・単一'!$L$6,IF(D73='基本（介護無）・単一'!$F$7,'基本（介護無）・単一'!$L$7,IF(D73='基本（介護無）・単一'!$F$8,'基本（介護無）・単一'!$L$8,IF(D73='基本（介護無）・単一'!$F$9,'基本（介護無）・単一'!$L$9,IF(D73='基本（介護無）・単一'!$F$10,'基本（介護無）・単一'!$L$10)))))))</f>
        <v>483</v>
      </c>
      <c r="I73" s="257"/>
      <c r="J73" s="58">
        <f>'基本（介護無）・複合'!M73</f>
        <v>678</v>
      </c>
      <c r="K73" s="257"/>
      <c r="L73" s="58">
        <f t="shared" si="10"/>
        <v>1282</v>
      </c>
      <c r="M73" s="59">
        <f t="shared" si="9"/>
        <v>14358</v>
      </c>
      <c r="N73" s="59">
        <f t="shared" si="9"/>
        <v>14050</v>
      </c>
      <c r="O73" s="59">
        <f t="shared" si="9"/>
        <v>13973</v>
      </c>
      <c r="P73" s="59">
        <f t="shared" si="9"/>
        <v>13743</v>
      </c>
      <c r="Q73" s="59">
        <f t="shared" si="9"/>
        <v>13589</v>
      </c>
      <c r="R73" s="59">
        <f t="shared" si="9"/>
        <v>13281</v>
      </c>
      <c r="S73" s="59">
        <f t="shared" si="9"/>
        <v>13050</v>
      </c>
      <c r="T73" s="59">
        <f t="shared" si="9"/>
        <v>12820</v>
      </c>
    </row>
    <row r="74" spans="1:20" ht="18" customHeight="1" x14ac:dyDescent="0.2">
      <c r="A74" s="53" t="s">
        <v>833</v>
      </c>
      <c r="B74" s="90" t="s">
        <v>655</v>
      </c>
      <c r="C74" s="84" t="s">
        <v>14</v>
      </c>
      <c r="D74" s="77">
        <v>2</v>
      </c>
      <c r="E74" s="78" t="s">
        <v>12</v>
      </c>
      <c r="F74" s="57">
        <v>4</v>
      </c>
      <c r="G74" s="62">
        <f t="shared" si="11"/>
        <v>6</v>
      </c>
      <c r="H74" s="58">
        <f>IF(D74='基本（介護無）・単一'!$F$4,'基本（介護無）・単一'!$L$4,IF(D74='基本（介護無）・単一'!$F$5,'基本（介護無）・単一'!$L$5,IF(D74='基本（介護無）・単一'!$F$6,'基本（介護無）・単一'!$L$6,IF(D74='基本（介護無）・単一'!$F$7,'基本（介護無）・単一'!$L$7,IF(D74='基本（介護無）・単一'!$F$8,'基本（介護無）・単一'!$L$8,IF(D74='基本（介護無）・単一'!$F$9,'基本（介護無）・単一'!$L$9,IF(D74='基本（介護無）・単一'!$F$10,'基本（介護無）・単一'!$L$10)))))))</f>
        <v>483</v>
      </c>
      <c r="I74" s="257"/>
      <c r="J74" s="58">
        <f>'基本（介護無）・複合'!M74</f>
        <v>774</v>
      </c>
      <c r="K74" s="257"/>
      <c r="L74" s="58">
        <f t="shared" si="10"/>
        <v>1378</v>
      </c>
      <c r="M74" s="59">
        <f t="shared" ref="M74:T83" si="12">ROUNDDOWN($L74*M$3,0)</f>
        <v>15433</v>
      </c>
      <c r="N74" s="59">
        <f t="shared" si="12"/>
        <v>15102</v>
      </c>
      <c r="O74" s="59">
        <f t="shared" si="12"/>
        <v>15020</v>
      </c>
      <c r="P74" s="59">
        <f t="shared" si="12"/>
        <v>14772</v>
      </c>
      <c r="Q74" s="59">
        <f t="shared" si="12"/>
        <v>14606</v>
      </c>
      <c r="R74" s="59">
        <f t="shared" si="12"/>
        <v>14276</v>
      </c>
      <c r="S74" s="59">
        <f t="shared" si="12"/>
        <v>14028</v>
      </c>
      <c r="T74" s="59">
        <f t="shared" si="12"/>
        <v>13780</v>
      </c>
    </row>
    <row r="75" spans="1:20" ht="18" customHeight="1" x14ac:dyDescent="0.2">
      <c r="A75" s="53" t="s">
        <v>834</v>
      </c>
      <c r="B75" s="90" t="s">
        <v>655</v>
      </c>
      <c r="C75" s="84" t="s">
        <v>14</v>
      </c>
      <c r="D75" s="77">
        <v>2</v>
      </c>
      <c r="E75" s="78" t="s">
        <v>12</v>
      </c>
      <c r="F75" s="57">
        <v>4.5</v>
      </c>
      <c r="G75" s="62">
        <f t="shared" si="11"/>
        <v>6.5</v>
      </c>
      <c r="H75" s="58">
        <f>IF(D75='基本（介護無）・単一'!$F$4,'基本（介護無）・単一'!$L$4,IF(D75='基本（介護無）・単一'!$F$5,'基本（介護無）・単一'!$L$5,IF(D75='基本（介護無）・単一'!$F$6,'基本（介護無）・単一'!$L$6,IF(D75='基本（介護無）・単一'!$F$7,'基本（介護無）・単一'!$L$7,IF(D75='基本（介護無）・単一'!$F$8,'基本（介護無）・単一'!$L$8,IF(D75='基本（介護無）・単一'!$F$9,'基本（介護無）・単一'!$L$9,IF(D75='基本（介護無）・単一'!$F$10,'基本（介護無）・単一'!$L$10)))))))</f>
        <v>483</v>
      </c>
      <c r="I75" s="257"/>
      <c r="J75" s="58">
        <f>'基本（介護無）・複合'!M75</f>
        <v>871</v>
      </c>
      <c r="K75" s="257"/>
      <c r="L75" s="58">
        <f t="shared" si="10"/>
        <v>1475</v>
      </c>
      <c r="M75" s="59">
        <f t="shared" si="12"/>
        <v>16520</v>
      </c>
      <c r="N75" s="59">
        <f t="shared" si="12"/>
        <v>16166</v>
      </c>
      <c r="O75" s="59">
        <f t="shared" si="12"/>
        <v>16077</v>
      </c>
      <c r="P75" s="59">
        <f t="shared" si="12"/>
        <v>15812</v>
      </c>
      <c r="Q75" s="59">
        <f t="shared" si="12"/>
        <v>15635</v>
      </c>
      <c r="R75" s="59">
        <f t="shared" si="12"/>
        <v>15281</v>
      </c>
      <c r="S75" s="59">
        <f t="shared" si="12"/>
        <v>15015</v>
      </c>
      <c r="T75" s="59">
        <f t="shared" si="12"/>
        <v>14750</v>
      </c>
    </row>
    <row r="76" spans="1:20" ht="18" customHeight="1" x14ac:dyDescent="0.2">
      <c r="A76" s="53" t="s">
        <v>835</v>
      </c>
      <c r="B76" s="90" t="s">
        <v>655</v>
      </c>
      <c r="C76" s="84" t="s">
        <v>14</v>
      </c>
      <c r="D76" s="77">
        <v>2</v>
      </c>
      <c r="E76" s="78" t="s">
        <v>12</v>
      </c>
      <c r="F76" s="57">
        <v>5</v>
      </c>
      <c r="G76" s="62">
        <f t="shared" si="11"/>
        <v>7</v>
      </c>
      <c r="H76" s="58">
        <f>IF(D76='基本（介護無）・単一'!$F$4,'基本（介護無）・単一'!$L$4,IF(D76='基本（介護無）・単一'!$F$5,'基本（介護無）・単一'!$L$5,IF(D76='基本（介護無）・単一'!$F$6,'基本（介護無）・単一'!$L$6,IF(D76='基本（介護無）・単一'!$F$7,'基本（介護無）・単一'!$L$7,IF(D76='基本（介護無）・単一'!$F$8,'基本（介護無）・単一'!$L$8,IF(D76='基本（介護無）・単一'!$F$9,'基本（介護無）・単一'!$L$9,IF(D76='基本（介護無）・単一'!$F$10,'基本（介護無）・単一'!$L$10)))))))</f>
        <v>483</v>
      </c>
      <c r="I76" s="257"/>
      <c r="J76" s="58">
        <f>'基本（介護無）・複合'!M76</f>
        <v>967</v>
      </c>
      <c r="K76" s="257"/>
      <c r="L76" s="58">
        <f t="shared" si="10"/>
        <v>1571</v>
      </c>
      <c r="M76" s="59">
        <f t="shared" si="12"/>
        <v>17595</v>
      </c>
      <c r="N76" s="59">
        <f t="shared" si="12"/>
        <v>17218</v>
      </c>
      <c r="O76" s="59">
        <f t="shared" si="12"/>
        <v>17123</v>
      </c>
      <c r="P76" s="59">
        <f t="shared" si="12"/>
        <v>16841</v>
      </c>
      <c r="Q76" s="59">
        <f t="shared" si="12"/>
        <v>16652</v>
      </c>
      <c r="R76" s="59">
        <f t="shared" si="12"/>
        <v>16275</v>
      </c>
      <c r="S76" s="59">
        <f t="shared" si="12"/>
        <v>15992</v>
      </c>
      <c r="T76" s="59">
        <f t="shared" si="12"/>
        <v>15710</v>
      </c>
    </row>
    <row r="77" spans="1:20" ht="18" customHeight="1" x14ac:dyDescent="0.2">
      <c r="A77" s="53" t="s">
        <v>836</v>
      </c>
      <c r="B77" s="90" t="s">
        <v>655</v>
      </c>
      <c r="C77" s="84" t="s">
        <v>14</v>
      </c>
      <c r="D77" s="77">
        <v>2</v>
      </c>
      <c r="E77" s="78" t="s">
        <v>12</v>
      </c>
      <c r="F77" s="57">
        <v>5.5</v>
      </c>
      <c r="G77" s="62">
        <f t="shared" si="11"/>
        <v>7.5</v>
      </c>
      <c r="H77" s="58">
        <f>IF(D77='基本（介護無）・単一'!$F$4,'基本（介護無）・単一'!$L$4,IF(D77='基本（介護無）・単一'!$F$5,'基本（介護無）・単一'!$L$5,IF(D77='基本（介護無）・単一'!$F$6,'基本（介護無）・単一'!$L$6,IF(D77='基本（介護無）・単一'!$F$7,'基本（介護無）・単一'!$L$7,IF(D77='基本（介護無）・単一'!$F$8,'基本（介護無）・単一'!$L$8,IF(D77='基本（介護無）・単一'!$F$9,'基本（介護無）・単一'!$L$9,IF(D77='基本（介護無）・単一'!$F$10,'基本（介護無）・単一'!$L$10)))))))</f>
        <v>483</v>
      </c>
      <c r="I77" s="257"/>
      <c r="J77" s="58">
        <f>'基本（介護無）・複合'!M77</f>
        <v>1064</v>
      </c>
      <c r="K77" s="257"/>
      <c r="L77" s="58">
        <f t="shared" si="10"/>
        <v>1668</v>
      </c>
      <c r="M77" s="59">
        <f t="shared" si="12"/>
        <v>18681</v>
      </c>
      <c r="N77" s="59">
        <f t="shared" si="12"/>
        <v>18281</v>
      </c>
      <c r="O77" s="59">
        <f t="shared" si="12"/>
        <v>18181</v>
      </c>
      <c r="P77" s="59">
        <f t="shared" si="12"/>
        <v>17880</v>
      </c>
      <c r="Q77" s="59">
        <f t="shared" si="12"/>
        <v>17680</v>
      </c>
      <c r="R77" s="59">
        <f t="shared" si="12"/>
        <v>17280</v>
      </c>
      <c r="S77" s="59">
        <f t="shared" si="12"/>
        <v>16980</v>
      </c>
      <c r="T77" s="59">
        <f t="shared" si="12"/>
        <v>16680</v>
      </c>
    </row>
    <row r="78" spans="1:20" ht="18" customHeight="1" x14ac:dyDescent="0.2">
      <c r="A78" s="53" t="s">
        <v>837</v>
      </c>
      <c r="B78" s="90" t="s">
        <v>655</v>
      </c>
      <c r="C78" s="84" t="s">
        <v>14</v>
      </c>
      <c r="D78" s="77">
        <v>2</v>
      </c>
      <c r="E78" s="78" t="s">
        <v>12</v>
      </c>
      <c r="F78" s="57">
        <v>6</v>
      </c>
      <c r="G78" s="62">
        <f t="shared" si="11"/>
        <v>8</v>
      </c>
      <c r="H78" s="58">
        <f>IF(D78='基本（介護無）・単一'!$F$4,'基本（介護無）・単一'!$L$4,IF(D78='基本（介護無）・単一'!$F$5,'基本（介護無）・単一'!$L$5,IF(D78='基本（介護無）・単一'!$F$6,'基本（介護無）・単一'!$L$6,IF(D78='基本（介護無）・単一'!$F$7,'基本（介護無）・単一'!$L$7,IF(D78='基本（介護無）・単一'!$F$8,'基本（介護無）・単一'!$L$8,IF(D78='基本（介護無）・単一'!$F$9,'基本（介護無）・単一'!$L$9,IF(D78='基本（介護無）・単一'!$F$10,'基本（介護無）・単一'!$L$10)))))))</f>
        <v>483</v>
      </c>
      <c r="I78" s="257"/>
      <c r="J78" s="58">
        <f>'基本（介護無）・複合'!M78</f>
        <v>1161</v>
      </c>
      <c r="K78" s="257"/>
      <c r="L78" s="58">
        <f t="shared" si="10"/>
        <v>1765</v>
      </c>
      <c r="M78" s="59">
        <f t="shared" si="12"/>
        <v>19768</v>
      </c>
      <c r="N78" s="59">
        <f t="shared" si="12"/>
        <v>19344</v>
      </c>
      <c r="O78" s="59">
        <f t="shared" si="12"/>
        <v>19238</v>
      </c>
      <c r="P78" s="59">
        <f t="shared" si="12"/>
        <v>18920</v>
      </c>
      <c r="Q78" s="59">
        <f t="shared" si="12"/>
        <v>18709</v>
      </c>
      <c r="R78" s="59">
        <f t="shared" si="12"/>
        <v>18285</v>
      </c>
      <c r="S78" s="59">
        <f t="shared" si="12"/>
        <v>17967</v>
      </c>
      <c r="T78" s="59">
        <f t="shared" si="12"/>
        <v>17650</v>
      </c>
    </row>
    <row r="79" spans="1:20" ht="18" customHeight="1" x14ac:dyDescent="0.2">
      <c r="A79" s="53" t="s">
        <v>838</v>
      </c>
      <c r="B79" s="90" t="s">
        <v>655</v>
      </c>
      <c r="C79" s="84" t="s">
        <v>14</v>
      </c>
      <c r="D79" s="77">
        <v>2</v>
      </c>
      <c r="E79" s="78" t="s">
        <v>12</v>
      </c>
      <c r="F79" s="57">
        <v>6.5</v>
      </c>
      <c r="G79" s="62">
        <f t="shared" si="11"/>
        <v>8.5</v>
      </c>
      <c r="H79" s="58">
        <f>IF(D79='基本（介護無）・単一'!$F$4,'基本（介護無）・単一'!$L$4,IF(D79='基本（介護無）・単一'!$F$5,'基本（介護無）・単一'!$L$5,IF(D79='基本（介護無）・単一'!$F$6,'基本（介護無）・単一'!$L$6,IF(D79='基本（介護無）・単一'!$F$7,'基本（介護無）・単一'!$L$7,IF(D79='基本（介護無）・単一'!$F$8,'基本（介護無）・単一'!$L$8,IF(D79='基本（介護無）・単一'!$F$9,'基本（介護無）・単一'!$L$9,IF(D79='基本（介護無）・単一'!$F$10,'基本（介護無）・単一'!$L$10)))))))</f>
        <v>483</v>
      </c>
      <c r="I79" s="257"/>
      <c r="J79" s="58">
        <f>'基本（介護無）・複合'!M79</f>
        <v>1257</v>
      </c>
      <c r="K79" s="257"/>
      <c r="L79" s="58">
        <f t="shared" si="10"/>
        <v>1861</v>
      </c>
      <c r="M79" s="59">
        <f t="shared" si="12"/>
        <v>20843</v>
      </c>
      <c r="N79" s="59">
        <f t="shared" si="12"/>
        <v>20396</v>
      </c>
      <c r="O79" s="59">
        <f t="shared" si="12"/>
        <v>20284</v>
      </c>
      <c r="P79" s="59">
        <f t="shared" si="12"/>
        <v>19949</v>
      </c>
      <c r="Q79" s="59">
        <f t="shared" si="12"/>
        <v>19726</v>
      </c>
      <c r="R79" s="59">
        <f t="shared" si="12"/>
        <v>19279</v>
      </c>
      <c r="S79" s="59">
        <f t="shared" si="12"/>
        <v>18944</v>
      </c>
      <c r="T79" s="59">
        <f t="shared" si="12"/>
        <v>18610</v>
      </c>
    </row>
    <row r="80" spans="1:20" ht="18" customHeight="1" x14ac:dyDescent="0.2">
      <c r="A80" s="53" t="s">
        <v>839</v>
      </c>
      <c r="B80" s="90" t="s">
        <v>655</v>
      </c>
      <c r="C80" s="84" t="s">
        <v>14</v>
      </c>
      <c r="D80" s="77">
        <v>2</v>
      </c>
      <c r="E80" s="78" t="s">
        <v>12</v>
      </c>
      <c r="F80" s="57">
        <v>7</v>
      </c>
      <c r="G80" s="62">
        <f t="shared" si="11"/>
        <v>9</v>
      </c>
      <c r="H80" s="58">
        <f>IF(D80='基本（介護無）・単一'!$F$4,'基本（介護無）・単一'!$L$4,IF(D80='基本（介護無）・単一'!$F$5,'基本（介護無）・単一'!$L$5,IF(D80='基本（介護無）・単一'!$F$6,'基本（介護無）・単一'!$L$6,IF(D80='基本（介護無）・単一'!$F$7,'基本（介護無）・単一'!$L$7,IF(D80='基本（介護無）・単一'!$F$8,'基本（介護無）・単一'!$L$8,IF(D80='基本（介護無）・単一'!$F$9,'基本（介護無）・単一'!$L$9,IF(D80='基本（介護無）・単一'!$F$10,'基本（介護無）・単一'!$L$10)))))))</f>
        <v>483</v>
      </c>
      <c r="I80" s="257"/>
      <c r="J80" s="58">
        <f>'基本（介護無）・複合'!M80</f>
        <v>1354</v>
      </c>
      <c r="K80" s="257"/>
      <c r="L80" s="58">
        <f t="shared" si="10"/>
        <v>1958</v>
      </c>
      <c r="M80" s="59">
        <f t="shared" si="12"/>
        <v>21929</v>
      </c>
      <c r="N80" s="59">
        <f t="shared" si="12"/>
        <v>21459</v>
      </c>
      <c r="O80" s="59">
        <f t="shared" si="12"/>
        <v>21342</v>
      </c>
      <c r="P80" s="59">
        <f t="shared" si="12"/>
        <v>20989</v>
      </c>
      <c r="Q80" s="59">
        <f t="shared" si="12"/>
        <v>20754</v>
      </c>
      <c r="R80" s="59">
        <f t="shared" si="12"/>
        <v>20284</v>
      </c>
      <c r="S80" s="59">
        <f t="shared" si="12"/>
        <v>19932</v>
      </c>
      <c r="T80" s="59">
        <f t="shared" si="12"/>
        <v>19580</v>
      </c>
    </row>
    <row r="81" spans="1:20" ht="18" customHeight="1" x14ac:dyDescent="0.2">
      <c r="A81" s="53" t="s">
        <v>840</v>
      </c>
      <c r="B81" s="90" t="s">
        <v>655</v>
      </c>
      <c r="C81" s="84" t="s">
        <v>14</v>
      </c>
      <c r="D81" s="77">
        <v>2</v>
      </c>
      <c r="E81" s="78" t="s">
        <v>12</v>
      </c>
      <c r="F81" s="57">
        <v>7.5</v>
      </c>
      <c r="G81" s="62">
        <f t="shared" si="11"/>
        <v>9.5</v>
      </c>
      <c r="H81" s="58">
        <f>IF(D81='基本（介護無）・単一'!$F$4,'基本（介護無）・単一'!$L$4,IF(D81='基本（介護無）・単一'!$F$5,'基本（介護無）・単一'!$L$5,IF(D81='基本（介護無）・単一'!$F$6,'基本（介護無）・単一'!$L$6,IF(D81='基本（介護無）・単一'!$F$7,'基本（介護無）・単一'!$L$7,IF(D81='基本（介護無）・単一'!$F$8,'基本（介護無）・単一'!$L$8,IF(D81='基本（介護無）・単一'!$F$9,'基本（介護無）・単一'!$L$9,IF(D81='基本（介護無）・単一'!$F$10,'基本（介護無）・単一'!$L$10)))))))</f>
        <v>483</v>
      </c>
      <c r="I81" s="257"/>
      <c r="J81" s="58">
        <f>'基本（介護無）・複合'!M81</f>
        <v>1450</v>
      </c>
      <c r="K81" s="257"/>
      <c r="L81" s="58">
        <f t="shared" si="10"/>
        <v>2054</v>
      </c>
      <c r="M81" s="59">
        <f t="shared" si="12"/>
        <v>23004</v>
      </c>
      <c r="N81" s="59">
        <f t="shared" si="12"/>
        <v>22511</v>
      </c>
      <c r="O81" s="59">
        <f t="shared" si="12"/>
        <v>22388</v>
      </c>
      <c r="P81" s="59">
        <f t="shared" si="12"/>
        <v>22018</v>
      </c>
      <c r="Q81" s="59">
        <f t="shared" si="12"/>
        <v>21772</v>
      </c>
      <c r="R81" s="59">
        <f t="shared" si="12"/>
        <v>21279</v>
      </c>
      <c r="S81" s="59">
        <f t="shared" si="12"/>
        <v>20909</v>
      </c>
      <c r="T81" s="59">
        <f t="shared" si="12"/>
        <v>20540</v>
      </c>
    </row>
    <row r="82" spans="1:20" ht="18" customHeight="1" x14ac:dyDescent="0.2">
      <c r="A82" s="53" t="s">
        <v>841</v>
      </c>
      <c r="B82" s="90" t="s">
        <v>655</v>
      </c>
      <c r="C82" s="84" t="s">
        <v>14</v>
      </c>
      <c r="D82" s="77">
        <v>2</v>
      </c>
      <c r="E82" s="78" t="s">
        <v>12</v>
      </c>
      <c r="F82" s="57">
        <v>8</v>
      </c>
      <c r="G82" s="62">
        <f t="shared" si="11"/>
        <v>10</v>
      </c>
      <c r="H82" s="58">
        <f>IF(D82='基本（介護無）・単一'!$F$4,'基本（介護無）・単一'!$L$4,IF(D82='基本（介護無）・単一'!$F$5,'基本（介護無）・単一'!$L$5,IF(D82='基本（介護無）・単一'!$F$6,'基本（介護無）・単一'!$L$6,IF(D82='基本（介護無）・単一'!$F$7,'基本（介護無）・単一'!$L$7,IF(D82='基本（介護無）・単一'!$F$8,'基本（介護無）・単一'!$L$8,IF(D82='基本（介護無）・単一'!$F$9,'基本（介護無）・単一'!$L$9,IF(D82='基本（介護無）・単一'!$F$10,'基本（介護無）・単一'!$L$10)))))))</f>
        <v>483</v>
      </c>
      <c r="I82" s="257"/>
      <c r="J82" s="58">
        <f>'基本（介護無）・複合'!M82</f>
        <v>1547</v>
      </c>
      <c r="K82" s="257"/>
      <c r="L82" s="58">
        <f t="shared" si="10"/>
        <v>2151</v>
      </c>
      <c r="M82" s="59">
        <f t="shared" si="12"/>
        <v>24091</v>
      </c>
      <c r="N82" s="59">
        <f t="shared" si="12"/>
        <v>23574</v>
      </c>
      <c r="O82" s="59">
        <f t="shared" si="12"/>
        <v>23445</v>
      </c>
      <c r="P82" s="59">
        <f t="shared" si="12"/>
        <v>23058</v>
      </c>
      <c r="Q82" s="59">
        <f t="shared" si="12"/>
        <v>22800</v>
      </c>
      <c r="R82" s="59">
        <f t="shared" si="12"/>
        <v>22284</v>
      </c>
      <c r="S82" s="59">
        <f t="shared" si="12"/>
        <v>21897</v>
      </c>
      <c r="T82" s="59">
        <f t="shared" si="12"/>
        <v>21510</v>
      </c>
    </row>
    <row r="83" spans="1:20" ht="18" customHeight="1" x14ac:dyDescent="0.2">
      <c r="A83" s="53" t="s">
        <v>842</v>
      </c>
      <c r="B83" s="90" t="s">
        <v>655</v>
      </c>
      <c r="C83" s="84" t="s">
        <v>14</v>
      </c>
      <c r="D83" s="77">
        <v>2</v>
      </c>
      <c r="E83" s="78" t="s">
        <v>12</v>
      </c>
      <c r="F83" s="57">
        <v>8.5</v>
      </c>
      <c r="G83" s="62">
        <f t="shared" si="11"/>
        <v>10.5</v>
      </c>
      <c r="H83" s="58">
        <f>IF(D83='基本（介護無）・単一'!$F$4,'基本（介護無）・単一'!$L$4,IF(D83='基本（介護無）・単一'!$F$5,'基本（介護無）・単一'!$L$5,IF(D83='基本（介護無）・単一'!$F$6,'基本（介護無）・単一'!$L$6,IF(D83='基本（介護無）・単一'!$F$7,'基本（介護無）・単一'!$L$7,IF(D83='基本（介護無）・単一'!$F$8,'基本（介護無）・単一'!$L$8,IF(D83='基本（介護無）・単一'!$F$9,'基本（介護無）・単一'!$L$9,IF(D83='基本（介護無）・単一'!$F$10,'基本（介護無）・単一'!$L$10)))))))</f>
        <v>483</v>
      </c>
      <c r="I83" s="257"/>
      <c r="J83" s="58">
        <f>'基本（介護無）・複合'!M83</f>
        <v>1644</v>
      </c>
      <c r="K83" s="257"/>
      <c r="L83" s="58">
        <f t="shared" si="10"/>
        <v>2248</v>
      </c>
      <c r="M83" s="59">
        <f t="shared" si="12"/>
        <v>25177</v>
      </c>
      <c r="N83" s="59">
        <f t="shared" si="12"/>
        <v>24638</v>
      </c>
      <c r="O83" s="59">
        <f t="shared" si="12"/>
        <v>24503</v>
      </c>
      <c r="P83" s="59">
        <f t="shared" si="12"/>
        <v>24098</v>
      </c>
      <c r="Q83" s="59">
        <f t="shared" si="12"/>
        <v>23828</v>
      </c>
      <c r="R83" s="59">
        <f t="shared" si="12"/>
        <v>23289</v>
      </c>
      <c r="S83" s="59">
        <f t="shared" si="12"/>
        <v>22884</v>
      </c>
      <c r="T83" s="59">
        <f t="shared" si="12"/>
        <v>22480</v>
      </c>
    </row>
    <row r="84" spans="1:20" ht="18" customHeight="1" x14ac:dyDescent="0.2">
      <c r="A84" s="53" t="s">
        <v>843</v>
      </c>
      <c r="B84" s="90" t="s">
        <v>655</v>
      </c>
      <c r="C84" s="84" t="s">
        <v>14</v>
      </c>
      <c r="D84" s="77">
        <v>2</v>
      </c>
      <c r="E84" s="78" t="s">
        <v>12</v>
      </c>
      <c r="F84" s="57">
        <v>9</v>
      </c>
      <c r="G84" s="62">
        <f t="shared" si="11"/>
        <v>11</v>
      </c>
      <c r="H84" s="58">
        <f>IF(D84='基本（介護無）・単一'!$F$4,'基本（介護無）・単一'!$L$4,IF(D84='基本（介護無）・単一'!$F$5,'基本（介護無）・単一'!$L$5,IF(D84='基本（介護無）・単一'!$F$6,'基本（介護無）・単一'!$L$6,IF(D84='基本（介護無）・単一'!$F$7,'基本（介護無）・単一'!$L$7,IF(D84='基本（介護無）・単一'!$F$8,'基本（介護無）・単一'!$L$8,IF(D84='基本（介護無）・単一'!$F$9,'基本（介護無）・単一'!$L$9,IF(D84='基本（介護無）・単一'!$F$10,'基本（介護無）・単一'!$L$10)))))))</f>
        <v>483</v>
      </c>
      <c r="I84" s="257"/>
      <c r="J84" s="58">
        <f>'基本（介護無）・複合'!M84</f>
        <v>1740</v>
      </c>
      <c r="K84" s="257"/>
      <c r="L84" s="58">
        <f t="shared" si="10"/>
        <v>2344</v>
      </c>
      <c r="M84" s="59">
        <f t="shared" ref="M84:T93" si="13">ROUNDDOWN($L84*M$3,0)</f>
        <v>26252</v>
      </c>
      <c r="N84" s="59">
        <f t="shared" si="13"/>
        <v>25690</v>
      </c>
      <c r="O84" s="59">
        <f t="shared" si="13"/>
        <v>25549</v>
      </c>
      <c r="P84" s="59">
        <f t="shared" si="13"/>
        <v>25127</v>
      </c>
      <c r="Q84" s="59">
        <f t="shared" si="13"/>
        <v>24846</v>
      </c>
      <c r="R84" s="59">
        <f t="shared" si="13"/>
        <v>24283</v>
      </c>
      <c r="S84" s="59">
        <f t="shared" si="13"/>
        <v>23861</v>
      </c>
      <c r="T84" s="59">
        <f t="shared" si="13"/>
        <v>23440</v>
      </c>
    </row>
    <row r="85" spans="1:20" ht="18" customHeight="1" x14ac:dyDescent="0.2">
      <c r="A85" s="53" t="s">
        <v>844</v>
      </c>
      <c r="B85" s="90" t="s">
        <v>655</v>
      </c>
      <c r="C85" s="84" t="s">
        <v>14</v>
      </c>
      <c r="D85" s="77">
        <v>2</v>
      </c>
      <c r="E85" s="78" t="s">
        <v>12</v>
      </c>
      <c r="F85" s="57">
        <v>9.5</v>
      </c>
      <c r="G85" s="62">
        <f t="shared" si="11"/>
        <v>11.5</v>
      </c>
      <c r="H85" s="58">
        <f>IF(D85='基本（介護無）・単一'!$F$4,'基本（介護無）・単一'!$L$4,IF(D85='基本（介護無）・単一'!$F$5,'基本（介護無）・単一'!$L$5,IF(D85='基本（介護無）・単一'!$F$6,'基本（介護無）・単一'!$L$6,IF(D85='基本（介護無）・単一'!$F$7,'基本（介護無）・単一'!$L$7,IF(D85='基本（介護無）・単一'!$F$8,'基本（介護無）・単一'!$L$8,IF(D85='基本（介護無）・単一'!$F$9,'基本（介護無）・単一'!$L$9,IF(D85='基本（介護無）・単一'!$F$10,'基本（介護無）・単一'!$L$10)))))))</f>
        <v>483</v>
      </c>
      <c r="I85" s="257"/>
      <c r="J85" s="58">
        <f>'基本（介護無）・複合'!M85</f>
        <v>1837</v>
      </c>
      <c r="K85" s="257"/>
      <c r="L85" s="58">
        <f t="shared" si="10"/>
        <v>2441</v>
      </c>
      <c r="M85" s="59">
        <f t="shared" si="13"/>
        <v>27339</v>
      </c>
      <c r="N85" s="59">
        <f t="shared" si="13"/>
        <v>26753</v>
      </c>
      <c r="O85" s="59">
        <f t="shared" si="13"/>
        <v>26606</v>
      </c>
      <c r="P85" s="59">
        <f t="shared" si="13"/>
        <v>26167</v>
      </c>
      <c r="Q85" s="59">
        <f t="shared" si="13"/>
        <v>25874</v>
      </c>
      <c r="R85" s="59">
        <f t="shared" si="13"/>
        <v>25288</v>
      </c>
      <c r="S85" s="59">
        <f t="shared" si="13"/>
        <v>24849</v>
      </c>
      <c r="T85" s="59">
        <f t="shared" si="13"/>
        <v>24410</v>
      </c>
    </row>
    <row r="86" spans="1:20" ht="18" customHeight="1" x14ac:dyDescent="0.2">
      <c r="A86" s="53" t="s">
        <v>845</v>
      </c>
      <c r="B86" s="90" t="s">
        <v>655</v>
      </c>
      <c r="C86" s="84" t="s">
        <v>14</v>
      </c>
      <c r="D86" s="77">
        <v>2</v>
      </c>
      <c r="E86" s="78" t="s">
        <v>12</v>
      </c>
      <c r="F86" s="57">
        <v>10</v>
      </c>
      <c r="G86" s="62">
        <f t="shared" si="11"/>
        <v>12</v>
      </c>
      <c r="H86" s="58">
        <f>IF(D86='基本（介護無）・単一'!$F$4,'基本（介護無）・単一'!$L$4,IF(D86='基本（介護無）・単一'!$F$5,'基本（介護無）・単一'!$L$5,IF(D86='基本（介護無）・単一'!$F$6,'基本（介護無）・単一'!$L$6,IF(D86='基本（介護無）・単一'!$F$7,'基本（介護無）・単一'!$L$7,IF(D86='基本（介護無）・単一'!$F$8,'基本（介護無）・単一'!$L$8,IF(D86='基本（介護無）・単一'!$F$9,'基本（介護無）・単一'!$L$9,IF(D86='基本（介護無）・単一'!$F$10,'基本（介護無）・単一'!$L$10)))))))</f>
        <v>483</v>
      </c>
      <c r="I86" s="257"/>
      <c r="J86" s="58">
        <f>'基本（介護無）・複合'!M86</f>
        <v>1933</v>
      </c>
      <c r="K86" s="257"/>
      <c r="L86" s="58">
        <f t="shared" si="10"/>
        <v>2537</v>
      </c>
      <c r="M86" s="59">
        <f t="shared" si="13"/>
        <v>28414</v>
      </c>
      <c r="N86" s="59">
        <f t="shared" si="13"/>
        <v>27805</v>
      </c>
      <c r="O86" s="59">
        <f t="shared" si="13"/>
        <v>27653</v>
      </c>
      <c r="P86" s="59">
        <f t="shared" si="13"/>
        <v>27196</v>
      </c>
      <c r="Q86" s="59">
        <f t="shared" si="13"/>
        <v>26892</v>
      </c>
      <c r="R86" s="59">
        <f t="shared" si="13"/>
        <v>26283</v>
      </c>
      <c r="S86" s="59">
        <f t="shared" si="13"/>
        <v>25826</v>
      </c>
      <c r="T86" s="59">
        <f t="shared" si="13"/>
        <v>25370</v>
      </c>
    </row>
    <row r="87" spans="1:20" ht="18" customHeight="1" x14ac:dyDescent="0.2">
      <c r="A87" s="53" t="s">
        <v>846</v>
      </c>
      <c r="B87" s="90" t="s">
        <v>655</v>
      </c>
      <c r="C87" s="84" t="s">
        <v>14</v>
      </c>
      <c r="D87" s="77">
        <v>2</v>
      </c>
      <c r="E87" s="78" t="s">
        <v>12</v>
      </c>
      <c r="F87" s="57">
        <v>10.5</v>
      </c>
      <c r="G87" s="62">
        <f t="shared" si="11"/>
        <v>12.5</v>
      </c>
      <c r="H87" s="58">
        <f>IF(D87='基本（介護無）・単一'!$F$4,'基本（介護無）・単一'!$L$4,IF(D87='基本（介護無）・単一'!$F$5,'基本（介護無）・単一'!$L$5,IF(D87='基本（介護無）・単一'!$F$6,'基本（介護無）・単一'!$L$6,IF(D87='基本（介護無）・単一'!$F$7,'基本（介護無）・単一'!$L$7,IF(D87='基本（介護無）・単一'!$F$8,'基本（介護無）・単一'!$L$8,IF(D87='基本（介護無）・単一'!$F$9,'基本（介護無）・単一'!$L$9,IF(D87='基本（介護無）・単一'!$F$10,'基本（介護無）・単一'!$L$10)))))))</f>
        <v>483</v>
      </c>
      <c r="I87" s="257"/>
      <c r="J87" s="58">
        <f>'基本（介護無）・複合'!M87</f>
        <v>2030</v>
      </c>
      <c r="K87" s="257"/>
      <c r="L87" s="58">
        <f t="shared" si="10"/>
        <v>2634</v>
      </c>
      <c r="M87" s="59">
        <f t="shared" si="13"/>
        <v>29500</v>
      </c>
      <c r="N87" s="59">
        <f t="shared" si="13"/>
        <v>28868</v>
      </c>
      <c r="O87" s="59">
        <f t="shared" si="13"/>
        <v>28710</v>
      </c>
      <c r="P87" s="59">
        <f t="shared" si="13"/>
        <v>28236</v>
      </c>
      <c r="Q87" s="59">
        <f t="shared" si="13"/>
        <v>27920</v>
      </c>
      <c r="R87" s="59">
        <f t="shared" si="13"/>
        <v>27288</v>
      </c>
      <c r="S87" s="59">
        <f t="shared" si="13"/>
        <v>26814</v>
      </c>
      <c r="T87" s="59">
        <f t="shared" si="13"/>
        <v>26340</v>
      </c>
    </row>
    <row r="88" spans="1:20" ht="18" customHeight="1" x14ac:dyDescent="0.2">
      <c r="A88" s="53" t="s">
        <v>847</v>
      </c>
      <c r="B88" s="90" t="s">
        <v>655</v>
      </c>
      <c r="C88" s="84" t="s">
        <v>14</v>
      </c>
      <c r="D88" s="77">
        <v>2.5</v>
      </c>
      <c r="E88" s="78" t="s">
        <v>12</v>
      </c>
      <c r="F88" s="57">
        <v>0.5</v>
      </c>
      <c r="G88" s="62">
        <f t="shared" si="11"/>
        <v>3</v>
      </c>
      <c r="H88" s="58">
        <f>IF(D88='基本（介護無）・単一'!$F$4,'基本（介護無）・単一'!$L$4,IF(D88='基本（介護無）・単一'!$F$5,'基本（介護無）・単一'!$L$5,IF(D88='基本（介護無）・単一'!$F$6,'基本（介護無）・単一'!$L$6,IF(D88='基本（介護無）・単一'!$F$7,'基本（介護無）・単一'!$L$7,IF(D88='基本（介護無）・単一'!$F$8,'基本（介護無）・単一'!$L$8,IF(D88='基本（介護無）・単一'!$F$9,'基本（介護無）・単一'!$L$9,IF(D88='基本（介護無）・単一'!$F$10,'基本（介護無）・単一'!$L$10)))))))</f>
        <v>580</v>
      </c>
      <c r="I88" s="257"/>
      <c r="J88" s="58">
        <f>'基本（介護無）・複合'!M88</f>
        <v>98</v>
      </c>
      <c r="K88" s="257"/>
      <c r="L88" s="58">
        <f t="shared" si="10"/>
        <v>823</v>
      </c>
      <c r="M88" s="59">
        <f t="shared" si="13"/>
        <v>9217</v>
      </c>
      <c r="N88" s="59">
        <f t="shared" si="13"/>
        <v>9020</v>
      </c>
      <c r="O88" s="59">
        <f t="shared" si="13"/>
        <v>8970</v>
      </c>
      <c r="P88" s="59">
        <f t="shared" si="13"/>
        <v>8822</v>
      </c>
      <c r="Q88" s="59">
        <f t="shared" si="13"/>
        <v>8723</v>
      </c>
      <c r="R88" s="59">
        <f t="shared" si="13"/>
        <v>8526</v>
      </c>
      <c r="S88" s="59">
        <f t="shared" si="13"/>
        <v>8378</v>
      </c>
      <c r="T88" s="59">
        <f t="shared" si="13"/>
        <v>8230</v>
      </c>
    </row>
    <row r="89" spans="1:20" ht="18" customHeight="1" x14ac:dyDescent="0.2">
      <c r="A89" s="53" t="s">
        <v>848</v>
      </c>
      <c r="B89" s="90" t="s">
        <v>655</v>
      </c>
      <c r="C89" s="84" t="s">
        <v>14</v>
      </c>
      <c r="D89" s="77">
        <v>2.5</v>
      </c>
      <c r="E89" s="78" t="s">
        <v>12</v>
      </c>
      <c r="F89" s="57">
        <v>1</v>
      </c>
      <c r="G89" s="62">
        <f t="shared" si="11"/>
        <v>3.5</v>
      </c>
      <c r="H89" s="58">
        <f>IF(D89='基本（介護無）・単一'!$F$4,'基本（介護無）・単一'!$L$4,IF(D89='基本（介護無）・単一'!$F$5,'基本（介護無）・単一'!$L$5,IF(D89='基本（介護無）・単一'!$F$6,'基本（介護無）・単一'!$L$6,IF(D89='基本（介護無）・単一'!$F$7,'基本（介護無）・単一'!$L$7,IF(D89='基本（介護無）・単一'!$F$8,'基本（介護無）・単一'!$L$8,IF(D89='基本（介護無）・単一'!$F$9,'基本（介護無）・単一'!$L$9,IF(D89='基本（介護無）・単一'!$F$10,'基本（介護無）・単一'!$L$10)))))))</f>
        <v>580</v>
      </c>
      <c r="I89" s="257"/>
      <c r="J89" s="58">
        <f>'基本（介護無）・複合'!M89</f>
        <v>195</v>
      </c>
      <c r="K89" s="257"/>
      <c r="L89" s="58">
        <f t="shared" si="10"/>
        <v>920</v>
      </c>
      <c r="M89" s="59">
        <f t="shared" si="13"/>
        <v>10304</v>
      </c>
      <c r="N89" s="59">
        <f t="shared" si="13"/>
        <v>10083</v>
      </c>
      <c r="O89" s="59">
        <f t="shared" si="13"/>
        <v>10028</v>
      </c>
      <c r="P89" s="59">
        <f t="shared" si="13"/>
        <v>9862</v>
      </c>
      <c r="Q89" s="59">
        <f t="shared" si="13"/>
        <v>9752</v>
      </c>
      <c r="R89" s="59">
        <f t="shared" si="13"/>
        <v>9531</v>
      </c>
      <c r="S89" s="59">
        <f t="shared" si="13"/>
        <v>9365</v>
      </c>
      <c r="T89" s="59">
        <f t="shared" si="13"/>
        <v>9200</v>
      </c>
    </row>
    <row r="90" spans="1:20" ht="18" customHeight="1" x14ac:dyDescent="0.2">
      <c r="A90" s="53" t="s">
        <v>849</v>
      </c>
      <c r="B90" s="90" t="s">
        <v>655</v>
      </c>
      <c r="C90" s="84" t="s">
        <v>14</v>
      </c>
      <c r="D90" s="77">
        <v>2.5</v>
      </c>
      <c r="E90" s="78" t="s">
        <v>12</v>
      </c>
      <c r="F90" s="57">
        <v>1.5</v>
      </c>
      <c r="G90" s="62">
        <f t="shared" si="11"/>
        <v>4</v>
      </c>
      <c r="H90" s="58">
        <f>IF(D90='基本（介護無）・単一'!$F$4,'基本（介護無）・単一'!$L$4,IF(D90='基本（介護無）・単一'!$F$5,'基本（介護無）・単一'!$L$5,IF(D90='基本（介護無）・単一'!$F$6,'基本（介護無）・単一'!$L$6,IF(D90='基本（介護無）・単一'!$F$7,'基本（介護無）・単一'!$L$7,IF(D90='基本（介護無）・単一'!$F$8,'基本（介護無）・単一'!$L$8,IF(D90='基本（介護無）・単一'!$F$9,'基本（介護無）・単一'!$L$9,IF(D90='基本（介護無）・単一'!$F$10,'基本（介護無）・単一'!$L$10)))))))</f>
        <v>580</v>
      </c>
      <c r="I90" s="257"/>
      <c r="J90" s="58">
        <f>'基本（介護無）・複合'!M90</f>
        <v>291</v>
      </c>
      <c r="K90" s="257"/>
      <c r="L90" s="58">
        <f t="shared" si="10"/>
        <v>1016</v>
      </c>
      <c r="M90" s="59">
        <f t="shared" si="13"/>
        <v>11379</v>
      </c>
      <c r="N90" s="59">
        <f t="shared" si="13"/>
        <v>11135</v>
      </c>
      <c r="O90" s="59">
        <f t="shared" si="13"/>
        <v>11074</v>
      </c>
      <c r="P90" s="59">
        <f t="shared" si="13"/>
        <v>10891</v>
      </c>
      <c r="Q90" s="59">
        <f t="shared" si="13"/>
        <v>10769</v>
      </c>
      <c r="R90" s="59">
        <f t="shared" si="13"/>
        <v>10525</v>
      </c>
      <c r="S90" s="59">
        <f t="shared" si="13"/>
        <v>10342</v>
      </c>
      <c r="T90" s="59">
        <f t="shared" si="13"/>
        <v>10160</v>
      </c>
    </row>
    <row r="91" spans="1:20" ht="18" customHeight="1" x14ac:dyDescent="0.2">
      <c r="A91" s="53" t="s">
        <v>850</v>
      </c>
      <c r="B91" s="90" t="s">
        <v>655</v>
      </c>
      <c r="C91" s="84" t="s">
        <v>14</v>
      </c>
      <c r="D91" s="77">
        <v>2.5</v>
      </c>
      <c r="E91" s="78" t="s">
        <v>12</v>
      </c>
      <c r="F91" s="57">
        <v>2</v>
      </c>
      <c r="G91" s="62">
        <f t="shared" si="11"/>
        <v>4.5</v>
      </c>
      <c r="H91" s="58">
        <f>IF(D91='基本（介護無）・単一'!$F$4,'基本（介護無）・単一'!$L$4,IF(D91='基本（介護無）・単一'!$F$5,'基本（介護無）・単一'!$L$5,IF(D91='基本（介護無）・単一'!$F$6,'基本（介護無）・単一'!$L$6,IF(D91='基本（介護無）・単一'!$F$7,'基本（介護無）・単一'!$L$7,IF(D91='基本（介護無）・単一'!$F$8,'基本（介護無）・単一'!$L$8,IF(D91='基本（介護無）・単一'!$F$9,'基本（介護無）・単一'!$L$9,IF(D91='基本（介護無）・単一'!$F$10,'基本（介護無）・単一'!$L$10)))))))</f>
        <v>580</v>
      </c>
      <c r="I91" s="257"/>
      <c r="J91" s="58">
        <f>'基本（介護無）・複合'!M91</f>
        <v>388</v>
      </c>
      <c r="K91" s="257"/>
      <c r="L91" s="58">
        <f t="shared" si="10"/>
        <v>1113</v>
      </c>
      <c r="M91" s="59">
        <f t="shared" si="13"/>
        <v>12465</v>
      </c>
      <c r="N91" s="59">
        <f t="shared" si="13"/>
        <v>12198</v>
      </c>
      <c r="O91" s="59">
        <f t="shared" si="13"/>
        <v>12131</v>
      </c>
      <c r="P91" s="59">
        <f t="shared" si="13"/>
        <v>11931</v>
      </c>
      <c r="Q91" s="59">
        <f t="shared" si="13"/>
        <v>11797</v>
      </c>
      <c r="R91" s="59">
        <f t="shared" si="13"/>
        <v>11530</v>
      </c>
      <c r="S91" s="59">
        <f t="shared" si="13"/>
        <v>11330</v>
      </c>
      <c r="T91" s="59">
        <f t="shared" si="13"/>
        <v>11130</v>
      </c>
    </row>
    <row r="92" spans="1:20" ht="18" customHeight="1" x14ac:dyDescent="0.2">
      <c r="A92" s="53" t="s">
        <v>851</v>
      </c>
      <c r="B92" s="90" t="s">
        <v>655</v>
      </c>
      <c r="C92" s="84" t="s">
        <v>14</v>
      </c>
      <c r="D92" s="77">
        <v>2.5</v>
      </c>
      <c r="E92" s="78" t="s">
        <v>12</v>
      </c>
      <c r="F92" s="57">
        <v>2.5</v>
      </c>
      <c r="G92" s="62">
        <f t="shared" si="11"/>
        <v>5</v>
      </c>
      <c r="H92" s="58">
        <f>IF(D92='基本（介護無）・単一'!$F$4,'基本（介護無）・単一'!$L$4,IF(D92='基本（介護無）・単一'!$F$5,'基本（介護無）・単一'!$L$5,IF(D92='基本（介護無）・単一'!$F$6,'基本（介護無）・単一'!$L$6,IF(D92='基本（介護無）・単一'!$F$7,'基本（介護無）・単一'!$L$7,IF(D92='基本（介護無）・単一'!$F$8,'基本（介護無）・単一'!$L$8,IF(D92='基本（介護無）・単一'!$F$9,'基本（介護無）・単一'!$L$9,IF(D92='基本（介護無）・単一'!$F$10,'基本（介護無）・単一'!$L$10)))))))</f>
        <v>580</v>
      </c>
      <c r="I92" s="257"/>
      <c r="J92" s="58">
        <f>'基本（介護無）・複合'!M92</f>
        <v>484</v>
      </c>
      <c r="K92" s="257"/>
      <c r="L92" s="58">
        <f t="shared" si="10"/>
        <v>1209</v>
      </c>
      <c r="M92" s="59">
        <f t="shared" si="13"/>
        <v>13540</v>
      </c>
      <c r="N92" s="59">
        <f t="shared" si="13"/>
        <v>13250</v>
      </c>
      <c r="O92" s="59">
        <f t="shared" si="13"/>
        <v>13178</v>
      </c>
      <c r="P92" s="59">
        <f t="shared" si="13"/>
        <v>12960</v>
      </c>
      <c r="Q92" s="59">
        <f t="shared" si="13"/>
        <v>12815</v>
      </c>
      <c r="R92" s="59">
        <f t="shared" si="13"/>
        <v>12525</v>
      </c>
      <c r="S92" s="59">
        <f t="shared" si="13"/>
        <v>12307</v>
      </c>
      <c r="T92" s="59">
        <f t="shared" si="13"/>
        <v>12090</v>
      </c>
    </row>
    <row r="93" spans="1:20" ht="18" customHeight="1" x14ac:dyDescent="0.2">
      <c r="A93" s="53" t="s">
        <v>852</v>
      </c>
      <c r="B93" s="90" t="s">
        <v>655</v>
      </c>
      <c r="C93" s="84" t="s">
        <v>14</v>
      </c>
      <c r="D93" s="77">
        <v>2.5</v>
      </c>
      <c r="E93" s="78" t="s">
        <v>12</v>
      </c>
      <c r="F93" s="57">
        <v>3</v>
      </c>
      <c r="G93" s="62">
        <f t="shared" si="11"/>
        <v>5.5</v>
      </c>
      <c r="H93" s="58">
        <f>IF(D93='基本（介護無）・単一'!$F$4,'基本（介護無）・単一'!$L$4,IF(D93='基本（介護無）・単一'!$F$5,'基本（介護無）・単一'!$L$5,IF(D93='基本（介護無）・単一'!$F$6,'基本（介護無）・単一'!$L$6,IF(D93='基本（介護無）・単一'!$F$7,'基本（介護無）・単一'!$L$7,IF(D93='基本（介護無）・単一'!$F$8,'基本（介護無）・単一'!$L$8,IF(D93='基本（介護無）・単一'!$F$9,'基本（介護無）・単一'!$L$9,IF(D93='基本（介護無）・単一'!$F$10,'基本（介護無）・単一'!$L$10)))))))</f>
        <v>580</v>
      </c>
      <c r="I93" s="257"/>
      <c r="J93" s="58">
        <f>'基本（介護無）・複合'!M93</f>
        <v>581</v>
      </c>
      <c r="K93" s="257"/>
      <c r="L93" s="58">
        <f t="shared" si="10"/>
        <v>1306</v>
      </c>
      <c r="M93" s="59">
        <f t="shared" si="13"/>
        <v>14627</v>
      </c>
      <c r="N93" s="59">
        <f t="shared" si="13"/>
        <v>14313</v>
      </c>
      <c r="O93" s="59">
        <f t="shared" si="13"/>
        <v>14235</v>
      </c>
      <c r="P93" s="59">
        <f t="shared" si="13"/>
        <v>14000</v>
      </c>
      <c r="Q93" s="59">
        <f t="shared" si="13"/>
        <v>13843</v>
      </c>
      <c r="R93" s="59">
        <f t="shared" si="13"/>
        <v>13530</v>
      </c>
      <c r="S93" s="59">
        <f t="shared" si="13"/>
        <v>13295</v>
      </c>
      <c r="T93" s="59">
        <f t="shared" si="13"/>
        <v>13060</v>
      </c>
    </row>
    <row r="94" spans="1:20" ht="18" customHeight="1" x14ac:dyDescent="0.2">
      <c r="A94" s="53" t="s">
        <v>853</v>
      </c>
      <c r="B94" s="90" t="s">
        <v>655</v>
      </c>
      <c r="C94" s="84" t="s">
        <v>14</v>
      </c>
      <c r="D94" s="77">
        <v>2.5</v>
      </c>
      <c r="E94" s="78" t="s">
        <v>12</v>
      </c>
      <c r="F94" s="57">
        <v>3.5</v>
      </c>
      <c r="G94" s="62">
        <f t="shared" si="11"/>
        <v>6</v>
      </c>
      <c r="H94" s="58">
        <f>IF(D94='基本（介護無）・単一'!$F$4,'基本（介護無）・単一'!$L$4,IF(D94='基本（介護無）・単一'!$F$5,'基本（介護無）・単一'!$L$5,IF(D94='基本（介護無）・単一'!$F$6,'基本（介護無）・単一'!$L$6,IF(D94='基本（介護無）・単一'!$F$7,'基本（介護無）・単一'!$L$7,IF(D94='基本（介護無）・単一'!$F$8,'基本（介護無）・単一'!$L$8,IF(D94='基本（介護無）・単一'!$F$9,'基本（介護無）・単一'!$L$9,IF(D94='基本（介護無）・単一'!$F$10,'基本（介護無）・単一'!$L$10)))))))</f>
        <v>580</v>
      </c>
      <c r="I94" s="257"/>
      <c r="J94" s="58">
        <f>'基本（介護無）・複合'!M94</f>
        <v>678</v>
      </c>
      <c r="K94" s="257"/>
      <c r="L94" s="58">
        <f t="shared" si="10"/>
        <v>1403</v>
      </c>
      <c r="M94" s="59">
        <f t="shared" ref="M94:T108" si="14">ROUNDDOWN($L94*M$3,0)</f>
        <v>15713</v>
      </c>
      <c r="N94" s="59">
        <f t="shared" si="14"/>
        <v>15376</v>
      </c>
      <c r="O94" s="59">
        <f t="shared" si="14"/>
        <v>15292</v>
      </c>
      <c r="P94" s="59">
        <f t="shared" si="14"/>
        <v>15040</v>
      </c>
      <c r="Q94" s="59">
        <f t="shared" si="14"/>
        <v>14871</v>
      </c>
      <c r="R94" s="59">
        <f t="shared" si="14"/>
        <v>14535</v>
      </c>
      <c r="S94" s="59">
        <f t="shared" si="14"/>
        <v>14282</v>
      </c>
      <c r="T94" s="59">
        <f t="shared" si="14"/>
        <v>14030</v>
      </c>
    </row>
    <row r="95" spans="1:20" ht="18" customHeight="1" x14ac:dyDescent="0.2">
      <c r="A95" s="53" t="s">
        <v>854</v>
      </c>
      <c r="B95" s="90" t="s">
        <v>655</v>
      </c>
      <c r="C95" s="84" t="s">
        <v>14</v>
      </c>
      <c r="D95" s="77">
        <v>2.5</v>
      </c>
      <c r="E95" s="78" t="s">
        <v>12</v>
      </c>
      <c r="F95" s="57">
        <v>4</v>
      </c>
      <c r="G95" s="62">
        <f t="shared" si="11"/>
        <v>6.5</v>
      </c>
      <c r="H95" s="58">
        <f>IF(D95='基本（介護無）・単一'!$F$4,'基本（介護無）・単一'!$L$4,IF(D95='基本（介護無）・単一'!$F$5,'基本（介護無）・単一'!$L$5,IF(D95='基本（介護無）・単一'!$F$6,'基本（介護無）・単一'!$L$6,IF(D95='基本（介護無）・単一'!$F$7,'基本（介護無）・単一'!$L$7,IF(D95='基本（介護無）・単一'!$F$8,'基本（介護無）・単一'!$L$8,IF(D95='基本（介護無）・単一'!$F$9,'基本（介護無）・単一'!$L$9,IF(D95='基本（介護無）・単一'!$F$10,'基本（介護無）・単一'!$L$10)))))))</f>
        <v>580</v>
      </c>
      <c r="I95" s="257"/>
      <c r="J95" s="58">
        <f>'基本（介護無）・複合'!M95</f>
        <v>774</v>
      </c>
      <c r="K95" s="257"/>
      <c r="L95" s="58">
        <f t="shared" si="10"/>
        <v>1499</v>
      </c>
      <c r="M95" s="59">
        <f t="shared" si="14"/>
        <v>16788</v>
      </c>
      <c r="N95" s="59">
        <f t="shared" si="14"/>
        <v>16429</v>
      </c>
      <c r="O95" s="59">
        <f t="shared" si="14"/>
        <v>16339</v>
      </c>
      <c r="P95" s="59">
        <f t="shared" si="14"/>
        <v>16069</v>
      </c>
      <c r="Q95" s="59">
        <f t="shared" si="14"/>
        <v>15889</v>
      </c>
      <c r="R95" s="59">
        <f t="shared" si="14"/>
        <v>15529</v>
      </c>
      <c r="S95" s="59">
        <f t="shared" si="14"/>
        <v>15259</v>
      </c>
      <c r="T95" s="59">
        <f t="shared" si="14"/>
        <v>14990</v>
      </c>
    </row>
    <row r="96" spans="1:20" ht="18" customHeight="1" x14ac:dyDescent="0.2">
      <c r="A96" s="53" t="s">
        <v>855</v>
      </c>
      <c r="B96" s="90" t="s">
        <v>655</v>
      </c>
      <c r="C96" s="84" t="s">
        <v>14</v>
      </c>
      <c r="D96" s="77">
        <v>2.5</v>
      </c>
      <c r="E96" s="78" t="s">
        <v>12</v>
      </c>
      <c r="F96" s="57">
        <v>4.5</v>
      </c>
      <c r="G96" s="62">
        <f t="shared" si="11"/>
        <v>7</v>
      </c>
      <c r="H96" s="58">
        <f>IF(D96='基本（介護無）・単一'!$F$4,'基本（介護無）・単一'!$L$4,IF(D96='基本（介護無）・単一'!$F$5,'基本（介護無）・単一'!$L$5,IF(D96='基本（介護無）・単一'!$F$6,'基本（介護無）・単一'!$L$6,IF(D96='基本（介護無）・単一'!$F$7,'基本（介護無）・単一'!$L$7,IF(D96='基本（介護無）・単一'!$F$8,'基本（介護無）・単一'!$L$8,IF(D96='基本（介護無）・単一'!$F$9,'基本（介護無）・単一'!$L$9,IF(D96='基本（介護無）・単一'!$F$10,'基本（介護無）・単一'!$L$10)))))))</f>
        <v>580</v>
      </c>
      <c r="I96" s="257"/>
      <c r="J96" s="58">
        <f>'基本（介護無）・複合'!M96</f>
        <v>871</v>
      </c>
      <c r="K96" s="257"/>
      <c r="L96" s="58">
        <f t="shared" si="10"/>
        <v>1596</v>
      </c>
      <c r="M96" s="59">
        <f t="shared" si="14"/>
        <v>17875</v>
      </c>
      <c r="N96" s="59">
        <f t="shared" si="14"/>
        <v>17492</v>
      </c>
      <c r="O96" s="59">
        <f t="shared" si="14"/>
        <v>17396</v>
      </c>
      <c r="P96" s="59">
        <f t="shared" si="14"/>
        <v>17109</v>
      </c>
      <c r="Q96" s="59">
        <f t="shared" si="14"/>
        <v>16917</v>
      </c>
      <c r="R96" s="59">
        <f t="shared" si="14"/>
        <v>16534</v>
      </c>
      <c r="S96" s="59">
        <f t="shared" si="14"/>
        <v>16247</v>
      </c>
      <c r="T96" s="59">
        <f t="shared" si="14"/>
        <v>15960</v>
      </c>
    </row>
    <row r="97" spans="1:20" ht="18" customHeight="1" x14ac:dyDescent="0.2">
      <c r="A97" s="53" t="s">
        <v>856</v>
      </c>
      <c r="B97" s="90" t="s">
        <v>655</v>
      </c>
      <c r="C97" s="84" t="s">
        <v>14</v>
      </c>
      <c r="D97" s="77">
        <v>2.5</v>
      </c>
      <c r="E97" s="78" t="s">
        <v>12</v>
      </c>
      <c r="F97" s="57">
        <v>5</v>
      </c>
      <c r="G97" s="62">
        <f t="shared" si="11"/>
        <v>7.5</v>
      </c>
      <c r="H97" s="58">
        <f>IF(D97='基本（介護無）・単一'!$F$4,'基本（介護無）・単一'!$L$4,IF(D97='基本（介護無）・単一'!$F$5,'基本（介護無）・単一'!$L$5,IF(D97='基本（介護無）・単一'!$F$6,'基本（介護無）・単一'!$L$6,IF(D97='基本（介護無）・単一'!$F$7,'基本（介護無）・単一'!$L$7,IF(D97='基本（介護無）・単一'!$F$8,'基本（介護無）・単一'!$L$8,IF(D97='基本（介護無）・単一'!$F$9,'基本（介護無）・単一'!$L$9,IF(D97='基本（介護無）・単一'!$F$10,'基本（介護無）・単一'!$L$10)))))))</f>
        <v>580</v>
      </c>
      <c r="I97" s="257"/>
      <c r="J97" s="58">
        <f>'基本（介護無）・複合'!M97</f>
        <v>967</v>
      </c>
      <c r="K97" s="257"/>
      <c r="L97" s="58">
        <f t="shared" si="10"/>
        <v>1692</v>
      </c>
      <c r="M97" s="59">
        <f t="shared" si="14"/>
        <v>18950</v>
      </c>
      <c r="N97" s="59">
        <f t="shared" si="14"/>
        <v>18544</v>
      </c>
      <c r="O97" s="59">
        <f t="shared" si="14"/>
        <v>18442</v>
      </c>
      <c r="P97" s="59">
        <f t="shared" si="14"/>
        <v>18138</v>
      </c>
      <c r="Q97" s="59">
        <f t="shared" si="14"/>
        <v>17935</v>
      </c>
      <c r="R97" s="59">
        <f t="shared" si="14"/>
        <v>17529</v>
      </c>
      <c r="S97" s="59">
        <f t="shared" si="14"/>
        <v>17224</v>
      </c>
      <c r="T97" s="59">
        <f t="shared" si="14"/>
        <v>16920</v>
      </c>
    </row>
    <row r="98" spans="1:20" ht="18" customHeight="1" x14ac:dyDescent="0.2">
      <c r="A98" s="53" t="s">
        <v>857</v>
      </c>
      <c r="B98" s="90" t="s">
        <v>655</v>
      </c>
      <c r="C98" s="84" t="s">
        <v>14</v>
      </c>
      <c r="D98" s="77">
        <v>2.5</v>
      </c>
      <c r="E98" s="78" t="s">
        <v>12</v>
      </c>
      <c r="F98" s="57">
        <v>5.5</v>
      </c>
      <c r="G98" s="62">
        <f t="shared" si="11"/>
        <v>8</v>
      </c>
      <c r="H98" s="58">
        <f>IF(D98='基本（介護無）・単一'!$F$4,'基本（介護無）・単一'!$L$4,IF(D98='基本（介護無）・単一'!$F$5,'基本（介護無）・単一'!$L$5,IF(D98='基本（介護無）・単一'!$F$6,'基本（介護無）・単一'!$L$6,IF(D98='基本（介護無）・単一'!$F$7,'基本（介護無）・単一'!$L$7,IF(D98='基本（介護無）・単一'!$F$8,'基本（介護無）・単一'!$L$8,IF(D98='基本（介護無）・単一'!$F$9,'基本（介護無）・単一'!$L$9,IF(D98='基本（介護無）・単一'!$F$10,'基本（介護無）・単一'!$L$10)))))))</f>
        <v>580</v>
      </c>
      <c r="I98" s="257"/>
      <c r="J98" s="58">
        <f>'基本（介護無）・複合'!M98</f>
        <v>1064</v>
      </c>
      <c r="K98" s="257"/>
      <c r="L98" s="58">
        <f t="shared" si="10"/>
        <v>1789</v>
      </c>
      <c r="M98" s="59">
        <f t="shared" si="14"/>
        <v>20036</v>
      </c>
      <c r="N98" s="59">
        <f t="shared" si="14"/>
        <v>19607</v>
      </c>
      <c r="O98" s="59">
        <f t="shared" si="14"/>
        <v>19500</v>
      </c>
      <c r="P98" s="59">
        <f t="shared" si="14"/>
        <v>19178</v>
      </c>
      <c r="Q98" s="59">
        <f t="shared" si="14"/>
        <v>18963</v>
      </c>
      <c r="R98" s="59">
        <f t="shared" si="14"/>
        <v>18534</v>
      </c>
      <c r="S98" s="59">
        <f t="shared" si="14"/>
        <v>18212</v>
      </c>
      <c r="T98" s="59">
        <f t="shared" si="14"/>
        <v>17890</v>
      </c>
    </row>
    <row r="99" spans="1:20" ht="18" customHeight="1" x14ac:dyDescent="0.2">
      <c r="A99" s="53" t="s">
        <v>858</v>
      </c>
      <c r="B99" s="90" t="s">
        <v>655</v>
      </c>
      <c r="C99" s="84" t="s">
        <v>14</v>
      </c>
      <c r="D99" s="77">
        <v>2.5</v>
      </c>
      <c r="E99" s="78" t="s">
        <v>12</v>
      </c>
      <c r="F99" s="57">
        <v>6</v>
      </c>
      <c r="G99" s="62">
        <f t="shared" si="11"/>
        <v>8.5</v>
      </c>
      <c r="H99" s="58">
        <f>IF(D99='基本（介護無）・単一'!$F$4,'基本（介護無）・単一'!$L$4,IF(D99='基本（介護無）・単一'!$F$5,'基本（介護無）・単一'!$L$5,IF(D99='基本（介護無）・単一'!$F$6,'基本（介護無）・単一'!$L$6,IF(D99='基本（介護無）・単一'!$F$7,'基本（介護無）・単一'!$L$7,IF(D99='基本（介護無）・単一'!$F$8,'基本（介護無）・単一'!$L$8,IF(D99='基本（介護無）・単一'!$F$9,'基本（介護無）・単一'!$L$9,IF(D99='基本（介護無）・単一'!$F$10,'基本（介護無）・単一'!$L$10)))))))</f>
        <v>580</v>
      </c>
      <c r="I99" s="257"/>
      <c r="J99" s="58">
        <f>'基本（介護無）・複合'!M99</f>
        <v>1161</v>
      </c>
      <c r="K99" s="257"/>
      <c r="L99" s="58">
        <f t="shared" si="10"/>
        <v>1886</v>
      </c>
      <c r="M99" s="59">
        <f t="shared" si="14"/>
        <v>21123</v>
      </c>
      <c r="N99" s="59">
        <f t="shared" si="14"/>
        <v>20670</v>
      </c>
      <c r="O99" s="59">
        <f t="shared" si="14"/>
        <v>20557</v>
      </c>
      <c r="P99" s="59">
        <f t="shared" si="14"/>
        <v>20217</v>
      </c>
      <c r="Q99" s="59">
        <f t="shared" si="14"/>
        <v>19991</v>
      </c>
      <c r="R99" s="59">
        <f t="shared" si="14"/>
        <v>19538</v>
      </c>
      <c r="S99" s="59">
        <f t="shared" si="14"/>
        <v>19199</v>
      </c>
      <c r="T99" s="59">
        <f t="shared" si="14"/>
        <v>18860</v>
      </c>
    </row>
    <row r="100" spans="1:20" ht="18" customHeight="1" x14ac:dyDescent="0.2">
      <c r="A100" s="53" t="s">
        <v>859</v>
      </c>
      <c r="B100" s="90" t="s">
        <v>655</v>
      </c>
      <c r="C100" s="84" t="s">
        <v>14</v>
      </c>
      <c r="D100" s="77">
        <v>2.5</v>
      </c>
      <c r="E100" s="78" t="s">
        <v>12</v>
      </c>
      <c r="F100" s="57">
        <v>6.5</v>
      </c>
      <c r="G100" s="62">
        <f t="shared" si="11"/>
        <v>9</v>
      </c>
      <c r="H100" s="58">
        <f>IF(D100='基本（介護無）・単一'!$F$4,'基本（介護無）・単一'!$L$4,IF(D100='基本（介護無）・単一'!$F$5,'基本（介護無）・単一'!$L$5,IF(D100='基本（介護無）・単一'!$F$6,'基本（介護無）・単一'!$L$6,IF(D100='基本（介護無）・単一'!$F$7,'基本（介護無）・単一'!$L$7,IF(D100='基本（介護無）・単一'!$F$8,'基本（介護無）・単一'!$L$8,IF(D100='基本（介護無）・単一'!$F$9,'基本（介護無）・単一'!$L$9,IF(D100='基本（介護無）・単一'!$F$10,'基本（介護無）・単一'!$L$10)))))))</f>
        <v>580</v>
      </c>
      <c r="I100" s="257"/>
      <c r="J100" s="58">
        <f>'基本（介護無）・複合'!M100</f>
        <v>1257</v>
      </c>
      <c r="K100" s="257"/>
      <c r="L100" s="58">
        <f t="shared" ref="L100:L108" si="15">ROUND(H100*(1+$I$4),0)+ROUND(J100*(1+$K$4),0)</f>
        <v>1982</v>
      </c>
      <c r="M100" s="59">
        <f t="shared" si="14"/>
        <v>22198</v>
      </c>
      <c r="N100" s="59">
        <f t="shared" si="14"/>
        <v>21722</v>
      </c>
      <c r="O100" s="59">
        <f t="shared" si="14"/>
        <v>21603</v>
      </c>
      <c r="P100" s="59">
        <f t="shared" si="14"/>
        <v>21247</v>
      </c>
      <c r="Q100" s="59">
        <f t="shared" si="14"/>
        <v>21009</v>
      </c>
      <c r="R100" s="59">
        <f t="shared" si="14"/>
        <v>20533</v>
      </c>
      <c r="S100" s="59">
        <f t="shared" si="14"/>
        <v>20176</v>
      </c>
      <c r="T100" s="59">
        <f t="shared" si="14"/>
        <v>19820</v>
      </c>
    </row>
    <row r="101" spans="1:20" ht="18" customHeight="1" x14ac:dyDescent="0.2">
      <c r="A101" s="53" t="s">
        <v>860</v>
      </c>
      <c r="B101" s="90" t="s">
        <v>655</v>
      </c>
      <c r="C101" s="84" t="s">
        <v>14</v>
      </c>
      <c r="D101" s="77">
        <v>2.5</v>
      </c>
      <c r="E101" s="78" t="s">
        <v>12</v>
      </c>
      <c r="F101" s="57">
        <v>7</v>
      </c>
      <c r="G101" s="62">
        <f t="shared" si="11"/>
        <v>9.5</v>
      </c>
      <c r="H101" s="58">
        <f>IF(D101='基本（介護無）・単一'!$F$4,'基本（介護無）・単一'!$L$4,IF(D101='基本（介護無）・単一'!$F$5,'基本（介護無）・単一'!$L$5,IF(D101='基本（介護無）・単一'!$F$6,'基本（介護無）・単一'!$L$6,IF(D101='基本（介護無）・単一'!$F$7,'基本（介護無）・単一'!$L$7,IF(D101='基本（介護無）・単一'!$F$8,'基本（介護無）・単一'!$L$8,IF(D101='基本（介護無）・単一'!$F$9,'基本（介護無）・単一'!$L$9,IF(D101='基本（介護無）・単一'!$F$10,'基本（介護無）・単一'!$L$10)))))))</f>
        <v>580</v>
      </c>
      <c r="I101" s="257"/>
      <c r="J101" s="58">
        <f>'基本（介護無）・複合'!M101</f>
        <v>1354</v>
      </c>
      <c r="K101" s="257"/>
      <c r="L101" s="58">
        <f t="shared" si="15"/>
        <v>2079</v>
      </c>
      <c r="M101" s="59">
        <f t="shared" si="14"/>
        <v>23284</v>
      </c>
      <c r="N101" s="59">
        <f t="shared" si="14"/>
        <v>22785</v>
      </c>
      <c r="O101" s="59">
        <f t="shared" si="14"/>
        <v>22661</v>
      </c>
      <c r="P101" s="59">
        <f t="shared" si="14"/>
        <v>22286</v>
      </c>
      <c r="Q101" s="59">
        <f t="shared" si="14"/>
        <v>22037</v>
      </c>
      <c r="R101" s="59">
        <f t="shared" si="14"/>
        <v>21538</v>
      </c>
      <c r="S101" s="59">
        <f t="shared" si="14"/>
        <v>21164</v>
      </c>
      <c r="T101" s="59">
        <f t="shared" si="14"/>
        <v>20790</v>
      </c>
    </row>
    <row r="102" spans="1:20" ht="18" customHeight="1" x14ac:dyDescent="0.2">
      <c r="A102" s="53" t="s">
        <v>861</v>
      </c>
      <c r="B102" s="90" t="s">
        <v>655</v>
      </c>
      <c r="C102" s="84" t="s">
        <v>14</v>
      </c>
      <c r="D102" s="77">
        <v>2.5</v>
      </c>
      <c r="E102" s="78" t="s">
        <v>12</v>
      </c>
      <c r="F102" s="57">
        <v>7.5</v>
      </c>
      <c r="G102" s="62">
        <f t="shared" si="11"/>
        <v>10</v>
      </c>
      <c r="H102" s="58">
        <f>IF(D102='基本（介護無）・単一'!$F$4,'基本（介護無）・単一'!$L$4,IF(D102='基本（介護無）・単一'!$F$5,'基本（介護無）・単一'!$L$5,IF(D102='基本（介護無）・単一'!$F$6,'基本（介護無）・単一'!$L$6,IF(D102='基本（介護無）・単一'!$F$7,'基本（介護無）・単一'!$L$7,IF(D102='基本（介護無）・単一'!$F$8,'基本（介護無）・単一'!$L$8,IF(D102='基本（介護無）・単一'!$F$9,'基本（介護無）・単一'!$L$9,IF(D102='基本（介護無）・単一'!$F$10,'基本（介護無）・単一'!$L$10)))))))</f>
        <v>580</v>
      </c>
      <c r="I102" s="257"/>
      <c r="J102" s="58">
        <f>'基本（介護無）・複合'!M102</f>
        <v>1450</v>
      </c>
      <c r="K102" s="257"/>
      <c r="L102" s="58">
        <f t="shared" si="15"/>
        <v>2175</v>
      </c>
      <c r="M102" s="59">
        <f t="shared" si="14"/>
        <v>24360</v>
      </c>
      <c r="N102" s="59">
        <f t="shared" si="14"/>
        <v>23838</v>
      </c>
      <c r="O102" s="59">
        <f t="shared" si="14"/>
        <v>23707</v>
      </c>
      <c r="P102" s="59">
        <f t="shared" si="14"/>
        <v>23316</v>
      </c>
      <c r="Q102" s="59">
        <f t="shared" si="14"/>
        <v>23055</v>
      </c>
      <c r="R102" s="59">
        <f t="shared" si="14"/>
        <v>22533</v>
      </c>
      <c r="S102" s="59">
        <f t="shared" si="14"/>
        <v>22141</v>
      </c>
      <c r="T102" s="59">
        <f t="shared" si="14"/>
        <v>21750</v>
      </c>
    </row>
    <row r="103" spans="1:20" ht="18" customHeight="1" x14ac:dyDescent="0.2">
      <c r="A103" s="53" t="s">
        <v>862</v>
      </c>
      <c r="B103" s="90" t="s">
        <v>655</v>
      </c>
      <c r="C103" s="84" t="s">
        <v>14</v>
      </c>
      <c r="D103" s="77">
        <v>2.5</v>
      </c>
      <c r="E103" s="78" t="s">
        <v>12</v>
      </c>
      <c r="F103" s="57">
        <v>8</v>
      </c>
      <c r="G103" s="62">
        <f t="shared" si="11"/>
        <v>10.5</v>
      </c>
      <c r="H103" s="58">
        <f>IF(D103='基本（介護無）・単一'!$F$4,'基本（介護無）・単一'!$L$4,IF(D103='基本（介護無）・単一'!$F$5,'基本（介護無）・単一'!$L$5,IF(D103='基本（介護無）・単一'!$F$6,'基本（介護無）・単一'!$L$6,IF(D103='基本（介護無）・単一'!$F$7,'基本（介護無）・単一'!$L$7,IF(D103='基本（介護無）・単一'!$F$8,'基本（介護無）・単一'!$L$8,IF(D103='基本（介護無）・単一'!$F$9,'基本（介護無）・単一'!$L$9,IF(D103='基本（介護無）・単一'!$F$10,'基本（介護無）・単一'!$L$10)))))))</f>
        <v>580</v>
      </c>
      <c r="I103" s="257"/>
      <c r="J103" s="58">
        <f>'基本（介護無）・複合'!M103</f>
        <v>1547</v>
      </c>
      <c r="K103" s="257"/>
      <c r="L103" s="58">
        <f t="shared" si="15"/>
        <v>2272</v>
      </c>
      <c r="M103" s="59">
        <f t="shared" si="14"/>
        <v>25446</v>
      </c>
      <c r="N103" s="59">
        <f t="shared" si="14"/>
        <v>24901</v>
      </c>
      <c r="O103" s="59">
        <f t="shared" si="14"/>
        <v>24764</v>
      </c>
      <c r="P103" s="59">
        <f t="shared" si="14"/>
        <v>24355</v>
      </c>
      <c r="Q103" s="59">
        <f t="shared" si="14"/>
        <v>24083</v>
      </c>
      <c r="R103" s="59">
        <f t="shared" si="14"/>
        <v>23537</v>
      </c>
      <c r="S103" s="59">
        <f t="shared" si="14"/>
        <v>23128</v>
      </c>
      <c r="T103" s="59">
        <f t="shared" si="14"/>
        <v>22720</v>
      </c>
    </row>
    <row r="104" spans="1:20" ht="18" customHeight="1" x14ac:dyDescent="0.2">
      <c r="A104" s="53" t="s">
        <v>863</v>
      </c>
      <c r="B104" s="90" t="s">
        <v>655</v>
      </c>
      <c r="C104" s="84" t="s">
        <v>14</v>
      </c>
      <c r="D104" s="77">
        <v>2.5</v>
      </c>
      <c r="E104" s="78" t="s">
        <v>12</v>
      </c>
      <c r="F104" s="57">
        <v>8.5</v>
      </c>
      <c r="G104" s="62">
        <f t="shared" si="11"/>
        <v>11</v>
      </c>
      <c r="H104" s="58">
        <f>IF(D104='基本（介護無）・単一'!$F$4,'基本（介護無）・単一'!$L$4,IF(D104='基本（介護無）・単一'!$F$5,'基本（介護無）・単一'!$L$5,IF(D104='基本（介護無）・単一'!$F$6,'基本（介護無）・単一'!$L$6,IF(D104='基本（介護無）・単一'!$F$7,'基本（介護無）・単一'!$L$7,IF(D104='基本（介護無）・単一'!$F$8,'基本（介護無）・単一'!$L$8,IF(D104='基本（介護無）・単一'!$F$9,'基本（介護無）・単一'!$L$9,IF(D104='基本（介護無）・単一'!$F$10,'基本（介護無）・単一'!$L$10)))))))</f>
        <v>580</v>
      </c>
      <c r="I104" s="257"/>
      <c r="J104" s="58">
        <f>'基本（介護無）・複合'!M104</f>
        <v>1644</v>
      </c>
      <c r="K104" s="257"/>
      <c r="L104" s="58">
        <f t="shared" si="15"/>
        <v>2369</v>
      </c>
      <c r="M104" s="59">
        <f t="shared" si="14"/>
        <v>26532</v>
      </c>
      <c r="N104" s="59">
        <f t="shared" si="14"/>
        <v>25964</v>
      </c>
      <c r="O104" s="59">
        <f t="shared" si="14"/>
        <v>25822</v>
      </c>
      <c r="P104" s="59">
        <f t="shared" si="14"/>
        <v>25395</v>
      </c>
      <c r="Q104" s="59">
        <f t="shared" si="14"/>
        <v>25111</v>
      </c>
      <c r="R104" s="59">
        <f t="shared" si="14"/>
        <v>24542</v>
      </c>
      <c r="S104" s="59">
        <f t="shared" si="14"/>
        <v>24116</v>
      </c>
      <c r="T104" s="59">
        <f t="shared" si="14"/>
        <v>23690</v>
      </c>
    </row>
    <row r="105" spans="1:20" ht="18" customHeight="1" x14ac:dyDescent="0.2">
      <c r="A105" s="53" t="s">
        <v>864</v>
      </c>
      <c r="B105" s="90" t="s">
        <v>655</v>
      </c>
      <c r="C105" s="84" t="s">
        <v>14</v>
      </c>
      <c r="D105" s="77">
        <v>2.5</v>
      </c>
      <c r="E105" s="78" t="s">
        <v>12</v>
      </c>
      <c r="F105" s="57">
        <v>9</v>
      </c>
      <c r="G105" s="62">
        <f t="shared" si="11"/>
        <v>11.5</v>
      </c>
      <c r="H105" s="58">
        <f>IF(D105='基本（介護無）・単一'!$F$4,'基本（介護無）・単一'!$L$4,IF(D105='基本（介護無）・単一'!$F$5,'基本（介護無）・単一'!$L$5,IF(D105='基本（介護無）・単一'!$F$6,'基本（介護無）・単一'!$L$6,IF(D105='基本（介護無）・単一'!$F$7,'基本（介護無）・単一'!$L$7,IF(D105='基本（介護無）・単一'!$F$8,'基本（介護無）・単一'!$L$8,IF(D105='基本（介護無）・単一'!$F$9,'基本（介護無）・単一'!$L$9,IF(D105='基本（介護無）・単一'!$F$10,'基本（介護無）・単一'!$L$10)))))))</f>
        <v>580</v>
      </c>
      <c r="I105" s="257"/>
      <c r="J105" s="58">
        <f>'基本（介護無）・複合'!M105</f>
        <v>1740</v>
      </c>
      <c r="K105" s="257"/>
      <c r="L105" s="58">
        <f t="shared" si="15"/>
        <v>2465</v>
      </c>
      <c r="M105" s="59">
        <f t="shared" si="14"/>
        <v>27608</v>
      </c>
      <c r="N105" s="59">
        <f t="shared" si="14"/>
        <v>27016</v>
      </c>
      <c r="O105" s="59">
        <f t="shared" si="14"/>
        <v>26868</v>
      </c>
      <c r="P105" s="59">
        <f t="shared" si="14"/>
        <v>26424</v>
      </c>
      <c r="Q105" s="59">
        <f t="shared" si="14"/>
        <v>26129</v>
      </c>
      <c r="R105" s="59">
        <f t="shared" si="14"/>
        <v>25537</v>
      </c>
      <c r="S105" s="59">
        <f t="shared" si="14"/>
        <v>25093</v>
      </c>
      <c r="T105" s="59">
        <f t="shared" si="14"/>
        <v>24650</v>
      </c>
    </row>
    <row r="106" spans="1:20" ht="18" customHeight="1" x14ac:dyDescent="0.2">
      <c r="A106" s="53" t="s">
        <v>865</v>
      </c>
      <c r="B106" s="90" t="s">
        <v>655</v>
      </c>
      <c r="C106" s="84" t="s">
        <v>14</v>
      </c>
      <c r="D106" s="77">
        <v>2.5</v>
      </c>
      <c r="E106" s="78" t="s">
        <v>12</v>
      </c>
      <c r="F106" s="57">
        <v>9.5</v>
      </c>
      <c r="G106" s="62">
        <f t="shared" si="11"/>
        <v>12</v>
      </c>
      <c r="H106" s="58">
        <f>IF(D106='基本（介護無）・単一'!$F$4,'基本（介護無）・単一'!$L$4,IF(D106='基本（介護無）・単一'!$F$5,'基本（介護無）・単一'!$L$5,IF(D106='基本（介護無）・単一'!$F$6,'基本（介護無）・単一'!$L$6,IF(D106='基本（介護無）・単一'!$F$7,'基本（介護無）・単一'!$L$7,IF(D106='基本（介護無）・単一'!$F$8,'基本（介護無）・単一'!$L$8,IF(D106='基本（介護無）・単一'!$F$9,'基本（介護無）・単一'!$L$9,IF(D106='基本（介護無）・単一'!$F$10,'基本（介護無）・単一'!$L$10)))))))</f>
        <v>580</v>
      </c>
      <c r="I106" s="257"/>
      <c r="J106" s="58">
        <f>'基本（介護無）・複合'!M106</f>
        <v>1837</v>
      </c>
      <c r="K106" s="257"/>
      <c r="L106" s="58">
        <f t="shared" si="15"/>
        <v>2562</v>
      </c>
      <c r="M106" s="59">
        <f t="shared" si="14"/>
        <v>28694</v>
      </c>
      <c r="N106" s="59">
        <f t="shared" si="14"/>
        <v>28079</v>
      </c>
      <c r="O106" s="59">
        <f t="shared" si="14"/>
        <v>27925</v>
      </c>
      <c r="P106" s="59">
        <f t="shared" si="14"/>
        <v>27464</v>
      </c>
      <c r="Q106" s="59">
        <f t="shared" si="14"/>
        <v>27157</v>
      </c>
      <c r="R106" s="59">
        <f t="shared" si="14"/>
        <v>26542</v>
      </c>
      <c r="S106" s="59">
        <f t="shared" si="14"/>
        <v>26081</v>
      </c>
      <c r="T106" s="59">
        <f t="shared" si="14"/>
        <v>25620</v>
      </c>
    </row>
    <row r="107" spans="1:20" ht="18" customHeight="1" x14ac:dyDescent="0.2">
      <c r="A107" s="53" t="s">
        <v>866</v>
      </c>
      <c r="B107" s="90" t="s">
        <v>655</v>
      </c>
      <c r="C107" s="84" t="s">
        <v>14</v>
      </c>
      <c r="D107" s="77">
        <v>2.5</v>
      </c>
      <c r="E107" s="78" t="s">
        <v>12</v>
      </c>
      <c r="F107" s="57">
        <v>10</v>
      </c>
      <c r="G107" s="62">
        <f t="shared" si="11"/>
        <v>12.5</v>
      </c>
      <c r="H107" s="58">
        <f>IF(D107='基本（介護無）・単一'!$F$4,'基本（介護無）・単一'!$L$4,IF(D107='基本（介護無）・単一'!$F$5,'基本（介護無）・単一'!$L$5,IF(D107='基本（介護無）・単一'!$F$6,'基本（介護無）・単一'!$L$6,IF(D107='基本（介護無）・単一'!$F$7,'基本（介護無）・単一'!$L$7,IF(D107='基本（介護無）・単一'!$F$8,'基本（介護無）・単一'!$L$8,IF(D107='基本（介護無）・単一'!$F$9,'基本（介護無）・単一'!$L$9,IF(D107='基本（介護無）・単一'!$F$10,'基本（介護無）・単一'!$L$10)))))))</f>
        <v>580</v>
      </c>
      <c r="I107" s="257"/>
      <c r="J107" s="58">
        <f>'基本（介護無）・複合'!M107</f>
        <v>1933</v>
      </c>
      <c r="K107" s="257"/>
      <c r="L107" s="58">
        <f t="shared" si="15"/>
        <v>2658</v>
      </c>
      <c r="M107" s="59">
        <f t="shared" si="14"/>
        <v>29769</v>
      </c>
      <c r="N107" s="59">
        <f t="shared" si="14"/>
        <v>29131</v>
      </c>
      <c r="O107" s="59">
        <f t="shared" si="14"/>
        <v>28972</v>
      </c>
      <c r="P107" s="59">
        <f t="shared" si="14"/>
        <v>28493</v>
      </c>
      <c r="Q107" s="59">
        <f t="shared" si="14"/>
        <v>28174</v>
      </c>
      <c r="R107" s="59">
        <f t="shared" si="14"/>
        <v>27536</v>
      </c>
      <c r="S107" s="59">
        <f t="shared" si="14"/>
        <v>27058</v>
      </c>
      <c r="T107" s="59">
        <f t="shared" si="14"/>
        <v>26580</v>
      </c>
    </row>
    <row r="108" spans="1:20" ht="18" customHeight="1" x14ac:dyDescent="0.2">
      <c r="A108" s="53" t="s">
        <v>867</v>
      </c>
      <c r="B108" s="90" t="s">
        <v>655</v>
      </c>
      <c r="C108" s="84" t="s">
        <v>14</v>
      </c>
      <c r="D108" s="77">
        <v>2.5</v>
      </c>
      <c r="E108" s="78" t="s">
        <v>12</v>
      </c>
      <c r="F108" s="57">
        <v>10.5</v>
      </c>
      <c r="G108" s="62">
        <f t="shared" si="11"/>
        <v>13</v>
      </c>
      <c r="H108" s="58">
        <f>IF(D108='基本（介護無）・単一'!$F$4,'基本（介護無）・単一'!$L$4,IF(D108='基本（介護無）・単一'!$F$5,'基本（介護無）・単一'!$L$5,IF(D108='基本（介護無）・単一'!$F$6,'基本（介護無）・単一'!$L$6,IF(D108='基本（介護無）・単一'!$F$7,'基本（介護無）・単一'!$L$7,IF(D108='基本（介護無）・単一'!$F$8,'基本（介護無）・単一'!$L$8,IF(D108='基本（介護無）・単一'!$F$9,'基本（介護無）・単一'!$L$9,IF(D108='基本（介護無）・単一'!$F$10,'基本（介護無）・単一'!$L$10)))))))</f>
        <v>580</v>
      </c>
      <c r="I108" s="257"/>
      <c r="J108" s="58">
        <f>'基本（介護無）・複合'!M108</f>
        <v>2030</v>
      </c>
      <c r="K108" s="257"/>
      <c r="L108" s="58">
        <f t="shared" si="15"/>
        <v>2755</v>
      </c>
      <c r="M108" s="59">
        <f t="shared" si="14"/>
        <v>30856</v>
      </c>
      <c r="N108" s="59">
        <f t="shared" si="14"/>
        <v>30194</v>
      </c>
      <c r="O108" s="59">
        <f t="shared" si="14"/>
        <v>30029</v>
      </c>
      <c r="P108" s="59">
        <f t="shared" si="14"/>
        <v>29533</v>
      </c>
      <c r="Q108" s="59">
        <f t="shared" si="14"/>
        <v>29203</v>
      </c>
      <c r="R108" s="59">
        <f t="shared" si="14"/>
        <v>28541</v>
      </c>
      <c r="S108" s="59">
        <f t="shared" si="14"/>
        <v>28045</v>
      </c>
      <c r="T108" s="59">
        <f t="shared" si="14"/>
        <v>27550</v>
      </c>
    </row>
    <row r="109" spans="1:20" ht="18" customHeight="1" x14ac:dyDescent="0.2">
      <c r="A109" s="89" t="s">
        <v>189</v>
      </c>
      <c r="B109" s="90" t="s">
        <v>188</v>
      </c>
      <c r="C109" s="84" t="s">
        <v>14</v>
      </c>
      <c r="D109" s="77">
        <v>0.5</v>
      </c>
      <c r="E109" s="78" t="s">
        <v>12</v>
      </c>
      <c r="F109" s="57">
        <v>0.5</v>
      </c>
      <c r="G109" s="62">
        <f>D109+F109</f>
        <v>1</v>
      </c>
      <c r="H109" s="58">
        <f>IF(D109='基本（介護無）・単一'!$F$4,'基本（介護無）・単一'!$L$4,IF(D109='基本（介護無）・単一'!$F$5,'基本（介護無）・単一'!$L$5,IF(D109='基本（介護無）・単一'!$F$6,'基本（介護無）・単一'!$L$6,IF(D109='基本（介護無）・単一'!$F$7,'基本（介護無）・単一'!$L$7,IF(D109='基本（介護無）・単一'!$F$8,'基本（介護無）・単一'!$L$8,IF(D109='基本（介護無）・単一'!$F$9,'基本（介護無）・単一'!$L$9,IF(D109='基本（介護無）・単一'!$F$10,'基本（介護無）・単一'!$L$10)))))))</f>
        <v>148</v>
      </c>
      <c r="I109" s="257"/>
      <c r="J109" s="58">
        <f>'基本（介護無）・複合'!M4</f>
        <v>127</v>
      </c>
      <c r="K109" s="257"/>
      <c r="L109" s="58">
        <f>ROUND((ROUND(H109*(1+$I$4),0)+ROUND(J109*(1+$K$4),0))*0.75,0)</f>
        <v>234</v>
      </c>
      <c r="M109" s="59">
        <f>ROUNDDOWN(($L109*M$3),0)</f>
        <v>2620</v>
      </c>
      <c r="N109" s="59">
        <f t="shared" ref="N109:T124" si="16">ROUNDDOWN(($L109*N$3),0)</f>
        <v>2564</v>
      </c>
      <c r="O109" s="59">
        <f t="shared" si="16"/>
        <v>2550</v>
      </c>
      <c r="P109" s="59">
        <f t="shared" si="16"/>
        <v>2508</v>
      </c>
      <c r="Q109" s="59">
        <f t="shared" si="16"/>
        <v>2480</v>
      </c>
      <c r="R109" s="59">
        <f t="shared" si="16"/>
        <v>2424</v>
      </c>
      <c r="S109" s="59">
        <f t="shared" si="16"/>
        <v>2382</v>
      </c>
      <c r="T109" s="59">
        <f t="shared" si="16"/>
        <v>2340</v>
      </c>
    </row>
    <row r="110" spans="1:20" ht="18" customHeight="1" x14ac:dyDescent="0.2">
      <c r="A110" s="89" t="s">
        <v>190</v>
      </c>
      <c r="B110" s="90" t="s">
        <v>188</v>
      </c>
      <c r="C110" s="84" t="s">
        <v>14</v>
      </c>
      <c r="D110" s="77">
        <v>0.5</v>
      </c>
      <c r="E110" s="78" t="s">
        <v>12</v>
      </c>
      <c r="F110" s="57">
        <v>1</v>
      </c>
      <c r="G110" s="62">
        <f t="shared" ref="G110:G173" si="17">D110+F110</f>
        <v>1.5</v>
      </c>
      <c r="H110" s="58">
        <f>IF(D110='基本（介護無）・単一'!$F$4,'基本（介護無）・単一'!$L$4,IF(D110='基本（介護無）・単一'!$F$5,'基本（介護無）・単一'!$L$5,IF(D110='基本（介護無）・単一'!$F$6,'基本（介護無）・単一'!$L$6,IF(D110='基本（介護無）・単一'!$F$7,'基本（介護無）・単一'!$L$7,IF(D110='基本（介護無）・単一'!$F$8,'基本（介護無）・単一'!$L$8,IF(D110='基本（介護無）・単一'!$F$9,'基本（介護無）・単一'!$L$9,IF(D110='基本（介護無）・単一'!$F$10,'基本（介護無）・単一'!$L$10)))))))</f>
        <v>148</v>
      </c>
      <c r="I110" s="257"/>
      <c r="J110" s="58">
        <f>'基本（介護無）・複合'!M5</f>
        <v>237</v>
      </c>
      <c r="K110" s="257"/>
      <c r="L110" s="58">
        <f t="shared" ref="L110:L173" si="18">ROUND((ROUND(H110*(1+$I$4),0)+ROUND(J110*(1+$K$4),0))*0.75,0)</f>
        <v>317</v>
      </c>
      <c r="M110" s="59">
        <f t="shared" ref="M110:T141" si="19">ROUNDDOWN(($L110*M$3),0)</f>
        <v>3550</v>
      </c>
      <c r="N110" s="59">
        <f t="shared" si="16"/>
        <v>3474</v>
      </c>
      <c r="O110" s="59">
        <f t="shared" si="16"/>
        <v>3455</v>
      </c>
      <c r="P110" s="59">
        <f t="shared" si="16"/>
        <v>3398</v>
      </c>
      <c r="Q110" s="59">
        <f t="shared" si="16"/>
        <v>3360</v>
      </c>
      <c r="R110" s="59">
        <f t="shared" si="16"/>
        <v>3284</v>
      </c>
      <c r="S110" s="59">
        <f t="shared" si="16"/>
        <v>3227</v>
      </c>
      <c r="T110" s="59">
        <f t="shared" si="16"/>
        <v>3170</v>
      </c>
    </row>
    <row r="111" spans="1:20" ht="18" customHeight="1" x14ac:dyDescent="0.2">
      <c r="A111" s="89" t="s">
        <v>191</v>
      </c>
      <c r="B111" s="90" t="s">
        <v>188</v>
      </c>
      <c r="C111" s="84" t="s">
        <v>14</v>
      </c>
      <c r="D111" s="77">
        <v>0.5</v>
      </c>
      <c r="E111" s="78" t="s">
        <v>12</v>
      </c>
      <c r="F111" s="57">
        <v>1.5</v>
      </c>
      <c r="G111" s="62">
        <f t="shared" si="17"/>
        <v>2</v>
      </c>
      <c r="H111" s="58">
        <f>IF(D111='基本（介護無）・単一'!$F$4,'基本（介護無）・単一'!$L$4,IF(D111='基本（介護無）・単一'!$F$5,'基本（介護無）・単一'!$L$5,IF(D111='基本（介護無）・単一'!$F$6,'基本（介護無）・単一'!$L$6,IF(D111='基本（介護無）・単一'!$F$7,'基本（介護無）・単一'!$L$7,IF(D111='基本（介護無）・単一'!$F$8,'基本（介護無）・単一'!$L$8,IF(D111='基本（介護無）・単一'!$F$9,'基本（介護無）・単一'!$L$9,IF(D111='基本（介護無）・単一'!$F$10,'基本（介護無）・単一'!$L$10)))))))</f>
        <v>148</v>
      </c>
      <c r="I111" s="257"/>
      <c r="J111" s="58">
        <f>'基本（介護無）・複合'!M6</f>
        <v>335</v>
      </c>
      <c r="K111" s="257"/>
      <c r="L111" s="58">
        <f t="shared" si="18"/>
        <v>390</v>
      </c>
      <c r="M111" s="59">
        <f t="shared" si="19"/>
        <v>4368</v>
      </c>
      <c r="N111" s="59">
        <f t="shared" si="16"/>
        <v>4274</v>
      </c>
      <c r="O111" s="59">
        <f t="shared" si="16"/>
        <v>4251</v>
      </c>
      <c r="P111" s="59">
        <f t="shared" si="16"/>
        <v>4180</v>
      </c>
      <c r="Q111" s="59">
        <f t="shared" si="16"/>
        <v>4134</v>
      </c>
      <c r="R111" s="59">
        <f t="shared" si="16"/>
        <v>4040</v>
      </c>
      <c r="S111" s="59">
        <f t="shared" si="16"/>
        <v>3970</v>
      </c>
      <c r="T111" s="59">
        <f t="shared" si="16"/>
        <v>3900</v>
      </c>
    </row>
    <row r="112" spans="1:20" ht="18" customHeight="1" x14ac:dyDescent="0.2">
      <c r="A112" s="89" t="s">
        <v>192</v>
      </c>
      <c r="B112" s="90" t="s">
        <v>188</v>
      </c>
      <c r="C112" s="84" t="s">
        <v>14</v>
      </c>
      <c r="D112" s="77">
        <v>0.5</v>
      </c>
      <c r="E112" s="78" t="s">
        <v>12</v>
      </c>
      <c r="F112" s="57">
        <v>2</v>
      </c>
      <c r="G112" s="62">
        <f t="shared" si="17"/>
        <v>2.5</v>
      </c>
      <c r="H112" s="58">
        <f>IF(D112='基本（介護無）・単一'!$F$4,'基本（介護無）・単一'!$L$4,IF(D112='基本（介護無）・単一'!$F$5,'基本（介護無）・単一'!$L$5,IF(D112='基本（介護無）・単一'!$F$6,'基本（介護無）・単一'!$L$6,IF(D112='基本（介護無）・単一'!$F$7,'基本（介護無）・単一'!$L$7,IF(D112='基本（介護無）・単一'!$F$8,'基本（介護無）・単一'!$L$8,IF(D112='基本（介護無）・単一'!$F$9,'基本（介護無）・単一'!$L$9,IF(D112='基本（介護無）・単一'!$F$10,'基本（介護無）・単一'!$L$10)))))))</f>
        <v>148</v>
      </c>
      <c r="I112" s="257"/>
      <c r="J112" s="58">
        <f>'基本（介護無）・複合'!M7</f>
        <v>431</v>
      </c>
      <c r="K112" s="257"/>
      <c r="L112" s="58">
        <f t="shared" si="18"/>
        <v>462</v>
      </c>
      <c r="M112" s="59">
        <f t="shared" si="19"/>
        <v>5174</v>
      </c>
      <c r="N112" s="59">
        <f t="shared" si="16"/>
        <v>5063</v>
      </c>
      <c r="O112" s="59">
        <f t="shared" si="16"/>
        <v>5035</v>
      </c>
      <c r="P112" s="59">
        <f t="shared" si="16"/>
        <v>4952</v>
      </c>
      <c r="Q112" s="59">
        <f t="shared" si="16"/>
        <v>4897</v>
      </c>
      <c r="R112" s="59">
        <f t="shared" si="16"/>
        <v>4786</v>
      </c>
      <c r="S112" s="59">
        <f t="shared" si="16"/>
        <v>4703</v>
      </c>
      <c r="T112" s="59">
        <f t="shared" si="16"/>
        <v>4620</v>
      </c>
    </row>
    <row r="113" spans="1:20" ht="18" customHeight="1" x14ac:dyDescent="0.2">
      <c r="A113" s="89" t="s">
        <v>193</v>
      </c>
      <c r="B113" s="90" t="s">
        <v>188</v>
      </c>
      <c r="C113" s="84" t="s">
        <v>14</v>
      </c>
      <c r="D113" s="77">
        <v>0.5</v>
      </c>
      <c r="E113" s="78" t="s">
        <v>12</v>
      </c>
      <c r="F113" s="57">
        <v>2.5</v>
      </c>
      <c r="G113" s="62">
        <f t="shared" si="17"/>
        <v>3</v>
      </c>
      <c r="H113" s="58">
        <f>IF(D113='基本（介護無）・単一'!$F$4,'基本（介護無）・単一'!$L$4,IF(D113='基本（介護無）・単一'!$F$5,'基本（介護無）・単一'!$L$5,IF(D113='基本（介護無）・単一'!$F$6,'基本（介護無）・単一'!$L$6,IF(D113='基本（介護無）・単一'!$F$7,'基本（介護無）・単一'!$L$7,IF(D113='基本（介護無）・単一'!$F$8,'基本（介護無）・単一'!$L$8,IF(D113='基本（介護無）・単一'!$F$9,'基本（介護無）・単一'!$L$9,IF(D113='基本（介護無）・単一'!$F$10,'基本（介護無）・単一'!$L$10)))))))</f>
        <v>148</v>
      </c>
      <c r="I113" s="257"/>
      <c r="J113" s="58">
        <f>'基本（介護無）・複合'!M8</f>
        <v>528</v>
      </c>
      <c r="K113" s="257"/>
      <c r="L113" s="58">
        <f t="shared" si="18"/>
        <v>535</v>
      </c>
      <c r="M113" s="59">
        <f t="shared" si="19"/>
        <v>5992</v>
      </c>
      <c r="N113" s="59">
        <f t="shared" si="16"/>
        <v>5863</v>
      </c>
      <c r="O113" s="59">
        <f t="shared" si="16"/>
        <v>5831</v>
      </c>
      <c r="P113" s="59">
        <f t="shared" si="16"/>
        <v>5735</v>
      </c>
      <c r="Q113" s="59">
        <f t="shared" si="16"/>
        <v>5671</v>
      </c>
      <c r="R113" s="59">
        <f t="shared" si="16"/>
        <v>5542</v>
      </c>
      <c r="S113" s="59">
        <f t="shared" si="16"/>
        <v>5446</v>
      </c>
      <c r="T113" s="59">
        <f t="shared" si="16"/>
        <v>5350</v>
      </c>
    </row>
    <row r="114" spans="1:20" ht="18" customHeight="1" x14ac:dyDescent="0.2">
      <c r="A114" s="89" t="s">
        <v>194</v>
      </c>
      <c r="B114" s="90" t="s">
        <v>188</v>
      </c>
      <c r="C114" s="84" t="s">
        <v>14</v>
      </c>
      <c r="D114" s="77">
        <v>0.5</v>
      </c>
      <c r="E114" s="78" t="s">
        <v>12</v>
      </c>
      <c r="F114" s="57">
        <v>3</v>
      </c>
      <c r="G114" s="62">
        <f t="shared" si="17"/>
        <v>3.5</v>
      </c>
      <c r="H114" s="58">
        <f>IF(D114='基本（介護無）・単一'!$F$4,'基本（介護無）・単一'!$L$4,IF(D114='基本（介護無）・単一'!$F$5,'基本（介護無）・単一'!$L$5,IF(D114='基本（介護無）・単一'!$F$6,'基本（介護無）・単一'!$L$6,IF(D114='基本（介護無）・単一'!$F$7,'基本（介護無）・単一'!$L$7,IF(D114='基本（介護無）・単一'!$F$8,'基本（介護無）・単一'!$L$8,IF(D114='基本（介護無）・単一'!$F$9,'基本（介護無）・単一'!$L$9,IF(D114='基本（介護無）・単一'!$F$10,'基本（介護無）・単一'!$L$10)))))))</f>
        <v>148</v>
      </c>
      <c r="I114" s="257"/>
      <c r="J114" s="58">
        <f>'基本（介護無）・複合'!M9</f>
        <v>624</v>
      </c>
      <c r="K114" s="257"/>
      <c r="L114" s="58">
        <f t="shared" si="18"/>
        <v>607</v>
      </c>
      <c r="M114" s="59">
        <f t="shared" si="19"/>
        <v>6798</v>
      </c>
      <c r="N114" s="59">
        <f t="shared" si="16"/>
        <v>6652</v>
      </c>
      <c r="O114" s="59">
        <f t="shared" si="16"/>
        <v>6616</v>
      </c>
      <c r="P114" s="59">
        <f t="shared" si="16"/>
        <v>6507</v>
      </c>
      <c r="Q114" s="59">
        <f t="shared" si="16"/>
        <v>6434</v>
      </c>
      <c r="R114" s="59">
        <f t="shared" si="16"/>
        <v>6288</v>
      </c>
      <c r="S114" s="59">
        <f t="shared" si="16"/>
        <v>6179</v>
      </c>
      <c r="T114" s="59">
        <f t="shared" si="16"/>
        <v>6070</v>
      </c>
    </row>
    <row r="115" spans="1:20" ht="18" customHeight="1" x14ac:dyDescent="0.2">
      <c r="A115" s="89" t="s">
        <v>195</v>
      </c>
      <c r="B115" s="90" t="s">
        <v>188</v>
      </c>
      <c r="C115" s="84" t="s">
        <v>14</v>
      </c>
      <c r="D115" s="77">
        <v>0.5</v>
      </c>
      <c r="E115" s="78" t="s">
        <v>12</v>
      </c>
      <c r="F115" s="57">
        <v>3.5</v>
      </c>
      <c r="G115" s="62">
        <f t="shared" si="17"/>
        <v>4</v>
      </c>
      <c r="H115" s="58">
        <f>IF(D115='基本（介護無）・単一'!$F$4,'基本（介護無）・単一'!$L$4,IF(D115='基本（介護無）・単一'!$F$5,'基本（介護無）・単一'!$L$5,IF(D115='基本（介護無）・単一'!$F$6,'基本（介護無）・単一'!$L$6,IF(D115='基本（介護無）・単一'!$F$7,'基本（介護無）・単一'!$L$7,IF(D115='基本（介護無）・単一'!$F$8,'基本（介護無）・単一'!$L$8,IF(D115='基本（介護無）・単一'!$F$9,'基本（介護無）・単一'!$L$9,IF(D115='基本（介護無）・単一'!$F$10,'基本（介護無）・単一'!$L$10)))))))</f>
        <v>148</v>
      </c>
      <c r="I115" s="257"/>
      <c r="J115" s="58">
        <f>'基本（介護無）・複合'!M10</f>
        <v>721</v>
      </c>
      <c r="K115" s="257"/>
      <c r="L115" s="58">
        <f t="shared" si="18"/>
        <v>680</v>
      </c>
      <c r="M115" s="59">
        <f t="shared" si="19"/>
        <v>7616</v>
      </c>
      <c r="N115" s="59">
        <f t="shared" si="16"/>
        <v>7452</v>
      </c>
      <c r="O115" s="59">
        <f t="shared" si="16"/>
        <v>7412</v>
      </c>
      <c r="P115" s="59">
        <f t="shared" si="16"/>
        <v>7289</v>
      </c>
      <c r="Q115" s="59">
        <f t="shared" si="16"/>
        <v>7208</v>
      </c>
      <c r="R115" s="59">
        <f t="shared" si="16"/>
        <v>7044</v>
      </c>
      <c r="S115" s="59">
        <f t="shared" si="16"/>
        <v>6922</v>
      </c>
      <c r="T115" s="59">
        <f t="shared" si="16"/>
        <v>6800</v>
      </c>
    </row>
    <row r="116" spans="1:20" ht="18" customHeight="1" x14ac:dyDescent="0.2">
      <c r="A116" s="89" t="s">
        <v>196</v>
      </c>
      <c r="B116" s="90" t="s">
        <v>188</v>
      </c>
      <c r="C116" s="84" t="s">
        <v>14</v>
      </c>
      <c r="D116" s="77">
        <v>0.5</v>
      </c>
      <c r="E116" s="78" t="s">
        <v>12</v>
      </c>
      <c r="F116" s="57">
        <v>4</v>
      </c>
      <c r="G116" s="62">
        <f t="shared" si="17"/>
        <v>4.5</v>
      </c>
      <c r="H116" s="58">
        <f>IF(D116='基本（介護無）・単一'!$F$4,'基本（介護無）・単一'!$L$4,IF(D116='基本（介護無）・単一'!$F$5,'基本（介護無）・単一'!$L$5,IF(D116='基本（介護無）・単一'!$F$6,'基本（介護無）・単一'!$L$6,IF(D116='基本（介護無）・単一'!$F$7,'基本（介護無）・単一'!$L$7,IF(D116='基本（介護無）・単一'!$F$8,'基本（介護無）・単一'!$L$8,IF(D116='基本（介護無）・単一'!$F$9,'基本（介護無）・単一'!$L$9,IF(D116='基本（介護無）・単一'!$F$10,'基本（介護無）・単一'!$L$10)))))))</f>
        <v>148</v>
      </c>
      <c r="I116" s="257"/>
      <c r="J116" s="58">
        <f>'基本（介護無）・複合'!M11</f>
        <v>818</v>
      </c>
      <c r="K116" s="257"/>
      <c r="L116" s="58">
        <f t="shared" si="18"/>
        <v>752</v>
      </c>
      <c r="M116" s="59">
        <f t="shared" si="19"/>
        <v>8422</v>
      </c>
      <c r="N116" s="59">
        <f t="shared" si="16"/>
        <v>8241</v>
      </c>
      <c r="O116" s="59">
        <f t="shared" si="16"/>
        <v>8196</v>
      </c>
      <c r="P116" s="59">
        <f t="shared" si="16"/>
        <v>8061</v>
      </c>
      <c r="Q116" s="59">
        <f t="shared" si="16"/>
        <v>7971</v>
      </c>
      <c r="R116" s="59">
        <f t="shared" si="16"/>
        <v>7790</v>
      </c>
      <c r="S116" s="59">
        <f t="shared" si="16"/>
        <v>7655</v>
      </c>
      <c r="T116" s="59">
        <f t="shared" si="16"/>
        <v>7520</v>
      </c>
    </row>
    <row r="117" spans="1:20" ht="18" customHeight="1" x14ac:dyDescent="0.2">
      <c r="A117" s="89" t="s">
        <v>197</v>
      </c>
      <c r="B117" s="90" t="s">
        <v>188</v>
      </c>
      <c r="C117" s="84" t="s">
        <v>14</v>
      </c>
      <c r="D117" s="77">
        <v>0.5</v>
      </c>
      <c r="E117" s="78" t="s">
        <v>12</v>
      </c>
      <c r="F117" s="57">
        <v>4.5</v>
      </c>
      <c r="G117" s="62">
        <f t="shared" si="17"/>
        <v>5</v>
      </c>
      <c r="H117" s="58">
        <f>IF(D117='基本（介護無）・単一'!$F$4,'基本（介護無）・単一'!$L$4,IF(D117='基本（介護無）・単一'!$F$5,'基本（介護無）・単一'!$L$5,IF(D117='基本（介護無）・単一'!$F$6,'基本（介護無）・単一'!$L$6,IF(D117='基本（介護無）・単一'!$F$7,'基本（介護無）・単一'!$L$7,IF(D117='基本（介護無）・単一'!$F$8,'基本（介護無）・単一'!$L$8,IF(D117='基本（介護無）・単一'!$F$9,'基本（介護無）・単一'!$L$9,IF(D117='基本（介護無）・単一'!$F$10,'基本（介護無）・単一'!$L$10)))))))</f>
        <v>148</v>
      </c>
      <c r="I117" s="257"/>
      <c r="J117" s="58">
        <f>'基本（介護無）・複合'!M12</f>
        <v>914</v>
      </c>
      <c r="K117" s="257"/>
      <c r="L117" s="58">
        <f t="shared" si="18"/>
        <v>824</v>
      </c>
      <c r="M117" s="59">
        <f t="shared" si="19"/>
        <v>9228</v>
      </c>
      <c r="N117" s="59">
        <f t="shared" si="16"/>
        <v>9031</v>
      </c>
      <c r="O117" s="59">
        <f t="shared" si="16"/>
        <v>8981</v>
      </c>
      <c r="P117" s="59">
        <f t="shared" si="16"/>
        <v>8833</v>
      </c>
      <c r="Q117" s="59">
        <f t="shared" si="16"/>
        <v>8734</v>
      </c>
      <c r="R117" s="59">
        <f t="shared" si="16"/>
        <v>8536</v>
      </c>
      <c r="S117" s="59">
        <f t="shared" si="16"/>
        <v>8388</v>
      </c>
      <c r="T117" s="59">
        <f t="shared" si="16"/>
        <v>8240</v>
      </c>
    </row>
    <row r="118" spans="1:20" ht="18" customHeight="1" x14ac:dyDescent="0.2">
      <c r="A118" s="89" t="s">
        <v>198</v>
      </c>
      <c r="B118" s="90" t="s">
        <v>188</v>
      </c>
      <c r="C118" s="84" t="s">
        <v>14</v>
      </c>
      <c r="D118" s="77">
        <v>0.5</v>
      </c>
      <c r="E118" s="78" t="s">
        <v>12</v>
      </c>
      <c r="F118" s="57">
        <v>5</v>
      </c>
      <c r="G118" s="62">
        <f t="shared" si="17"/>
        <v>5.5</v>
      </c>
      <c r="H118" s="58">
        <f>IF(D118='基本（介護無）・単一'!$F$4,'基本（介護無）・単一'!$L$4,IF(D118='基本（介護無）・単一'!$F$5,'基本（介護無）・単一'!$L$5,IF(D118='基本（介護無）・単一'!$F$6,'基本（介護無）・単一'!$L$6,IF(D118='基本（介護無）・単一'!$F$7,'基本（介護無）・単一'!$L$7,IF(D118='基本（介護無）・単一'!$F$8,'基本（介護無）・単一'!$L$8,IF(D118='基本（介護無）・単一'!$F$9,'基本（介護無）・単一'!$L$9,IF(D118='基本（介護無）・単一'!$F$10,'基本（介護無）・単一'!$L$10)))))))</f>
        <v>148</v>
      </c>
      <c r="I118" s="257"/>
      <c r="J118" s="58">
        <f>'基本（介護無）・複合'!M13</f>
        <v>1011</v>
      </c>
      <c r="K118" s="257"/>
      <c r="L118" s="58">
        <f t="shared" si="18"/>
        <v>897</v>
      </c>
      <c r="M118" s="59">
        <f t="shared" si="19"/>
        <v>10046</v>
      </c>
      <c r="N118" s="59">
        <f t="shared" si="16"/>
        <v>9831</v>
      </c>
      <c r="O118" s="59">
        <f t="shared" si="16"/>
        <v>9777</v>
      </c>
      <c r="P118" s="59">
        <f t="shared" si="16"/>
        <v>9615</v>
      </c>
      <c r="Q118" s="59">
        <f t="shared" si="16"/>
        <v>9508</v>
      </c>
      <c r="R118" s="59">
        <f t="shared" si="16"/>
        <v>9292</v>
      </c>
      <c r="S118" s="59">
        <f t="shared" si="16"/>
        <v>9131</v>
      </c>
      <c r="T118" s="59">
        <f t="shared" si="16"/>
        <v>8970</v>
      </c>
    </row>
    <row r="119" spans="1:20" ht="18" customHeight="1" x14ac:dyDescent="0.2">
      <c r="A119" s="89" t="s">
        <v>199</v>
      </c>
      <c r="B119" s="90" t="s">
        <v>188</v>
      </c>
      <c r="C119" s="84" t="s">
        <v>14</v>
      </c>
      <c r="D119" s="77">
        <v>0.5</v>
      </c>
      <c r="E119" s="78" t="s">
        <v>12</v>
      </c>
      <c r="F119" s="57">
        <v>5.5</v>
      </c>
      <c r="G119" s="62">
        <f t="shared" si="17"/>
        <v>6</v>
      </c>
      <c r="H119" s="58">
        <f>IF(D119='基本（介護無）・単一'!$F$4,'基本（介護無）・単一'!$L$4,IF(D119='基本（介護無）・単一'!$F$5,'基本（介護無）・単一'!$L$5,IF(D119='基本（介護無）・単一'!$F$6,'基本（介護無）・単一'!$L$6,IF(D119='基本（介護無）・単一'!$F$7,'基本（介護無）・単一'!$L$7,IF(D119='基本（介護無）・単一'!$F$8,'基本（介護無）・単一'!$L$8,IF(D119='基本（介護無）・単一'!$F$9,'基本（介護無）・単一'!$L$9,IF(D119='基本（介護無）・単一'!$F$10,'基本（介護無）・単一'!$L$10)))))))</f>
        <v>148</v>
      </c>
      <c r="I119" s="257"/>
      <c r="J119" s="58">
        <f>'基本（介護無）・複合'!M14</f>
        <v>1107</v>
      </c>
      <c r="K119" s="257"/>
      <c r="L119" s="58">
        <f t="shared" si="18"/>
        <v>969</v>
      </c>
      <c r="M119" s="59">
        <f t="shared" si="19"/>
        <v>10852</v>
      </c>
      <c r="N119" s="59">
        <f t="shared" si="16"/>
        <v>10620</v>
      </c>
      <c r="O119" s="59">
        <f t="shared" si="16"/>
        <v>10562</v>
      </c>
      <c r="P119" s="59">
        <f t="shared" si="16"/>
        <v>10387</v>
      </c>
      <c r="Q119" s="59">
        <f t="shared" si="16"/>
        <v>10271</v>
      </c>
      <c r="R119" s="59">
        <f t="shared" si="16"/>
        <v>10038</v>
      </c>
      <c r="S119" s="59">
        <f t="shared" si="16"/>
        <v>9864</v>
      </c>
      <c r="T119" s="59">
        <f t="shared" si="16"/>
        <v>9690</v>
      </c>
    </row>
    <row r="120" spans="1:20" ht="18" customHeight="1" x14ac:dyDescent="0.2">
      <c r="A120" s="89" t="s">
        <v>200</v>
      </c>
      <c r="B120" s="90" t="s">
        <v>188</v>
      </c>
      <c r="C120" s="84" t="s">
        <v>14</v>
      </c>
      <c r="D120" s="77">
        <v>0.5</v>
      </c>
      <c r="E120" s="78" t="s">
        <v>12</v>
      </c>
      <c r="F120" s="57">
        <v>6</v>
      </c>
      <c r="G120" s="62">
        <f t="shared" si="17"/>
        <v>6.5</v>
      </c>
      <c r="H120" s="58">
        <f>IF(D120='基本（介護無）・単一'!$F$4,'基本（介護無）・単一'!$L$4,IF(D120='基本（介護無）・単一'!$F$5,'基本（介護無）・単一'!$L$5,IF(D120='基本（介護無）・単一'!$F$6,'基本（介護無）・単一'!$L$6,IF(D120='基本（介護無）・単一'!$F$7,'基本（介護無）・単一'!$L$7,IF(D120='基本（介護無）・単一'!$F$8,'基本（介護無）・単一'!$L$8,IF(D120='基本（介護無）・単一'!$F$9,'基本（介護無）・単一'!$L$9,IF(D120='基本（介護無）・単一'!$F$10,'基本（介護無）・単一'!$L$10)))))))</f>
        <v>148</v>
      </c>
      <c r="I120" s="257"/>
      <c r="J120" s="58">
        <f>'基本（介護無）・複合'!M15</f>
        <v>1204</v>
      </c>
      <c r="K120" s="257"/>
      <c r="L120" s="58">
        <f t="shared" si="18"/>
        <v>1042</v>
      </c>
      <c r="M120" s="59">
        <f t="shared" si="19"/>
        <v>11670</v>
      </c>
      <c r="N120" s="59">
        <f t="shared" si="16"/>
        <v>11420</v>
      </c>
      <c r="O120" s="59">
        <f t="shared" si="16"/>
        <v>11357</v>
      </c>
      <c r="P120" s="59">
        <f t="shared" si="16"/>
        <v>11170</v>
      </c>
      <c r="Q120" s="59">
        <f t="shared" si="16"/>
        <v>11045</v>
      </c>
      <c r="R120" s="59">
        <f t="shared" si="16"/>
        <v>10795</v>
      </c>
      <c r="S120" s="59">
        <f t="shared" si="16"/>
        <v>10607</v>
      </c>
      <c r="T120" s="59">
        <f t="shared" si="16"/>
        <v>10420</v>
      </c>
    </row>
    <row r="121" spans="1:20" ht="18" customHeight="1" x14ac:dyDescent="0.2">
      <c r="A121" s="89" t="s">
        <v>201</v>
      </c>
      <c r="B121" s="90" t="s">
        <v>188</v>
      </c>
      <c r="C121" s="84" t="s">
        <v>14</v>
      </c>
      <c r="D121" s="77">
        <v>0.5</v>
      </c>
      <c r="E121" s="78" t="s">
        <v>12</v>
      </c>
      <c r="F121" s="57">
        <v>6.5</v>
      </c>
      <c r="G121" s="62">
        <f t="shared" si="17"/>
        <v>7</v>
      </c>
      <c r="H121" s="58">
        <f>IF(D121='基本（介護無）・単一'!$F$4,'基本（介護無）・単一'!$L$4,IF(D121='基本（介護無）・単一'!$F$5,'基本（介護無）・単一'!$L$5,IF(D121='基本（介護無）・単一'!$F$6,'基本（介護無）・単一'!$L$6,IF(D121='基本（介護無）・単一'!$F$7,'基本（介護無）・単一'!$L$7,IF(D121='基本（介護無）・単一'!$F$8,'基本（介護無）・単一'!$L$8,IF(D121='基本（介護無）・単一'!$F$9,'基本（介護無）・単一'!$L$9,IF(D121='基本（介護無）・単一'!$F$10,'基本（介護無）・単一'!$L$10)))))))</f>
        <v>148</v>
      </c>
      <c r="I121" s="257"/>
      <c r="J121" s="58">
        <f>'基本（介護無）・複合'!M16</f>
        <v>1301</v>
      </c>
      <c r="K121" s="257"/>
      <c r="L121" s="58">
        <f t="shared" si="18"/>
        <v>1115</v>
      </c>
      <c r="M121" s="59">
        <f t="shared" si="19"/>
        <v>12488</v>
      </c>
      <c r="N121" s="59">
        <f t="shared" si="16"/>
        <v>12220</v>
      </c>
      <c r="O121" s="59">
        <f t="shared" si="16"/>
        <v>12153</v>
      </c>
      <c r="P121" s="59">
        <f t="shared" si="16"/>
        <v>11952</v>
      </c>
      <c r="Q121" s="59">
        <f t="shared" si="16"/>
        <v>11819</v>
      </c>
      <c r="R121" s="59">
        <f t="shared" si="16"/>
        <v>11551</v>
      </c>
      <c r="S121" s="59">
        <f t="shared" si="16"/>
        <v>11350</v>
      </c>
      <c r="T121" s="59">
        <f t="shared" si="16"/>
        <v>11150</v>
      </c>
    </row>
    <row r="122" spans="1:20" ht="18" customHeight="1" x14ac:dyDescent="0.2">
      <c r="A122" s="89" t="s">
        <v>202</v>
      </c>
      <c r="B122" s="90" t="s">
        <v>188</v>
      </c>
      <c r="C122" s="84" t="s">
        <v>14</v>
      </c>
      <c r="D122" s="77">
        <v>0.5</v>
      </c>
      <c r="E122" s="78" t="s">
        <v>12</v>
      </c>
      <c r="F122" s="57">
        <v>7</v>
      </c>
      <c r="G122" s="62">
        <f t="shared" si="17"/>
        <v>7.5</v>
      </c>
      <c r="H122" s="58">
        <f>IF(D122='基本（介護無）・単一'!$F$4,'基本（介護無）・単一'!$L$4,IF(D122='基本（介護無）・単一'!$F$5,'基本（介護無）・単一'!$L$5,IF(D122='基本（介護無）・単一'!$F$6,'基本（介護無）・単一'!$L$6,IF(D122='基本（介護無）・単一'!$F$7,'基本（介護無）・単一'!$L$7,IF(D122='基本（介護無）・単一'!$F$8,'基本（介護無）・単一'!$L$8,IF(D122='基本（介護無）・単一'!$F$9,'基本（介護無）・単一'!$L$9,IF(D122='基本（介護無）・単一'!$F$10,'基本（介護無）・単一'!$L$10)))))))</f>
        <v>148</v>
      </c>
      <c r="I122" s="257"/>
      <c r="J122" s="58">
        <f>'基本（介護無）・複合'!M17</f>
        <v>1397</v>
      </c>
      <c r="K122" s="257"/>
      <c r="L122" s="58">
        <f t="shared" si="18"/>
        <v>1187</v>
      </c>
      <c r="M122" s="59">
        <f t="shared" si="19"/>
        <v>13294</v>
      </c>
      <c r="N122" s="59">
        <f t="shared" si="16"/>
        <v>13009</v>
      </c>
      <c r="O122" s="59">
        <f t="shared" si="16"/>
        <v>12938</v>
      </c>
      <c r="P122" s="59">
        <f t="shared" si="16"/>
        <v>12724</v>
      </c>
      <c r="Q122" s="59">
        <f t="shared" si="16"/>
        <v>12582</v>
      </c>
      <c r="R122" s="59">
        <f t="shared" si="16"/>
        <v>12297</v>
      </c>
      <c r="S122" s="59">
        <f t="shared" si="16"/>
        <v>12083</v>
      </c>
      <c r="T122" s="59">
        <f t="shared" si="16"/>
        <v>11870</v>
      </c>
    </row>
    <row r="123" spans="1:20" ht="18" customHeight="1" x14ac:dyDescent="0.2">
      <c r="A123" s="89" t="s">
        <v>203</v>
      </c>
      <c r="B123" s="90" t="s">
        <v>188</v>
      </c>
      <c r="C123" s="84" t="s">
        <v>14</v>
      </c>
      <c r="D123" s="77">
        <v>0.5</v>
      </c>
      <c r="E123" s="78" t="s">
        <v>12</v>
      </c>
      <c r="F123" s="57">
        <v>7.5</v>
      </c>
      <c r="G123" s="62">
        <f t="shared" si="17"/>
        <v>8</v>
      </c>
      <c r="H123" s="58">
        <f>IF(D123='基本（介護無）・単一'!$F$4,'基本（介護無）・単一'!$L$4,IF(D123='基本（介護無）・単一'!$F$5,'基本（介護無）・単一'!$L$5,IF(D123='基本（介護無）・単一'!$F$6,'基本（介護無）・単一'!$L$6,IF(D123='基本（介護無）・単一'!$F$7,'基本（介護無）・単一'!$L$7,IF(D123='基本（介護無）・単一'!$F$8,'基本（介護無）・単一'!$L$8,IF(D123='基本（介護無）・単一'!$F$9,'基本（介護無）・単一'!$L$9,IF(D123='基本（介護無）・単一'!$F$10,'基本（介護無）・単一'!$L$10)))))))</f>
        <v>148</v>
      </c>
      <c r="I123" s="257"/>
      <c r="J123" s="58">
        <f>'基本（介護無）・複合'!M18</f>
        <v>1494</v>
      </c>
      <c r="K123" s="257"/>
      <c r="L123" s="58">
        <f t="shared" si="18"/>
        <v>1259</v>
      </c>
      <c r="M123" s="59">
        <f t="shared" si="19"/>
        <v>14100</v>
      </c>
      <c r="N123" s="59">
        <f t="shared" si="16"/>
        <v>13798</v>
      </c>
      <c r="O123" s="59">
        <f t="shared" si="16"/>
        <v>13723</v>
      </c>
      <c r="P123" s="59">
        <f t="shared" si="16"/>
        <v>13496</v>
      </c>
      <c r="Q123" s="59">
        <f t="shared" si="16"/>
        <v>13345</v>
      </c>
      <c r="R123" s="59">
        <f t="shared" si="16"/>
        <v>13043</v>
      </c>
      <c r="S123" s="59">
        <f t="shared" si="16"/>
        <v>12816</v>
      </c>
      <c r="T123" s="59">
        <f t="shared" si="16"/>
        <v>12590</v>
      </c>
    </row>
    <row r="124" spans="1:20" ht="18" customHeight="1" x14ac:dyDescent="0.2">
      <c r="A124" s="89" t="s">
        <v>204</v>
      </c>
      <c r="B124" s="90" t="s">
        <v>188</v>
      </c>
      <c r="C124" s="84" t="s">
        <v>14</v>
      </c>
      <c r="D124" s="77">
        <v>0.5</v>
      </c>
      <c r="E124" s="78" t="s">
        <v>12</v>
      </c>
      <c r="F124" s="57">
        <v>8</v>
      </c>
      <c r="G124" s="62">
        <f t="shared" si="17"/>
        <v>8.5</v>
      </c>
      <c r="H124" s="58">
        <f>IF(D124='基本（介護無）・単一'!$F$4,'基本（介護無）・単一'!$L$4,IF(D124='基本（介護無）・単一'!$F$5,'基本（介護無）・単一'!$L$5,IF(D124='基本（介護無）・単一'!$F$6,'基本（介護無）・単一'!$L$6,IF(D124='基本（介護無）・単一'!$F$7,'基本（介護無）・単一'!$L$7,IF(D124='基本（介護無）・単一'!$F$8,'基本（介護無）・単一'!$L$8,IF(D124='基本（介護無）・単一'!$F$9,'基本（介護無）・単一'!$L$9,IF(D124='基本（介護無）・単一'!$F$10,'基本（介護無）・単一'!$L$10)))))))</f>
        <v>148</v>
      </c>
      <c r="I124" s="257"/>
      <c r="J124" s="58">
        <f>'基本（介護無）・複合'!M19</f>
        <v>1590</v>
      </c>
      <c r="K124" s="257"/>
      <c r="L124" s="58">
        <f t="shared" si="18"/>
        <v>1331</v>
      </c>
      <c r="M124" s="59">
        <f t="shared" si="19"/>
        <v>14907</v>
      </c>
      <c r="N124" s="59">
        <f t="shared" si="16"/>
        <v>14587</v>
      </c>
      <c r="O124" s="59">
        <f t="shared" si="16"/>
        <v>14507</v>
      </c>
      <c r="P124" s="59">
        <f t="shared" si="16"/>
        <v>14268</v>
      </c>
      <c r="Q124" s="59">
        <f t="shared" si="16"/>
        <v>14108</v>
      </c>
      <c r="R124" s="59">
        <f t="shared" si="16"/>
        <v>13789</v>
      </c>
      <c r="S124" s="59">
        <f t="shared" si="16"/>
        <v>13549</v>
      </c>
      <c r="T124" s="59">
        <f t="shared" si="16"/>
        <v>13310</v>
      </c>
    </row>
    <row r="125" spans="1:20" ht="18" customHeight="1" x14ac:dyDescent="0.2">
      <c r="A125" s="89" t="s">
        <v>205</v>
      </c>
      <c r="B125" s="90" t="s">
        <v>188</v>
      </c>
      <c r="C125" s="84" t="s">
        <v>14</v>
      </c>
      <c r="D125" s="77">
        <v>0.5</v>
      </c>
      <c r="E125" s="78" t="s">
        <v>12</v>
      </c>
      <c r="F125" s="57">
        <v>8.5</v>
      </c>
      <c r="G125" s="62">
        <f t="shared" si="17"/>
        <v>9</v>
      </c>
      <c r="H125" s="58">
        <f>IF(D125='基本（介護無）・単一'!$F$4,'基本（介護無）・単一'!$L$4,IF(D125='基本（介護無）・単一'!$F$5,'基本（介護無）・単一'!$L$5,IF(D125='基本（介護無）・単一'!$F$6,'基本（介護無）・単一'!$L$6,IF(D125='基本（介護無）・単一'!$F$7,'基本（介護無）・単一'!$L$7,IF(D125='基本（介護無）・単一'!$F$8,'基本（介護無）・単一'!$L$8,IF(D125='基本（介護無）・単一'!$F$9,'基本（介護無）・単一'!$L$9,IF(D125='基本（介護無）・単一'!$F$10,'基本（介護無）・単一'!$L$10)))))))</f>
        <v>148</v>
      </c>
      <c r="I125" s="257"/>
      <c r="J125" s="58">
        <f>'基本（介護無）・複合'!M20</f>
        <v>1687</v>
      </c>
      <c r="K125" s="257"/>
      <c r="L125" s="58">
        <f t="shared" si="18"/>
        <v>1404</v>
      </c>
      <c r="M125" s="59">
        <f t="shared" si="19"/>
        <v>15724</v>
      </c>
      <c r="N125" s="59">
        <f t="shared" si="19"/>
        <v>15387</v>
      </c>
      <c r="O125" s="59">
        <f t="shared" si="19"/>
        <v>15303</v>
      </c>
      <c r="P125" s="59">
        <f t="shared" si="19"/>
        <v>15050</v>
      </c>
      <c r="Q125" s="59">
        <f t="shared" si="19"/>
        <v>14882</v>
      </c>
      <c r="R125" s="59">
        <f t="shared" si="19"/>
        <v>14545</v>
      </c>
      <c r="S125" s="59">
        <f t="shared" si="19"/>
        <v>14292</v>
      </c>
      <c r="T125" s="59">
        <f t="shared" si="19"/>
        <v>14040</v>
      </c>
    </row>
    <row r="126" spans="1:20" ht="18" customHeight="1" x14ac:dyDescent="0.2">
      <c r="A126" s="89" t="s">
        <v>206</v>
      </c>
      <c r="B126" s="90" t="s">
        <v>188</v>
      </c>
      <c r="C126" s="84" t="s">
        <v>14</v>
      </c>
      <c r="D126" s="77">
        <v>0.5</v>
      </c>
      <c r="E126" s="78" t="s">
        <v>12</v>
      </c>
      <c r="F126" s="57">
        <v>9</v>
      </c>
      <c r="G126" s="62">
        <f t="shared" si="17"/>
        <v>9.5</v>
      </c>
      <c r="H126" s="58">
        <f>IF(D126='基本（介護無）・単一'!$F$4,'基本（介護無）・単一'!$L$4,IF(D126='基本（介護無）・単一'!$F$5,'基本（介護無）・単一'!$L$5,IF(D126='基本（介護無）・単一'!$F$6,'基本（介護無）・単一'!$L$6,IF(D126='基本（介護無）・単一'!$F$7,'基本（介護無）・単一'!$L$7,IF(D126='基本（介護無）・単一'!$F$8,'基本（介護無）・単一'!$L$8,IF(D126='基本（介護無）・単一'!$F$9,'基本（介護無）・単一'!$L$9,IF(D126='基本（介護無）・単一'!$F$10,'基本（介護無）・単一'!$L$10)))))))</f>
        <v>148</v>
      </c>
      <c r="I126" s="257"/>
      <c r="J126" s="58">
        <f>'基本（介護無）・複合'!M21</f>
        <v>1784</v>
      </c>
      <c r="K126" s="257"/>
      <c r="L126" s="58">
        <f t="shared" si="18"/>
        <v>1477</v>
      </c>
      <c r="M126" s="59">
        <f t="shared" si="19"/>
        <v>16542</v>
      </c>
      <c r="N126" s="59">
        <f t="shared" si="19"/>
        <v>16187</v>
      </c>
      <c r="O126" s="59">
        <f t="shared" si="19"/>
        <v>16099</v>
      </c>
      <c r="P126" s="59">
        <f t="shared" si="19"/>
        <v>15833</v>
      </c>
      <c r="Q126" s="59">
        <f t="shared" si="19"/>
        <v>15656</v>
      </c>
      <c r="R126" s="59">
        <f t="shared" si="19"/>
        <v>15301</v>
      </c>
      <c r="S126" s="59">
        <f t="shared" si="19"/>
        <v>15035</v>
      </c>
      <c r="T126" s="59">
        <f t="shared" si="19"/>
        <v>14770</v>
      </c>
    </row>
    <row r="127" spans="1:20" ht="18" customHeight="1" x14ac:dyDescent="0.2">
      <c r="A127" s="89" t="s">
        <v>207</v>
      </c>
      <c r="B127" s="90" t="s">
        <v>188</v>
      </c>
      <c r="C127" s="84" t="s">
        <v>14</v>
      </c>
      <c r="D127" s="77">
        <v>0.5</v>
      </c>
      <c r="E127" s="78" t="s">
        <v>12</v>
      </c>
      <c r="F127" s="57">
        <v>9.5</v>
      </c>
      <c r="G127" s="62">
        <f t="shared" si="17"/>
        <v>10</v>
      </c>
      <c r="H127" s="58">
        <f>IF(D127='基本（介護無）・単一'!$F$4,'基本（介護無）・単一'!$L$4,IF(D127='基本（介護無）・単一'!$F$5,'基本（介護無）・単一'!$L$5,IF(D127='基本（介護無）・単一'!$F$6,'基本（介護無）・単一'!$L$6,IF(D127='基本（介護無）・単一'!$F$7,'基本（介護無）・単一'!$L$7,IF(D127='基本（介護無）・単一'!$F$8,'基本（介護無）・単一'!$L$8,IF(D127='基本（介護無）・単一'!$F$9,'基本（介護無）・単一'!$L$9,IF(D127='基本（介護無）・単一'!$F$10,'基本（介護無）・単一'!$L$10)))))))</f>
        <v>148</v>
      </c>
      <c r="I127" s="257"/>
      <c r="J127" s="58">
        <f>'基本（介護無）・複合'!M22</f>
        <v>1880</v>
      </c>
      <c r="K127" s="257"/>
      <c r="L127" s="58">
        <f t="shared" si="18"/>
        <v>1549</v>
      </c>
      <c r="M127" s="59">
        <f t="shared" si="19"/>
        <v>17348</v>
      </c>
      <c r="N127" s="59">
        <f t="shared" si="19"/>
        <v>16977</v>
      </c>
      <c r="O127" s="59">
        <f t="shared" si="19"/>
        <v>16884</v>
      </c>
      <c r="P127" s="59">
        <f t="shared" si="19"/>
        <v>16605</v>
      </c>
      <c r="Q127" s="59">
        <f t="shared" si="19"/>
        <v>16419</v>
      </c>
      <c r="R127" s="59">
        <f t="shared" si="19"/>
        <v>16047</v>
      </c>
      <c r="S127" s="59">
        <f t="shared" si="19"/>
        <v>15768</v>
      </c>
      <c r="T127" s="59">
        <f t="shared" si="19"/>
        <v>15490</v>
      </c>
    </row>
    <row r="128" spans="1:20" ht="18" customHeight="1" x14ac:dyDescent="0.2">
      <c r="A128" s="89" t="s">
        <v>208</v>
      </c>
      <c r="B128" s="90" t="s">
        <v>188</v>
      </c>
      <c r="C128" s="84" t="s">
        <v>14</v>
      </c>
      <c r="D128" s="77">
        <v>0.5</v>
      </c>
      <c r="E128" s="78" t="s">
        <v>12</v>
      </c>
      <c r="F128" s="57">
        <v>10</v>
      </c>
      <c r="G128" s="62">
        <f t="shared" si="17"/>
        <v>10.5</v>
      </c>
      <c r="H128" s="58">
        <f>IF(D128='基本（介護無）・単一'!$F$4,'基本（介護無）・単一'!$L$4,IF(D128='基本（介護無）・単一'!$F$5,'基本（介護無）・単一'!$L$5,IF(D128='基本（介護無）・単一'!$F$6,'基本（介護無）・単一'!$L$6,IF(D128='基本（介護無）・単一'!$F$7,'基本（介護無）・単一'!$L$7,IF(D128='基本（介護無）・単一'!$F$8,'基本（介護無）・単一'!$L$8,IF(D128='基本（介護無）・単一'!$F$9,'基本（介護無）・単一'!$L$9,IF(D128='基本（介護無）・単一'!$F$10,'基本（介護無）・単一'!$L$10)))))))</f>
        <v>148</v>
      </c>
      <c r="I128" s="257"/>
      <c r="J128" s="58">
        <f>'基本（介護無）・複合'!M23</f>
        <v>1977</v>
      </c>
      <c r="K128" s="257"/>
      <c r="L128" s="58">
        <f t="shared" si="18"/>
        <v>1622</v>
      </c>
      <c r="M128" s="59">
        <f t="shared" si="19"/>
        <v>18166</v>
      </c>
      <c r="N128" s="59">
        <f t="shared" si="19"/>
        <v>17777</v>
      </c>
      <c r="O128" s="59">
        <f t="shared" si="19"/>
        <v>17679</v>
      </c>
      <c r="P128" s="59">
        <f t="shared" si="19"/>
        <v>17387</v>
      </c>
      <c r="Q128" s="59">
        <f t="shared" si="19"/>
        <v>17193</v>
      </c>
      <c r="R128" s="59">
        <f t="shared" si="19"/>
        <v>16803</v>
      </c>
      <c r="S128" s="59">
        <f t="shared" si="19"/>
        <v>16511</v>
      </c>
      <c r="T128" s="59">
        <f t="shared" si="19"/>
        <v>16220</v>
      </c>
    </row>
    <row r="129" spans="1:20" ht="18" customHeight="1" x14ac:dyDescent="0.2">
      <c r="A129" s="89" t="s">
        <v>209</v>
      </c>
      <c r="B129" s="90" t="s">
        <v>188</v>
      </c>
      <c r="C129" s="84" t="s">
        <v>14</v>
      </c>
      <c r="D129" s="77">
        <v>0.5</v>
      </c>
      <c r="E129" s="78" t="s">
        <v>12</v>
      </c>
      <c r="F129" s="57">
        <v>10.5</v>
      </c>
      <c r="G129" s="62">
        <f t="shared" si="17"/>
        <v>11</v>
      </c>
      <c r="H129" s="58">
        <f>IF(D129='基本（介護無）・単一'!$F$4,'基本（介護無）・単一'!$L$4,IF(D129='基本（介護無）・単一'!$F$5,'基本（介護無）・単一'!$L$5,IF(D129='基本（介護無）・単一'!$F$6,'基本（介護無）・単一'!$L$6,IF(D129='基本（介護無）・単一'!$F$7,'基本（介護無）・単一'!$L$7,IF(D129='基本（介護無）・単一'!$F$8,'基本（介護無）・単一'!$L$8,IF(D129='基本（介護無）・単一'!$F$9,'基本（介護無）・単一'!$L$9,IF(D129='基本（介護無）・単一'!$F$10,'基本（介護無）・単一'!$L$10)))))))</f>
        <v>148</v>
      </c>
      <c r="I129" s="257"/>
      <c r="J129" s="58">
        <f>'基本（介護無）・複合'!M24</f>
        <v>2073</v>
      </c>
      <c r="K129" s="257"/>
      <c r="L129" s="58">
        <f t="shared" si="18"/>
        <v>1694</v>
      </c>
      <c r="M129" s="59">
        <f t="shared" si="19"/>
        <v>18972</v>
      </c>
      <c r="N129" s="59">
        <f t="shared" si="19"/>
        <v>18566</v>
      </c>
      <c r="O129" s="59">
        <f t="shared" si="19"/>
        <v>18464</v>
      </c>
      <c r="P129" s="59">
        <f t="shared" si="19"/>
        <v>18159</v>
      </c>
      <c r="Q129" s="59">
        <f t="shared" si="19"/>
        <v>17956</v>
      </c>
      <c r="R129" s="59">
        <f t="shared" si="19"/>
        <v>17549</v>
      </c>
      <c r="S129" s="59">
        <f t="shared" si="19"/>
        <v>17244</v>
      </c>
      <c r="T129" s="59">
        <f t="shared" si="19"/>
        <v>16940</v>
      </c>
    </row>
    <row r="130" spans="1:20" ht="18" customHeight="1" x14ac:dyDescent="0.2">
      <c r="A130" s="89" t="s">
        <v>210</v>
      </c>
      <c r="B130" s="90" t="s">
        <v>188</v>
      </c>
      <c r="C130" s="84" t="s">
        <v>14</v>
      </c>
      <c r="D130" s="77">
        <v>1</v>
      </c>
      <c r="E130" s="78" t="s">
        <v>12</v>
      </c>
      <c r="F130" s="57">
        <v>0.5</v>
      </c>
      <c r="G130" s="62">
        <f t="shared" si="17"/>
        <v>1.5</v>
      </c>
      <c r="H130" s="58">
        <f>IF(D130='基本（介護無）・単一'!$F$4,'基本（介護無）・単一'!$L$4,IF(D130='基本（介護無）・単一'!$F$5,'基本（介護無）・単一'!$L$5,IF(D130='基本（介護無）・単一'!$F$6,'基本（介護無）・単一'!$L$6,IF(D130='基本（介護無）・単一'!$F$7,'基本（介護無）・単一'!$L$7,IF(D130='基本（介護無）・単一'!$F$8,'基本（介護無）・単一'!$L$8,IF(D130='基本（介護無）・単一'!$F$9,'基本（介護無）・単一'!$L$9,IF(D130='基本（介護無）・単一'!$F$10,'基本（介護無）・単一'!$L$10)))))))</f>
        <v>276</v>
      </c>
      <c r="I130" s="257"/>
      <c r="J130" s="58">
        <f>'基本（介護無）・複合'!M25</f>
        <v>109</v>
      </c>
      <c r="K130" s="257"/>
      <c r="L130" s="58">
        <f t="shared" si="18"/>
        <v>341</v>
      </c>
      <c r="M130" s="59">
        <f t="shared" si="19"/>
        <v>3819</v>
      </c>
      <c r="N130" s="59">
        <f t="shared" si="19"/>
        <v>3737</v>
      </c>
      <c r="O130" s="59">
        <f t="shared" si="19"/>
        <v>3716</v>
      </c>
      <c r="P130" s="59">
        <f t="shared" si="19"/>
        <v>3655</v>
      </c>
      <c r="Q130" s="59">
        <f t="shared" si="19"/>
        <v>3614</v>
      </c>
      <c r="R130" s="59">
        <f t="shared" si="19"/>
        <v>3532</v>
      </c>
      <c r="S130" s="59">
        <f t="shared" si="19"/>
        <v>3471</v>
      </c>
      <c r="T130" s="59">
        <f t="shared" si="19"/>
        <v>3410</v>
      </c>
    </row>
    <row r="131" spans="1:20" ht="18" customHeight="1" x14ac:dyDescent="0.2">
      <c r="A131" s="89" t="s">
        <v>211</v>
      </c>
      <c r="B131" s="90" t="s">
        <v>188</v>
      </c>
      <c r="C131" s="84" t="s">
        <v>14</v>
      </c>
      <c r="D131" s="77">
        <v>1</v>
      </c>
      <c r="E131" s="78" t="s">
        <v>12</v>
      </c>
      <c r="F131" s="57">
        <v>1</v>
      </c>
      <c r="G131" s="62">
        <f t="shared" si="17"/>
        <v>2</v>
      </c>
      <c r="H131" s="58">
        <f>IF(D131='基本（介護無）・単一'!$F$4,'基本（介護無）・単一'!$L$4,IF(D131='基本（介護無）・単一'!$F$5,'基本（介護無）・単一'!$L$5,IF(D131='基本（介護無）・単一'!$F$6,'基本（介護無）・単一'!$L$6,IF(D131='基本（介護無）・単一'!$F$7,'基本（介護無）・単一'!$L$7,IF(D131='基本（介護無）・単一'!$F$8,'基本（介護無）・単一'!$L$8,IF(D131='基本（介護無）・単一'!$F$9,'基本（介護無）・単一'!$L$9,IF(D131='基本（介護無）・単一'!$F$10,'基本（介護無）・単一'!$L$10)))))))</f>
        <v>276</v>
      </c>
      <c r="I131" s="257"/>
      <c r="J131" s="58">
        <f>'基本（介護無）・複合'!M26</f>
        <v>207</v>
      </c>
      <c r="K131" s="257"/>
      <c r="L131" s="58">
        <f t="shared" si="18"/>
        <v>414</v>
      </c>
      <c r="M131" s="59">
        <f t="shared" si="19"/>
        <v>4636</v>
      </c>
      <c r="N131" s="59">
        <f t="shared" si="19"/>
        <v>4537</v>
      </c>
      <c r="O131" s="59">
        <f t="shared" si="19"/>
        <v>4512</v>
      </c>
      <c r="P131" s="59">
        <f t="shared" si="19"/>
        <v>4438</v>
      </c>
      <c r="Q131" s="59">
        <f t="shared" si="19"/>
        <v>4388</v>
      </c>
      <c r="R131" s="59">
        <f t="shared" si="19"/>
        <v>4289</v>
      </c>
      <c r="S131" s="59">
        <f t="shared" si="19"/>
        <v>4214</v>
      </c>
      <c r="T131" s="59">
        <f t="shared" si="19"/>
        <v>4140</v>
      </c>
    </row>
    <row r="132" spans="1:20" ht="18" customHeight="1" x14ac:dyDescent="0.2">
      <c r="A132" s="89" t="s">
        <v>212</v>
      </c>
      <c r="B132" s="90" t="s">
        <v>188</v>
      </c>
      <c r="C132" s="84" t="s">
        <v>14</v>
      </c>
      <c r="D132" s="77">
        <v>1</v>
      </c>
      <c r="E132" s="78" t="s">
        <v>12</v>
      </c>
      <c r="F132" s="57">
        <v>1.5</v>
      </c>
      <c r="G132" s="62">
        <f t="shared" si="17"/>
        <v>2.5</v>
      </c>
      <c r="H132" s="58">
        <f>IF(D132='基本（介護無）・単一'!$F$4,'基本（介護無）・単一'!$L$4,IF(D132='基本（介護無）・単一'!$F$5,'基本（介護無）・単一'!$L$5,IF(D132='基本（介護無）・単一'!$F$6,'基本（介護無）・単一'!$L$6,IF(D132='基本（介護無）・単一'!$F$7,'基本（介護無）・単一'!$L$7,IF(D132='基本（介護無）・単一'!$F$8,'基本（介護無）・単一'!$L$8,IF(D132='基本（介護無）・単一'!$F$9,'基本（介護無）・単一'!$L$9,IF(D132='基本（介護無）・単一'!$F$10,'基本（介護無）・単一'!$L$10)))))))</f>
        <v>276</v>
      </c>
      <c r="I132" s="257"/>
      <c r="J132" s="58">
        <f>'基本（介護無）・複合'!M27</f>
        <v>304</v>
      </c>
      <c r="K132" s="257"/>
      <c r="L132" s="58">
        <f t="shared" si="18"/>
        <v>487</v>
      </c>
      <c r="M132" s="59">
        <f t="shared" si="19"/>
        <v>5454</v>
      </c>
      <c r="N132" s="59">
        <f t="shared" si="19"/>
        <v>5337</v>
      </c>
      <c r="O132" s="59">
        <f t="shared" si="19"/>
        <v>5308</v>
      </c>
      <c r="P132" s="59">
        <f t="shared" si="19"/>
        <v>5220</v>
      </c>
      <c r="Q132" s="59">
        <f t="shared" si="19"/>
        <v>5162</v>
      </c>
      <c r="R132" s="59">
        <f t="shared" si="19"/>
        <v>5045</v>
      </c>
      <c r="S132" s="59">
        <f t="shared" si="19"/>
        <v>4957</v>
      </c>
      <c r="T132" s="59">
        <f t="shared" si="19"/>
        <v>4870</v>
      </c>
    </row>
    <row r="133" spans="1:20" ht="18" customHeight="1" x14ac:dyDescent="0.2">
      <c r="A133" s="89" t="s">
        <v>213</v>
      </c>
      <c r="B133" s="90" t="s">
        <v>188</v>
      </c>
      <c r="C133" s="84" t="s">
        <v>14</v>
      </c>
      <c r="D133" s="77">
        <v>1</v>
      </c>
      <c r="E133" s="78" t="s">
        <v>12</v>
      </c>
      <c r="F133" s="57">
        <v>2</v>
      </c>
      <c r="G133" s="62">
        <f t="shared" si="17"/>
        <v>3</v>
      </c>
      <c r="H133" s="58">
        <f>IF(D133='基本（介護無）・単一'!$F$4,'基本（介護無）・単一'!$L$4,IF(D133='基本（介護無）・単一'!$F$5,'基本（介護無）・単一'!$L$5,IF(D133='基本（介護無）・単一'!$F$6,'基本（介護無）・単一'!$L$6,IF(D133='基本（介護無）・単一'!$F$7,'基本（介護無）・単一'!$L$7,IF(D133='基本（介護無）・単一'!$F$8,'基本（介護無）・単一'!$L$8,IF(D133='基本（介護無）・単一'!$F$9,'基本（介護無）・単一'!$L$9,IF(D133='基本（介護無）・単一'!$F$10,'基本（介護無）・単一'!$L$10)))))))</f>
        <v>276</v>
      </c>
      <c r="I133" s="257"/>
      <c r="J133" s="58">
        <f>'基本（介護無）・複合'!M28</f>
        <v>400</v>
      </c>
      <c r="K133" s="257"/>
      <c r="L133" s="58">
        <f t="shared" si="18"/>
        <v>559</v>
      </c>
      <c r="M133" s="59">
        <f t="shared" si="19"/>
        <v>6260</v>
      </c>
      <c r="N133" s="59">
        <f t="shared" si="19"/>
        <v>6126</v>
      </c>
      <c r="O133" s="59">
        <f t="shared" si="19"/>
        <v>6093</v>
      </c>
      <c r="P133" s="59">
        <f t="shared" si="19"/>
        <v>5992</v>
      </c>
      <c r="Q133" s="59">
        <f t="shared" si="19"/>
        <v>5925</v>
      </c>
      <c r="R133" s="59">
        <f t="shared" si="19"/>
        <v>5791</v>
      </c>
      <c r="S133" s="59">
        <f t="shared" si="19"/>
        <v>5690</v>
      </c>
      <c r="T133" s="59">
        <f t="shared" si="19"/>
        <v>5590</v>
      </c>
    </row>
    <row r="134" spans="1:20" ht="18" customHeight="1" x14ac:dyDescent="0.2">
      <c r="A134" s="89" t="s">
        <v>214</v>
      </c>
      <c r="B134" s="90" t="s">
        <v>188</v>
      </c>
      <c r="C134" s="84" t="s">
        <v>14</v>
      </c>
      <c r="D134" s="77">
        <v>1</v>
      </c>
      <c r="E134" s="78" t="s">
        <v>12</v>
      </c>
      <c r="F134" s="57">
        <v>2.5</v>
      </c>
      <c r="G134" s="62">
        <f t="shared" si="17"/>
        <v>3.5</v>
      </c>
      <c r="H134" s="58">
        <f>IF(D134='基本（介護無）・単一'!$F$4,'基本（介護無）・単一'!$L$4,IF(D134='基本（介護無）・単一'!$F$5,'基本（介護無）・単一'!$L$5,IF(D134='基本（介護無）・単一'!$F$6,'基本（介護無）・単一'!$L$6,IF(D134='基本（介護無）・単一'!$F$7,'基本（介護無）・単一'!$L$7,IF(D134='基本（介護無）・単一'!$F$8,'基本（介護無）・単一'!$L$8,IF(D134='基本（介護無）・単一'!$F$9,'基本（介護無）・単一'!$L$9,IF(D134='基本（介護無）・単一'!$F$10,'基本（介護無）・単一'!$L$10)))))))</f>
        <v>276</v>
      </c>
      <c r="I134" s="257"/>
      <c r="J134" s="58">
        <f>'基本（介護無）・複合'!M29</f>
        <v>497</v>
      </c>
      <c r="K134" s="257"/>
      <c r="L134" s="58">
        <f t="shared" si="18"/>
        <v>632</v>
      </c>
      <c r="M134" s="59">
        <f t="shared" si="19"/>
        <v>7078</v>
      </c>
      <c r="N134" s="59">
        <f t="shared" si="19"/>
        <v>6926</v>
      </c>
      <c r="O134" s="59">
        <f t="shared" si="19"/>
        <v>6888</v>
      </c>
      <c r="P134" s="59">
        <f t="shared" si="19"/>
        <v>6775</v>
      </c>
      <c r="Q134" s="59">
        <f t="shared" si="19"/>
        <v>6699</v>
      </c>
      <c r="R134" s="59">
        <f t="shared" si="19"/>
        <v>6547</v>
      </c>
      <c r="S134" s="59">
        <f t="shared" si="19"/>
        <v>6433</v>
      </c>
      <c r="T134" s="59">
        <f t="shared" si="19"/>
        <v>6320</v>
      </c>
    </row>
    <row r="135" spans="1:20" ht="18" customHeight="1" x14ac:dyDescent="0.2">
      <c r="A135" s="89" t="s">
        <v>215</v>
      </c>
      <c r="B135" s="90" t="s">
        <v>188</v>
      </c>
      <c r="C135" s="84" t="s">
        <v>14</v>
      </c>
      <c r="D135" s="77">
        <v>1</v>
      </c>
      <c r="E135" s="78" t="s">
        <v>12</v>
      </c>
      <c r="F135" s="57">
        <v>3</v>
      </c>
      <c r="G135" s="62">
        <f t="shared" si="17"/>
        <v>4</v>
      </c>
      <c r="H135" s="58">
        <f>IF(D135='基本（介護無）・単一'!$F$4,'基本（介護無）・単一'!$L$4,IF(D135='基本（介護無）・単一'!$F$5,'基本（介護無）・単一'!$L$5,IF(D135='基本（介護無）・単一'!$F$6,'基本（介護無）・単一'!$L$6,IF(D135='基本（介護無）・単一'!$F$7,'基本（介護無）・単一'!$L$7,IF(D135='基本（介護無）・単一'!$F$8,'基本（介護無）・単一'!$L$8,IF(D135='基本（介護無）・単一'!$F$9,'基本（介護無）・単一'!$L$9,IF(D135='基本（介護無）・単一'!$F$10,'基本（介護無）・単一'!$L$10)))))))</f>
        <v>276</v>
      </c>
      <c r="I135" s="257"/>
      <c r="J135" s="58">
        <f>'基本（介護無）・複合'!M30</f>
        <v>594</v>
      </c>
      <c r="K135" s="257"/>
      <c r="L135" s="58">
        <f t="shared" si="18"/>
        <v>704</v>
      </c>
      <c r="M135" s="59">
        <f t="shared" si="19"/>
        <v>7884</v>
      </c>
      <c r="N135" s="59">
        <f t="shared" si="19"/>
        <v>7715</v>
      </c>
      <c r="O135" s="59">
        <f t="shared" si="19"/>
        <v>7673</v>
      </c>
      <c r="P135" s="59">
        <f t="shared" si="19"/>
        <v>7546</v>
      </c>
      <c r="Q135" s="59">
        <f t="shared" si="19"/>
        <v>7462</v>
      </c>
      <c r="R135" s="59">
        <f t="shared" si="19"/>
        <v>7293</v>
      </c>
      <c r="S135" s="59">
        <f t="shared" si="19"/>
        <v>7166</v>
      </c>
      <c r="T135" s="59">
        <f t="shared" si="19"/>
        <v>7040</v>
      </c>
    </row>
    <row r="136" spans="1:20" ht="18" customHeight="1" x14ac:dyDescent="0.2">
      <c r="A136" s="89" t="s">
        <v>216</v>
      </c>
      <c r="B136" s="90" t="s">
        <v>188</v>
      </c>
      <c r="C136" s="84" t="s">
        <v>14</v>
      </c>
      <c r="D136" s="77">
        <v>1</v>
      </c>
      <c r="E136" s="78" t="s">
        <v>12</v>
      </c>
      <c r="F136" s="57">
        <v>3.5</v>
      </c>
      <c r="G136" s="62">
        <f t="shared" si="17"/>
        <v>4.5</v>
      </c>
      <c r="H136" s="58">
        <f>IF(D136='基本（介護無）・単一'!$F$4,'基本（介護無）・単一'!$L$4,IF(D136='基本（介護無）・単一'!$F$5,'基本（介護無）・単一'!$L$5,IF(D136='基本（介護無）・単一'!$F$6,'基本（介護無）・単一'!$L$6,IF(D136='基本（介護無）・単一'!$F$7,'基本（介護無）・単一'!$L$7,IF(D136='基本（介護無）・単一'!$F$8,'基本（介護無）・単一'!$L$8,IF(D136='基本（介護無）・単一'!$F$9,'基本（介護無）・単一'!$L$9,IF(D136='基本（介護無）・単一'!$F$10,'基本（介護無）・単一'!$L$10)))))))</f>
        <v>276</v>
      </c>
      <c r="I136" s="257"/>
      <c r="J136" s="58">
        <f>'基本（介護無）・複合'!M31</f>
        <v>690</v>
      </c>
      <c r="K136" s="257"/>
      <c r="L136" s="58">
        <f t="shared" si="18"/>
        <v>776</v>
      </c>
      <c r="M136" s="59">
        <f t="shared" si="19"/>
        <v>8691</v>
      </c>
      <c r="N136" s="59">
        <f t="shared" si="19"/>
        <v>8504</v>
      </c>
      <c r="O136" s="59">
        <f t="shared" si="19"/>
        <v>8458</v>
      </c>
      <c r="P136" s="59">
        <f t="shared" si="19"/>
        <v>8318</v>
      </c>
      <c r="Q136" s="59">
        <f t="shared" si="19"/>
        <v>8225</v>
      </c>
      <c r="R136" s="59">
        <f t="shared" si="19"/>
        <v>8039</v>
      </c>
      <c r="S136" s="59">
        <f t="shared" si="19"/>
        <v>7899</v>
      </c>
      <c r="T136" s="59">
        <f t="shared" si="19"/>
        <v>7760</v>
      </c>
    </row>
    <row r="137" spans="1:20" ht="18" customHeight="1" x14ac:dyDescent="0.2">
      <c r="A137" s="89" t="s">
        <v>217</v>
      </c>
      <c r="B137" s="90" t="s">
        <v>188</v>
      </c>
      <c r="C137" s="84" t="s">
        <v>14</v>
      </c>
      <c r="D137" s="77">
        <v>1</v>
      </c>
      <c r="E137" s="78" t="s">
        <v>12</v>
      </c>
      <c r="F137" s="57">
        <v>4</v>
      </c>
      <c r="G137" s="62">
        <f t="shared" si="17"/>
        <v>5</v>
      </c>
      <c r="H137" s="58">
        <f>IF(D137='基本（介護無）・単一'!$F$4,'基本（介護無）・単一'!$L$4,IF(D137='基本（介護無）・単一'!$F$5,'基本（介護無）・単一'!$L$5,IF(D137='基本（介護無）・単一'!$F$6,'基本（介護無）・単一'!$L$6,IF(D137='基本（介護無）・単一'!$F$7,'基本（介護無）・単一'!$L$7,IF(D137='基本（介護無）・単一'!$F$8,'基本（介護無）・単一'!$L$8,IF(D137='基本（介護無）・単一'!$F$9,'基本（介護無）・単一'!$L$9,IF(D137='基本（介護無）・単一'!$F$10,'基本（介護無）・単一'!$L$10)))))))</f>
        <v>276</v>
      </c>
      <c r="I137" s="257"/>
      <c r="J137" s="58">
        <f>'基本（介護無）・複合'!M32</f>
        <v>787</v>
      </c>
      <c r="K137" s="257"/>
      <c r="L137" s="58">
        <f t="shared" si="18"/>
        <v>849</v>
      </c>
      <c r="M137" s="59">
        <f t="shared" si="19"/>
        <v>9508</v>
      </c>
      <c r="N137" s="59">
        <f t="shared" si="19"/>
        <v>9305</v>
      </c>
      <c r="O137" s="59">
        <f t="shared" si="19"/>
        <v>9254</v>
      </c>
      <c r="P137" s="59">
        <f t="shared" si="19"/>
        <v>9101</v>
      </c>
      <c r="Q137" s="59">
        <f t="shared" si="19"/>
        <v>8999</v>
      </c>
      <c r="R137" s="59">
        <f t="shared" si="19"/>
        <v>8795</v>
      </c>
      <c r="S137" s="59">
        <f t="shared" si="19"/>
        <v>8642</v>
      </c>
      <c r="T137" s="59">
        <f t="shared" si="19"/>
        <v>8490</v>
      </c>
    </row>
    <row r="138" spans="1:20" ht="18" customHeight="1" x14ac:dyDescent="0.2">
      <c r="A138" s="89" t="s">
        <v>218</v>
      </c>
      <c r="B138" s="90" t="s">
        <v>188</v>
      </c>
      <c r="C138" s="84" t="s">
        <v>14</v>
      </c>
      <c r="D138" s="77">
        <v>1</v>
      </c>
      <c r="E138" s="78" t="s">
        <v>12</v>
      </c>
      <c r="F138" s="57">
        <v>4.5</v>
      </c>
      <c r="G138" s="62">
        <f t="shared" si="17"/>
        <v>5.5</v>
      </c>
      <c r="H138" s="58">
        <f>IF(D138='基本（介護無）・単一'!$F$4,'基本（介護無）・単一'!$L$4,IF(D138='基本（介護無）・単一'!$F$5,'基本（介護無）・単一'!$L$5,IF(D138='基本（介護無）・単一'!$F$6,'基本（介護無）・単一'!$L$6,IF(D138='基本（介護無）・単一'!$F$7,'基本（介護無）・単一'!$L$7,IF(D138='基本（介護無）・単一'!$F$8,'基本（介護無）・単一'!$L$8,IF(D138='基本（介護無）・単一'!$F$9,'基本（介護無）・単一'!$L$9,IF(D138='基本（介護無）・単一'!$F$10,'基本（介護無）・単一'!$L$10)))))))</f>
        <v>276</v>
      </c>
      <c r="I138" s="257"/>
      <c r="J138" s="58">
        <f>'基本（介護無）・複合'!M33</f>
        <v>883</v>
      </c>
      <c r="K138" s="257"/>
      <c r="L138" s="58">
        <f t="shared" si="18"/>
        <v>921</v>
      </c>
      <c r="M138" s="59">
        <f t="shared" si="19"/>
        <v>10315</v>
      </c>
      <c r="N138" s="59">
        <f t="shared" si="19"/>
        <v>10094</v>
      </c>
      <c r="O138" s="59">
        <f t="shared" si="19"/>
        <v>10038</v>
      </c>
      <c r="P138" s="59">
        <f t="shared" si="19"/>
        <v>9873</v>
      </c>
      <c r="Q138" s="59">
        <f t="shared" si="19"/>
        <v>9762</v>
      </c>
      <c r="R138" s="59">
        <f t="shared" si="19"/>
        <v>9541</v>
      </c>
      <c r="S138" s="59">
        <f t="shared" si="19"/>
        <v>9375</v>
      </c>
      <c r="T138" s="59">
        <f t="shared" si="19"/>
        <v>9210</v>
      </c>
    </row>
    <row r="139" spans="1:20" ht="18" customHeight="1" x14ac:dyDescent="0.2">
      <c r="A139" s="89" t="s">
        <v>219</v>
      </c>
      <c r="B139" s="90" t="s">
        <v>188</v>
      </c>
      <c r="C139" s="84" t="s">
        <v>14</v>
      </c>
      <c r="D139" s="77">
        <v>1</v>
      </c>
      <c r="E139" s="78" t="s">
        <v>12</v>
      </c>
      <c r="F139" s="57">
        <v>5</v>
      </c>
      <c r="G139" s="62">
        <f t="shared" si="17"/>
        <v>6</v>
      </c>
      <c r="H139" s="58">
        <f>IF(D139='基本（介護無）・単一'!$F$4,'基本（介護無）・単一'!$L$4,IF(D139='基本（介護無）・単一'!$F$5,'基本（介護無）・単一'!$L$5,IF(D139='基本（介護無）・単一'!$F$6,'基本（介護無）・単一'!$L$6,IF(D139='基本（介護無）・単一'!$F$7,'基本（介護無）・単一'!$L$7,IF(D139='基本（介護無）・単一'!$F$8,'基本（介護無）・単一'!$L$8,IF(D139='基本（介護無）・単一'!$F$9,'基本（介護無）・単一'!$L$9,IF(D139='基本（介護無）・単一'!$F$10,'基本（介護無）・単一'!$L$10)))))))</f>
        <v>276</v>
      </c>
      <c r="I139" s="257"/>
      <c r="J139" s="58">
        <f>'基本（介護無）・複合'!M34</f>
        <v>980</v>
      </c>
      <c r="K139" s="257"/>
      <c r="L139" s="58">
        <f t="shared" si="18"/>
        <v>994</v>
      </c>
      <c r="M139" s="59">
        <f t="shared" si="19"/>
        <v>11132</v>
      </c>
      <c r="N139" s="59">
        <f t="shared" si="19"/>
        <v>10894</v>
      </c>
      <c r="O139" s="59">
        <f t="shared" si="19"/>
        <v>10834</v>
      </c>
      <c r="P139" s="59">
        <f t="shared" si="19"/>
        <v>10655</v>
      </c>
      <c r="Q139" s="59">
        <f t="shared" si="19"/>
        <v>10536</v>
      </c>
      <c r="R139" s="59">
        <f t="shared" si="19"/>
        <v>10297</v>
      </c>
      <c r="S139" s="59">
        <f t="shared" si="19"/>
        <v>10118</v>
      </c>
      <c r="T139" s="59">
        <f t="shared" si="19"/>
        <v>9940</v>
      </c>
    </row>
    <row r="140" spans="1:20" ht="18" customHeight="1" x14ac:dyDescent="0.2">
      <c r="A140" s="89" t="s">
        <v>220</v>
      </c>
      <c r="B140" s="90" t="s">
        <v>188</v>
      </c>
      <c r="C140" s="84" t="s">
        <v>14</v>
      </c>
      <c r="D140" s="77">
        <v>1</v>
      </c>
      <c r="E140" s="78" t="s">
        <v>12</v>
      </c>
      <c r="F140" s="57">
        <v>5.5</v>
      </c>
      <c r="G140" s="62">
        <f t="shared" si="17"/>
        <v>6.5</v>
      </c>
      <c r="H140" s="58">
        <f>IF(D140='基本（介護無）・単一'!$F$4,'基本（介護無）・単一'!$L$4,IF(D140='基本（介護無）・単一'!$F$5,'基本（介護無）・単一'!$L$5,IF(D140='基本（介護無）・単一'!$F$6,'基本（介護無）・単一'!$L$6,IF(D140='基本（介護無）・単一'!$F$7,'基本（介護無）・単一'!$L$7,IF(D140='基本（介護無）・単一'!$F$8,'基本（介護無）・単一'!$L$8,IF(D140='基本（介護無）・単一'!$F$9,'基本（介護無）・単一'!$L$9,IF(D140='基本（介護無）・単一'!$F$10,'基本（介護無）・単一'!$L$10)))))))</f>
        <v>276</v>
      </c>
      <c r="I140" s="257"/>
      <c r="J140" s="58">
        <f>'基本（介護無）・複合'!M35</f>
        <v>1077</v>
      </c>
      <c r="K140" s="257"/>
      <c r="L140" s="58">
        <f t="shared" si="18"/>
        <v>1067</v>
      </c>
      <c r="M140" s="59">
        <f t="shared" si="19"/>
        <v>11950</v>
      </c>
      <c r="N140" s="59">
        <f t="shared" si="19"/>
        <v>11694</v>
      </c>
      <c r="O140" s="59">
        <f t="shared" si="19"/>
        <v>11630</v>
      </c>
      <c r="P140" s="59">
        <f t="shared" si="19"/>
        <v>11438</v>
      </c>
      <c r="Q140" s="59">
        <f t="shared" si="19"/>
        <v>11310</v>
      </c>
      <c r="R140" s="59">
        <f t="shared" si="19"/>
        <v>11054</v>
      </c>
      <c r="S140" s="59">
        <f t="shared" si="19"/>
        <v>10862</v>
      </c>
      <c r="T140" s="59">
        <f t="shared" si="19"/>
        <v>10670</v>
      </c>
    </row>
    <row r="141" spans="1:20" ht="18" customHeight="1" x14ac:dyDescent="0.2">
      <c r="A141" s="89" t="s">
        <v>221</v>
      </c>
      <c r="B141" s="90" t="s">
        <v>188</v>
      </c>
      <c r="C141" s="84" t="s">
        <v>14</v>
      </c>
      <c r="D141" s="77">
        <v>1</v>
      </c>
      <c r="E141" s="78" t="s">
        <v>12</v>
      </c>
      <c r="F141" s="57">
        <v>6</v>
      </c>
      <c r="G141" s="62">
        <f t="shared" si="17"/>
        <v>7</v>
      </c>
      <c r="H141" s="58">
        <f>IF(D141='基本（介護無）・単一'!$F$4,'基本（介護無）・単一'!$L$4,IF(D141='基本（介護無）・単一'!$F$5,'基本（介護無）・単一'!$L$5,IF(D141='基本（介護無）・単一'!$F$6,'基本（介護無）・単一'!$L$6,IF(D141='基本（介護無）・単一'!$F$7,'基本（介護無）・単一'!$L$7,IF(D141='基本（介護無）・単一'!$F$8,'基本（介護無）・単一'!$L$8,IF(D141='基本（介護無）・単一'!$F$9,'基本（介護無）・単一'!$L$9,IF(D141='基本（介護無）・単一'!$F$10,'基本（介護無）・単一'!$L$10)))))))</f>
        <v>276</v>
      </c>
      <c r="I141" s="257"/>
      <c r="J141" s="58">
        <f>'基本（介護無）・複合'!M36</f>
        <v>1173</v>
      </c>
      <c r="K141" s="257"/>
      <c r="L141" s="58">
        <f t="shared" si="18"/>
        <v>1139</v>
      </c>
      <c r="M141" s="59">
        <f t="shared" si="19"/>
        <v>12756</v>
      </c>
      <c r="N141" s="59">
        <f t="shared" si="19"/>
        <v>12483</v>
      </c>
      <c r="O141" s="59">
        <f t="shared" si="19"/>
        <v>12415</v>
      </c>
      <c r="P141" s="59">
        <f t="shared" si="19"/>
        <v>12210</v>
      </c>
      <c r="Q141" s="59">
        <f t="shared" si="19"/>
        <v>12073</v>
      </c>
      <c r="R141" s="59">
        <f t="shared" si="19"/>
        <v>11800</v>
      </c>
      <c r="S141" s="59">
        <f t="shared" si="19"/>
        <v>11595</v>
      </c>
      <c r="T141" s="59">
        <f t="shared" si="19"/>
        <v>11390</v>
      </c>
    </row>
    <row r="142" spans="1:20" ht="18" customHeight="1" x14ac:dyDescent="0.2">
      <c r="A142" s="89" t="s">
        <v>222</v>
      </c>
      <c r="B142" s="90" t="s">
        <v>188</v>
      </c>
      <c r="C142" s="84" t="s">
        <v>14</v>
      </c>
      <c r="D142" s="77">
        <v>1</v>
      </c>
      <c r="E142" s="78" t="s">
        <v>12</v>
      </c>
      <c r="F142" s="57">
        <v>6.5</v>
      </c>
      <c r="G142" s="62">
        <f t="shared" si="17"/>
        <v>7.5</v>
      </c>
      <c r="H142" s="58">
        <f>IF(D142='基本（介護無）・単一'!$F$4,'基本（介護無）・単一'!$L$4,IF(D142='基本（介護無）・単一'!$F$5,'基本（介護無）・単一'!$L$5,IF(D142='基本（介護無）・単一'!$F$6,'基本（介護無）・単一'!$L$6,IF(D142='基本（介護無）・単一'!$F$7,'基本（介護無）・単一'!$L$7,IF(D142='基本（介護無）・単一'!$F$8,'基本（介護無）・単一'!$L$8,IF(D142='基本（介護無）・単一'!$F$9,'基本（介護無）・単一'!$L$9,IF(D142='基本（介護無）・単一'!$F$10,'基本（介護無）・単一'!$L$10)))))))</f>
        <v>276</v>
      </c>
      <c r="I142" s="257"/>
      <c r="J142" s="58">
        <f>'基本（介護無）・複合'!M37</f>
        <v>1270</v>
      </c>
      <c r="K142" s="257"/>
      <c r="L142" s="58">
        <f t="shared" si="18"/>
        <v>1211</v>
      </c>
      <c r="M142" s="59">
        <f t="shared" ref="M142:T173" si="20">ROUNDDOWN(($L142*M$3),0)</f>
        <v>13563</v>
      </c>
      <c r="N142" s="59">
        <f t="shared" si="20"/>
        <v>13272</v>
      </c>
      <c r="O142" s="59">
        <f t="shared" si="20"/>
        <v>13199</v>
      </c>
      <c r="P142" s="59">
        <f t="shared" si="20"/>
        <v>12981</v>
      </c>
      <c r="Q142" s="59">
        <f t="shared" si="20"/>
        <v>12836</v>
      </c>
      <c r="R142" s="59">
        <f t="shared" si="20"/>
        <v>12545</v>
      </c>
      <c r="S142" s="59">
        <f t="shared" si="20"/>
        <v>12327</v>
      </c>
      <c r="T142" s="59">
        <f t="shared" si="20"/>
        <v>12110</v>
      </c>
    </row>
    <row r="143" spans="1:20" ht="18" customHeight="1" x14ac:dyDescent="0.2">
      <c r="A143" s="89" t="s">
        <v>223</v>
      </c>
      <c r="B143" s="90" t="s">
        <v>188</v>
      </c>
      <c r="C143" s="84" t="s">
        <v>14</v>
      </c>
      <c r="D143" s="77">
        <v>1</v>
      </c>
      <c r="E143" s="78" t="s">
        <v>12</v>
      </c>
      <c r="F143" s="57">
        <v>7</v>
      </c>
      <c r="G143" s="62">
        <f t="shared" si="17"/>
        <v>8</v>
      </c>
      <c r="H143" s="58">
        <f>IF(D143='基本（介護無）・単一'!$F$4,'基本（介護無）・単一'!$L$4,IF(D143='基本（介護無）・単一'!$F$5,'基本（介護無）・単一'!$L$5,IF(D143='基本（介護無）・単一'!$F$6,'基本（介護無）・単一'!$L$6,IF(D143='基本（介護無）・単一'!$F$7,'基本（介護無）・単一'!$L$7,IF(D143='基本（介護無）・単一'!$F$8,'基本（介護無）・単一'!$L$8,IF(D143='基本（介護無）・単一'!$F$9,'基本（介護無）・単一'!$L$9,IF(D143='基本（介護無）・単一'!$F$10,'基本（介護無）・単一'!$L$10)))))))</f>
        <v>276</v>
      </c>
      <c r="I143" s="257"/>
      <c r="J143" s="58">
        <f>'基本（介護無）・複合'!M38</f>
        <v>1366</v>
      </c>
      <c r="K143" s="257"/>
      <c r="L143" s="58">
        <f t="shared" si="18"/>
        <v>1283</v>
      </c>
      <c r="M143" s="59">
        <f t="shared" si="20"/>
        <v>14369</v>
      </c>
      <c r="N143" s="59">
        <f t="shared" si="20"/>
        <v>14061</v>
      </c>
      <c r="O143" s="59">
        <f t="shared" si="20"/>
        <v>13984</v>
      </c>
      <c r="P143" s="59">
        <f t="shared" si="20"/>
        <v>13753</v>
      </c>
      <c r="Q143" s="59">
        <f t="shared" si="20"/>
        <v>13599</v>
      </c>
      <c r="R143" s="59">
        <f t="shared" si="20"/>
        <v>13291</v>
      </c>
      <c r="S143" s="59">
        <f t="shared" si="20"/>
        <v>13060</v>
      </c>
      <c r="T143" s="59">
        <f t="shared" si="20"/>
        <v>12830</v>
      </c>
    </row>
    <row r="144" spans="1:20" ht="18" customHeight="1" x14ac:dyDescent="0.2">
      <c r="A144" s="89" t="s">
        <v>224</v>
      </c>
      <c r="B144" s="90" t="s">
        <v>188</v>
      </c>
      <c r="C144" s="84" t="s">
        <v>14</v>
      </c>
      <c r="D144" s="77">
        <v>1</v>
      </c>
      <c r="E144" s="78" t="s">
        <v>12</v>
      </c>
      <c r="F144" s="57">
        <v>7.5</v>
      </c>
      <c r="G144" s="62">
        <f t="shared" si="17"/>
        <v>8.5</v>
      </c>
      <c r="H144" s="58">
        <f>IF(D144='基本（介護無）・単一'!$F$4,'基本（介護無）・単一'!$L$4,IF(D144='基本（介護無）・単一'!$F$5,'基本（介護無）・単一'!$L$5,IF(D144='基本（介護無）・単一'!$F$6,'基本（介護無）・単一'!$L$6,IF(D144='基本（介護無）・単一'!$F$7,'基本（介護無）・単一'!$L$7,IF(D144='基本（介護無）・単一'!$F$8,'基本（介護無）・単一'!$L$8,IF(D144='基本（介護無）・単一'!$F$9,'基本（介護無）・単一'!$L$9,IF(D144='基本（介護無）・単一'!$F$10,'基本（介護無）・単一'!$L$10)))))))</f>
        <v>276</v>
      </c>
      <c r="I144" s="257"/>
      <c r="J144" s="58">
        <f>'基本（介護無）・複合'!M39</f>
        <v>1463</v>
      </c>
      <c r="K144" s="257"/>
      <c r="L144" s="58">
        <f t="shared" si="18"/>
        <v>1356</v>
      </c>
      <c r="M144" s="59">
        <f t="shared" si="20"/>
        <v>15187</v>
      </c>
      <c r="N144" s="59">
        <f t="shared" si="20"/>
        <v>14861</v>
      </c>
      <c r="O144" s="59">
        <f t="shared" si="20"/>
        <v>14780</v>
      </c>
      <c r="P144" s="59">
        <f t="shared" si="20"/>
        <v>14536</v>
      </c>
      <c r="Q144" s="59">
        <f t="shared" si="20"/>
        <v>14373</v>
      </c>
      <c r="R144" s="59">
        <f t="shared" si="20"/>
        <v>14048</v>
      </c>
      <c r="S144" s="59">
        <f t="shared" si="20"/>
        <v>13804</v>
      </c>
      <c r="T144" s="59">
        <f t="shared" si="20"/>
        <v>13560</v>
      </c>
    </row>
    <row r="145" spans="1:20" ht="18" customHeight="1" x14ac:dyDescent="0.2">
      <c r="A145" s="89" t="s">
        <v>225</v>
      </c>
      <c r="B145" s="90" t="s">
        <v>188</v>
      </c>
      <c r="C145" s="84" t="s">
        <v>14</v>
      </c>
      <c r="D145" s="77">
        <v>1</v>
      </c>
      <c r="E145" s="78" t="s">
        <v>12</v>
      </c>
      <c r="F145" s="57">
        <v>8</v>
      </c>
      <c r="G145" s="62">
        <f t="shared" si="17"/>
        <v>9</v>
      </c>
      <c r="H145" s="58">
        <f>IF(D145='基本（介護無）・単一'!$F$4,'基本（介護無）・単一'!$L$4,IF(D145='基本（介護無）・単一'!$F$5,'基本（介護無）・単一'!$L$5,IF(D145='基本（介護無）・単一'!$F$6,'基本（介護無）・単一'!$L$6,IF(D145='基本（介護無）・単一'!$F$7,'基本（介護無）・単一'!$L$7,IF(D145='基本（介護無）・単一'!$F$8,'基本（介護無）・単一'!$L$8,IF(D145='基本（介護無）・単一'!$F$9,'基本（介護無）・単一'!$L$9,IF(D145='基本（介護無）・単一'!$F$10,'基本（介護無）・単一'!$L$10)))))))</f>
        <v>276</v>
      </c>
      <c r="I145" s="257"/>
      <c r="J145" s="58">
        <f>'基本（介護無）・複合'!M40</f>
        <v>1560</v>
      </c>
      <c r="K145" s="257"/>
      <c r="L145" s="58">
        <f t="shared" si="18"/>
        <v>1429</v>
      </c>
      <c r="M145" s="59">
        <f t="shared" si="20"/>
        <v>16004</v>
      </c>
      <c r="N145" s="59">
        <f t="shared" si="20"/>
        <v>15661</v>
      </c>
      <c r="O145" s="59">
        <f t="shared" si="20"/>
        <v>15576</v>
      </c>
      <c r="P145" s="59">
        <f t="shared" si="20"/>
        <v>15318</v>
      </c>
      <c r="Q145" s="59">
        <f t="shared" si="20"/>
        <v>15147</v>
      </c>
      <c r="R145" s="59">
        <f t="shared" si="20"/>
        <v>14804</v>
      </c>
      <c r="S145" s="59">
        <f t="shared" si="20"/>
        <v>14547</v>
      </c>
      <c r="T145" s="59">
        <f t="shared" si="20"/>
        <v>14290</v>
      </c>
    </row>
    <row r="146" spans="1:20" ht="18" customHeight="1" x14ac:dyDescent="0.2">
      <c r="A146" s="89" t="s">
        <v>226</v>
      </c>
      <c r="B146" s="90" t="s">
        <v>188</v>
      </c>
      <c r="C146" s="84" t="s">
        <v>14</v>
      </c>
      <c r="D146" s="77">
        <v>1</v>
      </c>
      <c r="E146" s="78" t="s">
        <v>12</v>
      </c>
      <c r="F146" s="57">
        <v>8.5</v>
      </c>
      <c r="G146" s="62">
        <f t="shared" si="17"/>
        <v>9.5</v>
      </c>
      <c r="H146" s="58">
        <f>IF(D146='基本（介護無）・単一'!$F$4,'基本（介護無）・単一'!$L$4,IF(D146='基本（介護無）・単一'!$F$5,'基本（介護無）・単一'!$L$5,IF(D146='基本（介護無）・単一'!$F$6,'基本（介護無）・単一'!$L$6,IF(D146='基本（介護無）・単一'!$F$7,'基本（介護無）・単一'!$L$7,IF(D146='基本（介護無）・単一'!$F$8,'基本（介護無）・単一'!$L$8,IF(D146='基本（介護無）・単一'!$F$9,'基本（介護無）・単一'!$L$9,IF(D146='基本（介護無）・単一'!$F$10,'基本（介護無）・単一'!$L$10)))))))</f>
        <v>276</v>
      </c>
      <c r="I146" s="257"/>
      <c r="J146" s="58">
        <f>'基本（介護無）・複合'!M41</f>
        <v>1656</v>
      </c>
      <c r="K146" s="257"/>
      <c r="L146" s="58">
        <f t="shared" si="18"/>
        <v>1501</v>
      </c>
      <c r="M146" s="59">
        <f t="shared" si="20"/>
        <v>16811</v>
      </c>
      <c r="N146" s="59">
        <f t="shared" si="20"/>
        <v>16450</v>
      </c>
      <c r="O146" s="59">
        <f t="shared" si="20"/>
        <v>16360</v>
      </c>
      <c r="P146" s="59">
        <f t="shared" si="20"/>
        <v>16090</v>
      </c>
      <c r="Q146" s="59">
        <f t="shared" si="20"/>
        <v>15910</v>
      </c>
      <c r="R146" s="59">
        <f t="shared" si="20"/>
        <v>15550</v>
      </c>
      <c r="S146" s="59">
        <f t="shared" si="20"/>
        <v>15280</v>
      </c>
      <c r="T146" s="59">
        <f t="shared" si="20"/>
        <v>15010</v>
      </c>
    </row>
    <row r="147" spans="1:20" ht="18" customHeight="1" x14ac:dyDescent="0.2">
      <c r="A147" s="89" t="s">
        <v>227</v>
      </c>
      <c r="B147" s="90" t="s">
        <v>188</v>
      </c>
      <c r="C147" s="84" t="s">
        <v>14</v>
      </c>
      <c r="D147" s="77">
        <v>1</v>
      </c>
      <c r="E147" s="78" t="s">
        <v>12</v>
      </c>
      <c r="F147" s="57">
        <v>9</v>
      </c>
      <c r="G147" s="62">
        <f t="shared" si="17"/>
        <v>10</v>
      </c>
      <c r="H147" s="58">
        <f>IF(D147='基本（介護無）・単一'!$F$4,'基本（介護無）・単一'!$L$4,IF(D147='基本（介護無）・単一'!$F$5,'基本（介護無）・単一'!$L$5,IF(D147='基本（介護無）・単一'!$F$6,'基本（介護無）・単一'!$L$6,IF(D147='基本（介護無）・単一'!$F$7,'基本（介護無）・単一'!$L$7,IF(D147='基本（介護無）・単一'!$F$8,'基本（介護無）・単一'!$L$8,IF(D147='基本（介護無）・単一'!$F$9,'基本（介護無）・単一'!$L$9,IF(D147='基本（介護無）・単一'!$F$10,'基本（介護無）・単一'!$L$10)))))))</f>
        <v>276</v>
      </c>
      <c r="I147" s="257"/>
      <c r="J147" s="58">
        <f>'基本（介護無）・複合'!M42</f>
        <v>1753</v>
      </c>
      <c r="K147" s="257"/>
      <c r="L147" s="58">
        <f t="shared" si="18"/>
        <v>1574</v>
      </c>
      <c r="M147" s="59">
        <f t="shared" si="20"/>
        <v>17628</v>
      </c>
      <c r="N147" s="59">
        <f t="shared" si="20"/>
        <v>17251</v>
      </c>
      <c r="O147" s="59">
        <f t="shared" si="20"/>
        <v>17156</v>
      </c>
      <c r="P147" s="59">
        <f t="shared" si="20"/>
        <v>16873</v>
      </c>
      <c r="Q147" s="59">
        <f t="shared" si="20"/>
        <v>16684</v>
      </c>
      <c r="R147" s="59">
        <f t="shared" si="20"/>
        <v>16306</v>
      </c>
      <c r="S147" s="59">
        <f t="shared" si="20"/>
        <v>16023</v>
      </c>
      <c r="T147" s="59">
        <f t="shared" si="20"/>
        <v>15740</v>
      </c>
    </row>
    <row r="148" spans="1:20" ht="18" customHeight="1" x14ac:dyDescent="0.2">
      <c r="A148" s="89" t="s">
        <v>228</v>
      </c>
      <c r="B148" s="90" t="s">
        <v>188</v>
      </c>
      <c r="C148" s="84" t="s">
        <v>14</v>
      </c>
      <c r="D148" s="77">
        <v>1</v>
      </c>
      <c r="E148" s="78" t="s">
        <v>12</v>
      </c>
      <c r="F148" s="57">
        <v>9.5</v>
      </c>
      <c r="G148" s="62">
        <f t="shared" si="17"/>
        <v>10.5</v>
      </c>
      <c r="H148" s="58">
        <f>IF(D148='基本（介護無）・単一'!$F$4,'基本（介護無）・単一'!$L$4,IF(D148='基本（介護無）・単一'!$F$5,'基本（介護無）・単一'!$L$5,IF(D148='基本（介護無）・単一'!$F$6,'基本（介護無）・単一'!$L$6,IF(D148='基本（介護無）・単一'!$F$7,'基本（介護無）・単一'!$L$7,IF(D148='基本（介護無）・単一'!$F$8,'基本（介護無）・単一'!$L$8,IF(D148='基本（介護無）・単一'!$F$9,'基本（介護無）・単一'!$L$9,IF(D148='基本（介護無）・単一'!$F$10,'基本（介護無）・単一'!$L$10)))))))</f>
        <v>276</v>
      </c>
      <c r="I148" s="257"/>
      <c r="J148" s="58">
        <f>'基本（介護無）・複合'!M43</f>
        <v>1849</v>
      </c>
      <c r="K148" s="257"/>
      <c r="L148" s="58">
        <f t="shared" si="18"/>
        <v>1646</v>
      </c>
      <c r="M148" s="59">
        <f t="shared" si="20"/>
        <v>18435</v>
      </c>
      <c r="N148" s="59">
        <f t="shared" si="20"/>
        <v>18040</v>
      </c>
      <c r="O148" s="59">
        <f t="shared" si="20"/>
        <v>17941</v>
      </c>
      <c r="P148" s="59">
        <f t="shared" si="20"/>
        <v>17645</v>
      </c>
      <c r="Q148" s="59">
        <f t="shared" si="20"/>
        <v>17447</v>
      </c>
      <c r="R148" s="59">
        <f t="shared" si="20"/>
        <v>17052</v>
      </c>
      <c r="S148" s="59">
        <f t="shared" si="20"/>
        <v>16756</v>
      </c>
      <c r="T148" s="59">
        <f t="shared" si="20"/>
        <v>16460</v>
      </c>
    </row>
    <row r="149" spans="1:20" ht="18" customHeight="1" x14ac:dyDescent="0.2">
      <c r="A149" s="89" t="s">
        <v>229</v>
      </c>
      <c r="B149" s="90" t="s">
        <v>188</v>
      </c>
      <c r="C149" s="84" t="s">
        <v>14</v>
      </c>
      <c r="D149" s="77">
        <v>1</v>
      </c>
      <c r="E149" s="78" t="s">
        <v>12</v>
      </c>
      <c r="F149" s="57">
        <v>10</v>
      </c>
      <c r="G149" s="62">
        <f t="shared" si="17"/>
        <v>11</v>
      </c>
      <c r="H149" s="58">
        <f>IF(D149='基本（介護無）・単一'!$F$4,'基本（介護無）・単一'!$L$4,IF(D149='基本（介護無）・単一'!$F$5,'基本（介護無）・単一'!$L$5,IF(D149='基本（介護無）・単一'!$F$6,'基本（介護無）・単一'!$L$6,IF(D149='基本（介護無）・単一'!$F$7,'基本（介護無）・単一'!$L$7,IF(D149='基本（介護無）・単一'!$F$8,'基本（介護無）・単一'!$L$8,IF(D149='基本（介護無）・単一'!$F$9,'基本（介護無）・単一'!$L$9,IF(D149='基本（介護無）・単一'!$F$10,'基本（介護無）・単一'!$L$10)))))))</f>
        <v>276</v>
      </c>
      <c r="I149" s="257"/>
      <c r="J149" s="58">
        <f>'基本（介護無）・複合'!M44</f>
        <v>1946</v>
      </c>
      <c r="K149" s="257"/>
      <c r="L149" s="58">
        <f t="shared" si="18"/>
        <v>1718</v>
      </c>
      <c r="M149" s="59">
        <f t="shared" si="20"/>
        <v>19241</v>
      </c>
      <c r="N149" s="59">
        <f t="shared" si="20"/>
        <v>18829</v>
      </c>
      <c r="O149" s="59">
        <f t="shared" si="20"/>
        <v>18726</v>
      </c>
      <c r="P149" s="59">
        <f t="shared" si="20"/>
        <v>18416</v>
      </c>
      <c r="Q149" s="59">
        <f t="shared" si="20"/>
        <v>18210</v>
      </c>
      <c r="R149" s="59">
        <f t="shared" si="20"/>
        <v>17798</v>
      </c>
      <c r="S149" s="59">
        <f t="shared" si="20"/>
        <v>17489</v>
      </c>
      <c r="T149" s="59">
        <f t="shared" si="20"/>
        <v>17180</v>
      </c>
    </row>
    <row r="150" spans="1:20" ht="18" customHeight="1" x14ac:dyDescent="0.2">
      <c r="A150" s="89" t="s">
        <v>230</v>
      </c>
      <c r="B150" s="90" t="s">
        <v>188</v>
      </c>
      <c r="C150" s="84" t="s">
        <v>14</v>
      </c>
      <c r="D150" s="77">
        <v>1</v>
      </c>
      <c r="E150" s="78" t="s">
        <v>12</v>
      </c>
      <c r="F150" s="57">
        <v>10.5</v>
      </c>
      <c r="G150" s="62">
        <f t="shared" si="17"/>
        <v>11.5</v>
      </c>
      <c r="H150" s="58">
        <f>IF(D150='基本（介護無）・単一'!$F$4,'基本（介護無）・単一'!$L$4,IF(D150='基本（介護無）・単一'!$F$5,'基本（介護無）・単一'!$L$5,IF(D150='基本（介護無）・単一'!$F$6,'基本（介護無）・単一'!$L$6,IF(D150='基本（介護無）・単一'!$F$7,'基本（介護無）・単一'!$L$7,IF(D150='基本（介護無）・単一'!$F$8,'基本（介護無）・単一'!$L$8,IF(D150='基本（介護無）・単一'!$F$9,'基本（介護無）・単一'!$L$9,IF(D150='基本（介護無）・単一'!$F$10,'基本（介護無）・単一'!$L$10)))))))</f>
        <v>276</v>
      </c>
      <c r="I150" s="257"/>
      <c r="J150" s="58">
        <f>'基本（介護無）・複合'!M45</f>
        <v>2043</v>
      </c>
      <c r="K150" s="257"/>
      <c r="L150" s="58">
        <f t="shared" si="18"/>
        <v>1791</v>
      </c>
      <c r="M150" s="59">
        <f t="shared" si="20"/>
        <v>20059</v>
      </c>
      <c r="N150" s="59">
        <f t="shared" si="20"/>
        <v>19629</v>
      </c>
      <c r="O150" s="59">
        <f t="shared" si="20"/>
        <v>19521</v>
      </c>
      <c r="P150" s="59">
        <f t="shared" si="20"/>
        <v>19199</v>
      </c>
      <c r="Q150" s="59">
        <f t="shared" si="20"/>
        <v>18984</v>
      </c>
      <c r="R150" s="59">
        <f t="shared" si="20"/>
        <v>18554</v>
      </c>
      <c r="S150" s="59">
        <f t="shared" si="20"/>
        <v>18232</v>
      </c>
      <c r="T150" s="59">
        <f t="shared" si="20"/>
        <v>17910</v>
      </c>
    </row>
    <row r="151" spans="1:20" ht="18" customHeight="1" x14ac:dyDescent="0.2">
      <c r="A151" s="89" t="s">
        <v>231</v>
      </c>
      <c r="B151" s="90" t="s">
        <v>188</v>
      </c>
      <c r="C151" s="84" t="s">
        <v>14</v>
      </c>
      <c r="D151" s="77">
        <v>1.5</v>
      </c>
      <c r="E151" s="78" t="s">
        <v>12</v>
      </c>
      <c r="F151" s="57">
        <v>0.5</v>
      </c>
      <c r="G151" s="62">
        <f t="shared" si="17"/>
        <v>2</v>
      </c>
      <c r="H151" s="58">
        <f>IF(D151='基本（介護無）・単一'!$F$4,'基本（介護無）・単一'!$L$4,IF(D151='基本（介護無）・単一'!$F$5,'基本（介護無）・単一'!$L$5,IF(D151='基本（介護無）・単一'!$F$6,'基本（介護無）・単一'!$L$6,IF(D151='基本（介護無）・単一'!$F$7,'基本（介護無）・単一'!$L$7,IF(D151='基本（介護無）・単一'!$F$8,'基本（介護無）・単一'!$L$8,IF(D151='基本（介護無）・単一'!$F$9,'基本（介護無）・単一'!$L$9,IF(D151='基本（介護無）・単一'!$F$10,'基本（介護無）・単一'!$L$10)))))))</f>
        <v>385</v>
      </c>
      <c r="I151" s="257"/>
      <c r="J151" s="58">
        <f>'基本（介護無）・複合'!M46</f>
        <v>98</v>
      </c>
      <c r="K151" s="257"/>
      <c r="L151" s="58">
        <f t="shared" si="18"/>
        <v>434</v>
      </c>
      <c r="M151" s="59">
        <f t="shared" si="20"/>
        <v>4860</v>
      </c>
      <c r="N151" s="59">
        <f t="shared" si="20"/>
        <v>4756</v>
      </c>
      <c r="O151" s="59">
        <f t="shared" si="20"/>
        <v>4730</v>
      </c>
      <c r="P151" s="59">
        <f t="shared" si="20"/>
        <v>4652</v>
      </c>
      <c r="Q151" s="59">
        <f t="shared" si="20"/>
        <v>4600</v>
      </c>
      <c r="R151" s="59">
        <f t="shared" si="20"/>
        <v>4496</v>
      </c>
      <c r="S151" s="59">
        <f t="shared" si="20"/>
        <v>4418</v>
      </c>
      <c r="T151" s="59">
        <f t="shared" si="20"/>
        <v>4340</v>
      </c>
    </row>
    <row r="152" spans="1:20" ht="18" customHeight="1" x14ac:dyDescent="0.2">
      <c r="A152" s="89" t="s">
        <v>232</v>
      </c>
      <c r="B152" s="90" t="s">
        <v>188</v>
      </c>
      <c r="C152" s="84" t="s">
        <v>14</v>
      </c>
      <c r="D152" s="77">
        <v>1.5</v>
      </c>
      <c r="E152" s="78" t="s">
        <v>12</v>
      </c>
      <c r="F152" s="57">
        <v>1</v>
      </c>
      <c r="G152" s="62">
        <f t="shared" si="17"/>
        <v>2.5</v>
      </c>
      <c r="H152" s="58">
        <f>IF(D152='基本（介護無）・単一'!$F$4,'基本（介護無）・単一'!$L$4,IF(D152='基本（介護無）・単一'!$F$5,'基本（介護無）・単一'!$L$5,IF(D152='基本（介護無）・単一'!$F$6,'基本（介護無）・単一'!$L$6,IF(D152='基本（介護無）・単一'!$F$7,'基本（介護無）・単一'!$L$7,IF(D152='基本（介護無）・単一'!$F$8,'基本（介護無）・単一'!$L$8,IF(D152='基本（介護無）・単一'!$F$9,'基本（介護無）・単一'!$L$9,IF(D152='基本（介護無）・単一'!$F$10,'基本（介護無）・単一'!$L$10)))))))</f>
        <v>385</v>
      </c>
      <c r="I152" s="257"/>
      <c r="J152" s="58">
        <f>'基本（介護無）・複合'!M47</f>
        <v>195</v>
      </c>
      <c r="K152" s="257"/>
      <c r="L152" s="58">
        <f t="shared" si="18"/>
        <v>507</v>
      </c>
      <c r="M152" s="59">
        <f t="shared" si="20"/>
        <v>5678</v>
      </c>
      <c r="N152" s="59">
        <f t="shared" si="20"/>
        <v>5556</v>
      </c>
      <c r="O152" s="59">
        <f t="shared" si="20"/>
        <v>5526</v>
      </c>
      <c r="P152" s="59">
        <f t="shared" si="20"/>
        <v>5435</v>
      </c>
      <c r="Q152" s="59">
        <f t="shared" si="20"/>
        <v>5374</v>
      </c>
      <c r="R152" s="59">
        <f t="shared" si="20"/>
        <v>5252</v>
      </c>
      <c r="S152" s="59">
        <f t="shared" si="20"/>
        <v>5161</v>
      </c>
      <c r="T152" s="59">
        <f t="shared" si="20"/>
        <v>5070</v>
      </c>
    </row>
    <row r="153" spans="1:20" ht="18" customHeight="1" x14ac:dyDescent="0.2">
      <c r="A153" s="89" t="s">
        <v>233</v>
      </c>
      <c r="B153" s="90" t="s">
        <v>188</v>
      </c>
      <c r="C153" s="84" t="s">
        <v>14</v>
      </c>
      <c r="D153" s="77">
        <v>1.5</v>
      </c>
      <c r="E153" s="78" t="s">
        <v>12</v>
      </c>
      <c r="F153" s="57">
        <v>1.5</v>
      </c>
      <c r="G153" s="62">
        <f t="shared" si="17"/>
        <v>3</v>
      </c>
      <c r="H153" s="58">
        <f>IF(D153='基本（介護無）・単一'!$F$4,'基本（介護無）・単一'!$L$4,IF(D153='基本（介護無）・単一'!$F$5,'基本（介護無）・単一'!$L$5,IF(D153='基本（介護無）・単一'!$F$6,'基本（介護無）・単一'!$L$6,IF(D153='基本（介護無）・単一'!$F$7,'基本（介護無）・単一'!$L$7,IF(D153='基本（介護無）・単一'!$F$8,'基本（介護無）・単一'!$L$8,IF(D153='基本（介護無）・単一'!$F$9,'基本（介護無）・単一'!$L$9,IF(D153='基本（介護無）・単一'!$F$10,'基本（介護無）・単一'!$L$10)))))))</f>
        <v>385</v>
      </c>
      <c r="I153" s="257"/>
      <c r="J153" s="58">
        <f>'基本（介護無）・複合'!M48</f>
        <v>291</v>
      </c>
      <c r="K153" s="257"/>
      <c r="L153" s="58">
        <f t="shared" si="18"/>
        <v>579</v>
      </c>
      <c r="M153" s="59">
        <f t="shared" si="20"/>
        <v>6484</v>
      </c>
      <c r="N153" s="59">
        <f t="shared" si="20"/>
        <v>6345</v>
      </c>
      <c r="O153" s="59">
        <f t="shared" si="20"/>
        <v>6311</v>
      </c>
      <c r="P153" s="59">
        <f t="shared" si="20"/>
        <v>6206</v>
      </c>
      <c r="Q153" s="59">
        <f t="shared" si="20"/>
        <v>6137</v>
      </c>
      <c r="R153" s="59">
        <f t="shared" si="20"/>
        <v>5998</v>
      </c>
      <c r="S153" s="59">
        <f t="shared" si="20"/>
        <v>5894</v>
      </c>
      <c r="T153" s="59">
        <f t="shared" si="20"/>
        <v>5790</v>
      </c>
    </row>
    <row r="154" spans="1:20" ht="18" customHeight="1" x14ac:dyDescent="0.2">
      <c r="A154" s="89" t="s">
        <v>234</v>
      </c>
      <c r="B154" s="90" t="s">
        <v>188</v>
      </c>
      <c r="C154" s="84" t="s">
        <v>14</v>
      </c>
      <c r="D154" s="77">
        <v>1.5</v>
      </c>
      <c r="E154" s="78" t="s">
        <v>12</v>
      </c>
      <c r="F154" s="57">
        <v>2</v>
      </c>
      <c r="G154" s="62">
        <f t="shared" si="17"/>
        <v>3.5</v>
      </c>
      <c r="H154" s="58">
        <f>IF(D154='基本（介護無）・単一'!$F$4,'基本（介護無）・単一'!$L$4,IF(D154='基本（介護無）・単一'!$F$5,'基本（介護無）・単一'!$L$5,IF(D154='基本（介護無）・単一'!$F$6,'基本（介護無）・単一'!$L$6,IF(D154='基本（介護無）・単一'!$F$7,'基本（介護無）・単一'!$L$7,IF(D154='基本（介護無）・単一'!$F$8,'基本（介護無）・単一'!$L$8,IF(D154='基本（介護無）・単一'!$F$9,'基本（介護無）・単一'!$L$9,IF(D154='基本（介護無）・単一'!$F$10,'基本（介護無）・単一'!$L$10)))))))</f>
        <v>385</v>
      </c>
      <c r="I154" s="257"/>
      <c r="J154" s="58">
        <f>'基本（介護無）・複合'!M49</f>
        <v>388</v>
      </c>
      <c r="K154" s="257"/>
      <c r="L154" s="58">
        <f t="shared" si="18"/>
        <v>652</v>
      </c>
      <c r="M154" s="59">
        <f t="shared" si="20"/>
        <v>7302</v>
      </c>
      <c r="N154" s="59">
        <f t="shared" si="20"/>
        <v>7145</v>
      </c>
      <c r="O154" s="59">
        <f t="shared" si="20"/>
        <v>7106</v>
      </c>
      <c r="P154" s="59">
        <f t="shared" si="20"/>
        <v>6989</v>
      </c>
      <c r="Q154" s="59">
        <f t="shared" si="20"/>
        <v>6911</v>
      </c>
      <c r="R154" s="59">
        <f t="shared" si="20"/>
        <v>6754</v>
      </c>
      <c r="S154" s="59">
        <f t="shared" si="20"/>
        <v>6637</v>
      </c>
      <c r="T154" s="59">
        <f t="shared" si="20"/>
        <v>6520</v>
      </c>
    </row>
    <row r="155" spans="1:20" ht="18" customHeight="1" x14ac:dyDescent="0.2">
      <c r="A155" s="89" t="s">
        <v>235</v>
      </c>
      <c r="B155" s="90" t="s">
        <v>188</v>
      </c>
      <c r="C155" s="84" t="s">
        <v>14</v>
      </c>
      <c r="D155" s="77">
        <v>1.5</v>
      </c>
      <c r="E155" s="78" t="s">
        <v>12</v>
      </c>
      <c r="F155" s="57">
        <v>2.5</v>
      </c>
      <c r="G155" s="62">
        <f t="shared" si="17"/>
        <v>4</v>
      </c>
      <c r="H155" s="58">
        <f>IF(D155='基本（介護無）・単一'!$F$4,'基本（介護無）・単一'!$L$4,IF(D155='基本（介護無）・単一'!$F$5,'基本（介護無）・単一'!$L$5,IF(D155='基本（介護無）・単一'!$F$6,'基本（介護無）・単一'!$L$6,IF(D155='基本（介護無）・単一'!$F$7,'基本（介護無）・単一'!$L$7,IF(D155='基本（介護無）・単一'!$F$8,'基本（介護無）・単一'!$L$8,IF(D155='基本（介護無）・単一'!$F$9,'基本（介護無）・単一'!$L$9,IF(D155='基本（介護無）・単一'!$F$10,'基本（介護無）・単一'!$L$10)))))))</f>
        <v>385</v>
      </c>
      <c r="I155" s="257"/>
      <c r="J155" s="58">
        <f>'基本（介護無）・複合'!M50</f>
        <v>484</v>
      </c>
      <c r="K155" s="257"/>
      <c r="L155" s="58">
        <f t="shared" si="18"/>
        <v>724</v>
      </c>
      <c r="M155" s="59">
        <f t="shared" si="20"/>
        <v>8108</v>
      </c>
      <c r="N155" s="59">
        <f t="shared" si="20"/>
        <v>7935</v>
      </c>
      <c r="O155" s="59">
        <f t="shared" si="20"/>
        <v>7891</v>
      </c>
      <c r="P155" s="59">
        <f t="shared" si="20"/>
        <v>7761</v>
      </c>
      <c r="Q155" s="59">
        <f t="shared" si="20"/>
        <v>7674</v>
      </c>
      <c r="R155" s="59">
        <f t="shared" si="20"/>
        <v>7500</v>
      </c>
      <c r="S155" s="59">
        <f t="shared" si="20"/>
        <v>7370</v>
      </c>
      <c r="T155" s="59">
        <f t="shared" si="20"/>
        <v>7240</v>
      </c>
    </row>
    <row r="156" spans="1:20" ht="18" customHeight="1" x14ac:dyDescent="0.2">
      <c r="A156" s="89" t="s">
        <v>236</v>
      </c>
      <c r="B156" s="90" t="s">
        <v>188</v>
      </c>
      <c r="C156" s="84" t="s">
        <v>14</v>
      </c>
      <c r="D156" s="77">
        <v>1.5</v>
      </c>
      <c r="E156" s="78" t="s">
        <v>12</v>
      </c>
      <c r="F156" s="57">
        <v>3</v>
      </c>
      <c r="G156" s="62">
        <f t="shared" si="17"/>
        <v>4.5</v>
      </c>
      <c r="H156" s="58">
        <f>IF(D156='基本（介護無）・単一'!$F$4,'基本（介護無）・単一'!$L$4,IF(D156='基本（介護無）・単一'!$F$5,'基本（介護無）・単一'!$L$5,IF(D156='基本（介護無）・単一'!$F$6,'基本（介護無）・単一'!$L$6,IF(D156='基本（介護無）・単一'!$F$7,'基本（介護無）・単一'!$L$7,IF(D156='基本（介護無）・単一'!$F$8,'基本（介護無）・単一'!$L$8,IF(D156='基本（介護無）・単一'!$F$9,'基本（介護無）・単一'!$L$9,IF(D156='基本（介護無）・単一'!$F$10,'基本（介護無）・単一'!$L$10)))))))</f>
        <v>385</v>
      </c>
      <c r="I156" s="257"/>
      <c r="J156" s="58">
        <f>'基本（介護無）・複合'!M51</f>
        <v>581</v>
      </c>
      <c r="K156" s="257"/>
      <c r="L156" s="58">
        <f t="shared" si="18"/>
        <v>797</v>
      </c>
      <c r="M156" s="59">
        <f t="shared" si="20"/>
        <v>8926</v>
      </c>
      <c r="N156" s="59">
        <f t="shared" si="20"/>
        <v>8735</v>
      </c>
      <c r="O156" s="59">
        <f t="shared" si="20"/>
        <v>8687</v>
      </c>
      <c r="P156" s="59">
        <f t="shared" si="20"/>
        <v>8543</v>
      </c>
      <c r="Q156" s="59">
        <f t="shared" si="20"/>
        <v>8448</v>
      </c>
      <c r="R156" s="59">
        <f t="shared" si="20"/>
        <v>8256</v>
      </c>
      <c r="S156" s="59">
        <f t="shared" si="20"/>
        <v>8113</v>
      </c>
      <c r="T156" s="59">
        <f t="shared" si="20"/>
        <v>7970</v>
      </c>
    </row>
    <row r="157" spans="1:20" ht="18" customHeight="1" x14ac:dyDescent="0.2">
      <c r="A157" s="89" t="s">
        <v>237</v>
      </c>
      <c r="B157" s="90" t="s">
        <v>188</v>
      </c>
      <c r="C157" s="84" t="s">
        <v>14</v>
      </c>
      <c r="D157" s="77">
        <v>1.5</v>
      </c>
      <c r="E157" s="78" t="s">
        <v>12</v>
      </c>
      <c r="F157" s="57">
        <v>3.5</v>
      </c>
      <c r="G157" s="62">
        <f t="shared" si="17"/>
        <v>5</v>
      </c>
      <c r="H157" s="58">
        <f>IF(D157='基本（介護無）・単一'!$F$4,'基本（介護無）・単一'!$L$4,IF(D157='基本（介護無）・単一'!$F$5,'基本（介護無）・単一'!$L$5,IF(D157='基本（介護無）・単一'!$F$6,'基本（介護無）・単一'!$L$6,IF(D157='基本（介護無）・単一'!$F$7,'基本（介護無）・単一'!$L$7,IF(D157='基本（介護無）・単一'!$F$8,'基本（介護無）・単一'!$L$8,IF(D157='基本（介護無）・単一'!$F$9,'基本（介護無）・単一'!$L$9,IF(D157='基本（介護無）・単一'!$F$10,'基本（介護無）・単一'!$L$10)))))))</f>
        <v>385</v>
      </c>
      <c r="I157" s="257"/>
      <c r="J157" s="58">
        <f>'基本（介護無）・複合'!M52</f>
        <v>678</v>
      </c>
      <c r="K157" s="257"/>
      <c r="L157" s="58">
        <f t="shared" si="18"/>
        <v>869</v>
      </c>
      <c r="M157" s="59">
        <f t="shared" si="20"/>
        <v>9732</v>
      </c>
      <c r="N157" s="59">
        <f t="shared" si="20"/>
        <v>9524</v>
      </c>
      <c r="O157" s="59">
        <f t="shared" si="20"/>
        <v>9472</v>
      </c>
      <c r="P157" s="59">
        <f t="shared" si="20"/>
        <v>9315</v>
      </c>
      <c r="Q157" s="59">
        <f t="shared" si="20"/>
        <v>9211</v>
      </c>
      <c r="R157" s="59">
        <f t="shared" si="20"/>
        <v>9002</v>
      </c>
      <c r="S157" s="59">
        <f t="shared" si="20"/>
        <v>8846</v>
      </c>
      <c r="T157" s="59">
        <f t="shared" si="20"/>
        <v>8690</v>
      </c>
    </row>
    <row r="158" spans="1:20" ht="18" customHeight="1" x14ac:dyDescent="0.2">
      <c r="A158" s="89" t="s">
        <v>238</v>
      </c>
      <c r="B158" s="90" t="s">
        <v>188</v>
      </c>
      <c r="C158" s="84" t="s">
        <v>14</v>
      </c>
      <c r="D158" s="77">
        <v>1.5</v>
      </c>
      <c r="E158" s="78" t="s">
        <v>12</v>
      </c>
      <c r="F158" s="57">
        <v>4</v>
      </c>
      <c r="G158" s="62">
        <f t="shared" si="17"/>
        <v>5.5</v>
      </c>
      <c r="H158" s="58">
        <f>IF(D158='基本（介護無）・単一'!$F$4,'基本（介護無）・単一'!$L$4,IF(D158='基本（介護無）・単一'!$F$5,'基本（介護無）・単一'!$L$5,IF(D158='基本（介護無）・単一'!$F$6,'基本（介護無）・単一'!$L$6,IF(D158='基本（介護無）・単一'!$F$7,'基本（介護無）・単一'!$L$7,IF(D158='基本（介護無）・単一'!$F$8,'基本（介護無）・単一'!$L$8,IF(D158='基本（介護無）・単一'!$F$9,'基本（介護無）・単一'!$L$9,IF(D158='基本（介護無）・単一'!$F$10,'基本（介護無）・単一'!$L$10)))))))</f>
        <v>385</v>
      </c>
      <c r="I158" s="257"/>
      <c r="J158" s="58">
        <f>'基本（介護無）・複合'!M53</f>
        <v>774</v>
      </c>
      <c r="K158" s="257"/>
      <c r="L158" s="58">
        <f t="shared" si="18"/>
        <v>941</v>
      </c>
      <c r="M158" s="59">
        <f t="shared" si="20"/>
        <v>10539</v>
      </c>
      <c r="N158" s="59">
        <f t="shared" si="20"/>
        <v>10313</v>
      </c>
      <c r="O158" s="59">
        <f t="shared" si="20"/>
        <v>10256</v>
      </c>
      <c r="P158" s="59">
        <f t="shared" si="20"/>
        <v>10087</v>
      </c>
      <c r="Q158" s="59">
        <f t="shared" si="20"/>
        <v>9974</v>
      </c>
      <c r="R158" s="59">
        <f t="shared" si="20"/>
        <v>9748</v>
      </c>
      <c r="S158" s="59">
        <f t="shared" si="20"/>
        <v>9579</v>
      </c>
      <c r="T158" s="59">
        <f t="shared" si="20"/>
        <v>9410</v>
      </c>
    </row>
    <row r="159" spans="1:20" ht="18" customHeight="1" x14ac:dyDescent="0.2">
      <c r="A159" s="89" t="s">
        <v>239</v>
      </c>
      <c r="B159" s="90" t="s">
        <v>188</v>
      </c>
      <c r="C159" s="84" t="s">
        <v>14</v>
      </c>
      <c r="D159" s="77">
        <v>1.5</v>
      </c>
      <c r="E159" s="78" t="s">
        <v>12</v>
      </c>
      <c r="F159" s="57">
        <v>4.5</v>
      </c>
      <c r="G159" s="62">
        <f t="shared" si="17"/>
        <v>6</v>
      </c>
      <c r="H159" s="58">
        <f>IF(D159='基本（介護無）・単一'!$F$4,'基本（介護無）・単一'!$L$4,IF(D159='基本（介護無）・単一'!$F$5,'基本（介護無）・単一'!$L$5,IF(D159='基本（介護無）・単一'!$F$6,'基本（介護無）・単一'!$L$6,IF(D159='基本（介護無）・単一'!$F$7,'基本（介護無）・単一'!$L$7,IF(D159='基本（介護無）・単一'!$F$8,'基本（介護無）・単一'!$L$8,IF(D159='基本（介護無）・単一'!$F$9,'基本（介護無）・単一'!$L$9,IF(D159='基本（介護無）・単一'!$F$10,'基本（介護無）・単一'!$L$10)))))))</f>
        <v>385</v>
      </c>
      <c r="I159" s="257"/>
      <c r="J159" s="58">
        <f>'基本（介護無）・複合'!M54</f>
        <v>871</v>
      </c>
      <c r="K159" s="257"/>
      <c r="L159" s="58">
        <f t="shared" si="18"/>
        <v>1014</v>
      </c>
      <c r="M159" s="59">
        <f t="shared" si="20"/>
        <v>11356</v>
      </c>
      <c r="N159" s="59">
        <f t="shared" si="20"/>
        <v>11113</v>
      </c>
      <c r="O159" s="59">
        <f t="shared" si="20"/>
        <v>11052</v>
      </c>
      <c r="P159" s="59">
        <f t="shared" si="20"/>
        <v>10870</v>
      </c>
      <c r="Q159" s="59">
        <f t="shared" si="20"/>
        <v>10748</v>
      </c>
      <c r="R159" s="59">
        <f t="shared" si="20"/>
        <v>10505</v>
      </c>
      <c r="S159" s="59">
        <f t="shared" si="20"/>
        <v>10322</v>
      </c>
      <c r="T159" s="59">
        <f t="shared" si="20"/>
        <v>10140</v>
      </c>
    </row>
    <row r="160" spans="1:20" ht="18" customHeight="1" x14ac:dyDescent="0.2">
      <c r="A160" s="89" t="s">
        <v>240</v>
      </c>
      <c r="B160" s="90" t="s">
        <v>188</v>
      </c>
      <c r="C160" s="84" t="s">
        <v>14</v>
      </c>
      <c r="D160" s="77">
        <v>1.5</v>
      </c>
      <c r="E160" s="78" t="s">
        <v>12</v>
      </c>
      <c r="F160" s="57">
        <v>5</v>
      </c>
      <c r="G160" s="62">
        <f t="shared" si="17"/>
        <v>6.5</v>
      </c>
      <c r="H160" s="58">
        <f>IF(D160='基本（介護無）・単一'!$F$4,'基本（介護無）・単一'!$L$4,IF(D160='基本（介護無）・単一'!$F$5,'基本（介護無）・単一'!$L$5,IF(D160='基本（介護無）・単一'!$F$6,'基本（介護無）・単一'!$L$6,IF(D160='基本（介護無）・単一'!$F$7,'基本（介護無）・単一'!$L$7,IF(D160='基本（介護無）・単一'!$F$8,'基本（介護無）・単一'!$L$8,IF(D160='基本（介護無）・単一'!$F$9,'基本（介護無）・単一'!$L$9,IF(D160='基本（介護無）・単一'!$F$10,'基本（介護無）・単一'!$L$10)))))))</f>
        <v>385</v>
      </c>
      <c r="I160" s="257"/>
      <c r="J160" s="58">
        <f>'基本（介護無）・複合'!M55</f>
        <v>967</v>
      </c>
      <c r="K160" s="257"/>
      <c r="L160" s="58">
        <f t="shared" si="18"/>
        <v>1086</v>
      </c>
      <c r="M160" s="59">
        <f t="shared" si="20"/>
        <v>12163</v>
      </c>
      <c r="N160" s="59">
        <f t="shared" si="20"/>
        <v>11902</v>
      </c>
      <c r="O160" s="59">
        <f t="shared" si="20"/>
        <v>11837</v>
      </c>
      <c r="P160" s="59">
        <f t="shared" si="20"/>
        <v>11641</v>
      </c>
      <c r="Q160" s="59">
        <f t="shared" si="20"/>
        <v>11511</v>
      </c>
      <c r="R160" s="59">
        <f t="shared" si="20"/>
        <v>11250</v>
      </c>
      <c r="S160" s="59">
        <f t="shared" si="20"/>
        <v>11055</v>
      </c>
      <c r="T160" s="59">
        <f t="shared" si="20"/>
        <v>10860</v>
      </c>
    </row>
    <row r="161" spans="1:20" ht="18" customHeight="1" x14ac:dyDescent="0.2">
      <c r="A161" s="89" t="s">
        <v>241</v>
      </c>
      <c r="B161" s="90" t="s">
        <v>188</v>
      </c>
      <c r="C161" s="84" t="s">
        <v>14</v>
      </c>
      <c r="D161" s="77">
        <v>1.5</v>
      </c>
      <c r="E161" s="78" t="s">
        <v>12</v>
      </c>
      <c r="F161" s="57">
        <v>5.5</v>
      </c>
      <c r="G161" s="62">
        <f t="shared" si="17"/>
        <v>7</v>
      </c>
      <c r="H161" s="58">
        <f>IF(D161='基本（介護無）・単一'!$F$4,'基本（介護無）・単一'!$L$4,IF(D161='基本（介護無）・単一'!$F$5,'基本（介護無）・単一'!$L$5,IF(D161='基本（介護無）・単一'!$F$6,'基本（介護無）・単一'!$L$6,IF(D161='基本（介護無）・単一'!$F$7,'基本（介護無）・単一'!$L$7,IF(D161='基本（介護無）・単一'!$F$8,'基本（介護無）・単一'!$L$8,IF(D161='基本（介護無）・単一'!$F$9,'基本（介護無）・単一'!$L$9,IF(D161='基本（介護無）・単一'!$F$10,'基本（介護無）・単一'!$L$10)))))))</f>
        <v>385</v>
      </c>
      <c r="I161" s="257"/>
      <c r="J161" s="58">
        <f>'基本（介護無）・複合'!M56</f>
        <v>1064</v>
      </c>
      <c r="K161" s="257"/>
      <c r="L161" s="58">
        <f t="shared" si="18"/>
        <v>1159</v>
      </c>
      <c r="M161" s="59">
        <f t="shared" si="20"/>
        <v>12980</v>
      </c>
      <c r="N161" s="59">
        <f t="shared" si="20"/>
        <v>12702</v>
      </c>
      <c r="O161" s="59">
        <f t="shared" si="20"/>
        <v>12633</v>
      </c>
      <c r="P161" s="59">
        <f t="shared" si="20"/>
        <v>12424</v>
      </c>
      <c r="Q161" s="59">
        <f t="shared" si="20"/>
        <v>12285</v>
      </c>
      <c r="R161" s="59">
        <f t="shared" si="20"/>
        <v>12007</v>
      </c>
      <c r="S161" s="59">
        <f t="shared" si="20"/>
        <v>11798</v>
      </c>
      <c r="T161" s="59">
        <f t="shared" si="20"/>
        <v>11590</v>
      </c>
    </row>
    <row r="162" spans="1:20" ht="18" customHeight="1" x14ac:dyDescent="0.2">
      <c r="A162" s="89" t="s">
        <v>242</v>
      </c>
      <c r="B162" s="90" t="s">
        <v>188</v>
      </c>
      <c r="C162" s="84" t="s">
        <v>14</v>
      </c>
      <c r="D162" s="77">
        <v>1.5</v>
      </c>
      <c r="E162" s="78" t="s">
        <v>12</v>
      </c>
      <c r="F162" s="57">
        <v>6</v>
      </c>
      <c r="G162" s="62">
        <f t="shared" si="17"/>
        <v>7.5</v>
      </c>
      <c r="H162" s="58">
        <f>IF(D162='基本（介護無）・単一'!$F$4,'基本（介護無）・単一'!$L$4,IF(D162='基本（介護無）・単一'!$F$5,'基本（介護無）・単一'!$L$5,IF(D162='基本（介護無）・単一'!$F$6,'基本（介護無）・単一'!$L$6,IF(D162='基本（介護無）・単一'!$F$7,'基本（介護無）・単一'!$L$7,IF(D162='基本（介護無）・単一'!$F$8,'基本（介護無）・単一'!$L$8,IF(D162='基本（介護無）・単一'!$F$9,'基本（介護無）・単一'!$L$9,IF(D162='基本（介護無）・単一'!$F$10,'基本（介護無）・単一'!$L$10)))))))</f>
        <v>385</v>
      </c>
      <c r="I162" s="257"/>
      <c r="J162" s="58">
        <f>'基本（介護無）・複合'!M57</f>
        <v>1161</v>
      </c>
      <c r="K162" s="257"/>
      <c r="L162" s="58">
        <f t="shared" si="18"/>
        <v>1232</v>
      </c>
      <c r="M162" s="59">
        <f t="shared" si="20"/>
        <v>13798</v>
      </c>
      <c r="N162" s="59">
        <f t="shared" si="20"/>
        <v>13502</v>
      </c>
      <c r="O162" s="59">
        <f t="shared" si="20"/>
        <v>13428</v>
      </c>
      <c r="P162" s="59">
        <f t="shared" si="20"/>
        <v>13207</v>
      </c>
      <c r="Q162" s="59">
        <f t="shared" si="20"/>
        <v>13059</v>
      </c>
      <c r="R162" s="59">
        <f t="shared" si="20"/>
        <v>12763</v>
      </c>
      <c r="S162" s="59">
        <f t="shared" si="20"/>
        <v>12541</v>
      </c>
      <c r="T162" s="59">
        <f t="shared" si="20"/>
        <v>12320</v>
      </c>
    </row>
    <row r="163" spans="1:20" ht="18" customHeight="1" x14ac:dyDescent="0.2">
      <c r="A163" s="89" t="s">
        <v>243</v>
      </c>
      <c r="B163" s="90" t="s">
        <v>188</v>
      </c>
      <c r="C163" s="84" t="s">
        <v>14</v>
      </c>
      <c r="D163" s="77">
        <v>1.5</v>
      </c>
      <c r="E163" s="78" t="s">
        <v>12</v>
      </c>
      <c r="F163" s="57">
        <v>6.5</v>
      </c>
      <c r="G163" s="62">
        <f t="shared" si="17"/>
        <v>8</v>
      </c>
      <c r="H163" s="58">
        <f>IF(D163='基本（介護無）・単一'!$F$4,'基本（介護無）・単一'!$L$4,IF(D163='基本（介護無）・単一'!$F$5,'基本（介護無）・単一'!$L$5,IF(D163='基本（介護無）・単一'!$F$6,'基本（介護無）・単一'!$L$6,IF(D163='基本（介護無）・単一'!$F$7,'基本（介護無）・単一'!$L$7,IF(D163='基本（介護無）・単一'!$F$8,'基本（介護無）・単一'!$L$8,IF(D163='基本（介護無）・単一'!$F$9,'基本（介護無）・単一'!$L$9,IF(D163='基本（介護無）・単一'!$F$10,'基本（介護無）・単一'!$L$10)))))))</f>
        <v>385</v>
      </c>
      <c r="I163" s="257"/>
      <c r="J163" s="58">
        <f>'基本（介護無）・複合'!M58</f>
        <v>1257</v>
      </c>
      <c r="K163" s="257"/>
      <c r="L163" s="58">
        <f t="shared" si="18"/>
        <v>1304</v>
      </c>
      <c r="M163" s="59">
        <f t="shared" si="20"/>
        <v>14604</v>
      </c>
      <c r="N163" s="59">
        <f t="shared" si="20"/>
        <v>14291</v>
      </c>
      <c r="O163" s="59">
        <f t="shared" si="20"/>
        <v>14213</v>
      </c>
      <c r="P163" s="59">
        <f t="shared" si="20"/>
        <v>13978</v>
      </c>
      <c r="Q163" s="59">
        <f t="shared" si="20"/>
        <v>13822</v>
      </c>
      <c r="R163" s="59">
        <f t="shared" si="20"/>
        <v>13509</v>
      </c>
      <c r="S163" s="59">
        <f t="shared" si="20"/>
        <v>13274</v>
      </c>
      <c r="T163" s="59">
        <f t="shared" si="20"/>
        <v>13040</v>
      </c>
    </row>
    <row r="164" spans="1:20" ht="18" customHeight="1" x14ac:dyDescent="0.2">
      <c r="A164" s="89" t="s">
        <v>244</v>
      </c>
      <c r="B164" s="90" t="s">
        <v>188</v>
      </c>
      <c r="C164" s="84" t="s">
        <v>14</v>
      </c>
      <c r="D164" s="77">
        <v>1.5</v>
      </c>
      <c r="E164" s="78" t="s">
        <v>12</v>
      </c>
      <c r="F164" s="57">
        <v>7</v>
      </c>
      <c r="G164" s="62">
        <f t="shared" si="17"/>
        <v>8.5</v>
      </c>
      <c r="H164" s="58">
        <f>IF(D164='基本（介護無）・単一'!$F$4,'基本（介護無）・単一'!$L$4,IF(D164='基本（介護無）・単一'!$F$5,'基本（介護無）・単一'!$L$5,IF(D164='基本（介護無）・単一'!$F$6,'基本（介護無）・単一'!$L$6,IF(D164='基本（介護無）・単一'!$F$7,'基本（介護無）・単一'!$L$7,IF(D164='基本（介護無）・単一'!$F$8,'基本（介護無）・単一'!$L$8,IF(D164='基本（介護無）・単一'!$F$9,'基本（介護無）・単一'!$L$9,IF(D164='基本（介護無）・単一'!$F$10,'基本（介護無）・単一'!$L$10)))))))</f>
        <v>385</v>
      </c>
      <c r="I164" s="257"/>
      <c r="J164" s="58">
        <f>'基本（介護無）・複合'!M59</f>
        <v>1354</v>
      </c>
      <c r="K164" s="257"/>
      <c r="L164" s="58">
        <f t="shared" si="18"/>
        <v>1376</v>
      </c>
      <c r="M164" s="59">
        <f t="shared" si="20"/>
        <v>15411</v>
      </c>
      <c r="N164" s="59">
        <f t="shared" si="20"/>
        <v>15080</v>
      </c>
      <c r="O164" s="59">
        <f t="shared" si="20"/>
        <v>14998</v>
      </c>
      <c r="P164" s="59">
        <f t="shared" si="20"/>
        <v>14750</v>
      </c>
      <c r="Q164" s="59">
        <f t="shared" si="20"/>
        <v>14585</v>
      </c>
      <c r="R164" s="59">
        <f t="shared" si="20"/>
        <v>14255</v>
      </c>
      <c r="S164" s="59">
        <f t="shared" si="20"/>
        <v>14007</v>
      </c>
      <c r="T164" s="59">
        <f t="shared" si="20"/>
        <v>13760</v>
      </c>
    </row>
    <row r="165" spans="1:20" ht="18" customHeight="1" x14ac:dyDescent="0.2">
      <c r="A165" s="89" t="s">
        <v>245</v>
      </c>
      <c r="B165" s="90" t="s">
        <v>188</v>
      </c>
      <c r="C165" s="84" t="s">
        <v>14</v>
      </c>
      <c r="D165" s="77">
        <v>1.5</v>
      </c>
      <c r="E165" s="78" t="s">
        <v>12</v>
      </c>
      <c r="F165" s="57">
        <v>7.5</v>
      </c>
      <c r="G165" s="62">
        <f t="shared" si="17"/>
        <v>9</v>
      </c>
      <c r="H165" s="58">
        <f>IF(D165='基本（介護無）・単一'!$F$4,'基本（介護無）・単一'!$L$4,IF(D165='基本（介護無）・単一'!$F$5,'基本（介護無）・単一'!$L$5,IF(D165='基本（介護無）・単一'!$F$6,'基本（介護無）・単一'!$L$6,IF(D165='基本（介護無）・単一'!$F$7,'基本（介護無）・単一'!$L$7,IF(D165='基本（介護無）・単一'!$F$8,'基本（介護無）・単一'!$L$8,IF(D165='基本（介護無）・単一'!$F$9,'基本（介護無）・単一'!$L$9,IF(D165='基本（介護無）・単一'!$F$10,'基本（介護無）・単一'!$L$10)))))))</f>
        <v>385</v>
      </c>
      <c r="I165" s="257"/>
      <c r="J165" s="58">
        <f>'基本（介護無）・複合'!M60</f>
        <v>1450</v>
      </c>
      <c r="K165" s="257"/>
      <c r="L165" s="58">
        <f t="shared" si="18"/>
        <v>1448</v>
      </c>
      <c r="M165" s="59">
        <f t="shared" si="20"/>
        <v>16217</v>
      </c>
      <c r="N165" s="59">
        <f t="shared" si="20"/>
        <v>15870</v>
      </c>
      <c r="O165" s="59">
        <f t="shared" si="20"/>
        <v>15783</v>
      </c>
      <c r="P165" s="59">
        <f t="shared" si="20"/>
        <v>15522</v>
      </c>
      <c r="Q165" s="59">
        <f t="shared" si="20"/>
        <v>15348</v>
      </c>
      <c r="R165" s="59">
        <f t="shared" si="20"/>
        <v>15001</v>
      </c>
      <c r="S165" s="59">
        <f t="shared" si="20"/>
        <v>14740</v>
      </c>
      <c r="T165" s="59">
        <f t="shared" si="20"/>
        <v>14480</v>
      </c>
    </row>
    <row r="166" spans="1:20" ht="18" customHeight="1" x14ac:dyDescent="0.2">
      <c r="A166" s="89" t="s">
        <v>246</v>
      </c>
      <c r="B166" s="90" t="s">
        <v>188</v>
      </c>
      <c r="C166" s="84" t="s">
        <v>14</v>
      </c>
      <c r="D166" s="77">
        <v>1.5</v>
      </c>
      <c r="E166" s="78" t="s">
        <v>12</v>
      </c>
      <c r="F166" s="57">
        <v>8</v>
      </c>
      <c r="G166" s="62">
        <f t="shared" si="17"/>
        <v>9.5</v>
      </c>
      <c r="H166" s="58">
        <f>IF(D166='基本（介護無）・単一'!$F$4,'基本（介護無）・単一'!$L$4,IF(D166='基本（介護無）・単一'!$F$5,'基本（介護無）・単一'!$L$5,IF(D166='基本（介護無）・単一'!$F$6,'基本（介護無）・単一'!$L$6,IF(D166='基本（介護無）・単一'!$F$7,'基本（介護無）・単一'!$L$7,IF(D166='基本（介護無）・単一'!$F$8,'基本（介護無）・単一'!$L$8,IF(D166='基本（介護無）・単一'!$F$9,'基本（介護無）・単一'!$L$9,IF(D166='基本（介護無）・単一'!$F$10,'基本（介護無）・単一'!$L$10)))))))</f>
        <v>385</v>
      </c>
      <c r="I166" s="257"/>
      <c r="J166" s="58">
        <f>'基本（介護無）・複合'!M61</f>
        <v>1547</v>
      </c>
      <c r="K166" s="257"/>
      <c r="L166" s="58">
        <f t="shared" si="18"/>
        <v>1521</v>
      </c>
      <c r="M166" s="59">
        <f t="shared" si="20"/>
        <v>17035</v>
      </c>
      <c r="N166" s="59">
        <f t="shared" si="20"/>
        <v>16670</v>
      </c>
      <c r="O166" s="59">
        <f t="shared" si="20"/>
        <v>16578</v>
      </c>
      <c r="P166" s="59">
        <f t="shared" si="20"/>
        <v>16305</v>
      </c>
      <c r="Q166" s="59">
        <f t="shared" si="20"/>
        <v>16122</v>
      </c>
      <c r="R166" s="59">
        <f t="shared" si="20"/>
        <v>15757</v>
      </c>
      <c r="S166" s="59">
        <f t="shared" si="20"/>
        <v>15483</v>
      </c>
      <c r="T166" s="59">
        <f t="shared" si="20"/>
        <v>15210</v>
      </c>
    </row>
    <row r="167" spans="1:20" ht="18" customHeight="1" x14ac:dyDescent="0.2">
      <c r="A167" s="89" t="s">
        <v>247</v>
      </c>
      <c r="B167" s="90" t="s">
        <v>188</v>
      </c>
      <c r="C167" s="84" t="s">
        <v>14</v>
      </c>
      <c r="D167" s="77">
        <v>1.5</v>
      </c>
      <c r="E167" s="78" t="s">
        <v>12</v>
      </c>
      <c r="F167" s="57">
        <v>8.5</v>
      </c>
      <c r="G167" s="62">
        <f t="shared" si="17"/>
        <v>10</v>
      </c>
      <c r="H167" s="58">
        <f>IF(D167='基本（介護無）・単一'!$F$4,'基本（介護無）・単一'!$L$4,IF(D167='基本（介護無）・単一'!$F$5,'基本（介護無）・単一'!$L$5,IF(D167='基本（介護無）・単一'!$F$6,'基本（介護無）・単一'!$L$6,IF(D167='基本（介護無）・単一'!$F$7,'基本（介護無）・単一'!$L$7,IF(D167='基本（介護無）・単一'!$F$8,'基本（介護無）・単一'!$L$8,IF(D167='基本（介護無）・単一'!$F$9,'基本（介護無）・単一'!$L$9,IF(D167='基本（介護無）・単一'!$F$10,'基本（介護無）・単一'!$L$10)))))))</f>
        <v>385</v>
      </c>
      <c r="I167" s="257"/>
      <c r="J167" s="58">
        <f>'基本（介護無）・複合'!M62</f>
        <v>1644</v>
      </c>
      <c r="K167" s="257"/>
      <c r="L167" s="58">
        <f t="shared" si="18"/>
        <v>1594</v>
      </c>
      <c r="M167" s="59">
        <f t="shared" si="20"/>
        <v>17852</v>
      </c>
      <c r="N167" s="59">
        <f t="shared" si="20"/>
        <v>17470</v>
      </c>
      <c r="O167" s="59">
        <f t="shared" si="20"/>
        <v>17374</v>
      </c>
      <c r="P167" s="59">
        <f t="shared" si="20"/>
        <v>17087</v>
      </c>
      <c r="Q167" s="59">
        <f t="shared" si="20"/>
        <v>16896</v>
      </c>
      <c r="R167" s="59">
        <f t="shared" si="20"/>
        <v>16513</v>
      </c>
      <c r="S167" s="59">
        <f t="shared" si="20"/>
        <v>16226</v>
      </c>
      <c r="T167" s="59">
        <f t="shared" si="20"/>
        <v>15940</v>
      </c>
    </row>
    <row r="168" spans="1:20" ht="18" customHeight="1" x14ac:dyDescent="0.2">
      <c r="A168" s="89" t="s">
        <v>248</v>
      </c>
      <c r="B168" s="90" t="s">
        <v>188</v>
      </c>
      <c r="C168" s="84" t="s">
        <v>14</v>
      </c>
      <c r="D168" s="77">
        <v>1.5</v>
      </c>
      <c r="E168" s="78" t="s">
        <v>12</v>
      </c>
      <c r="F168" s="57">
        <v>9</v>
      </c>
      <c r="G168" s="62">
        <f t="shared" si="17"/>
        <v>10.5</v>
      </c>
      <c r="H168" s="58">
        <f>IF(D168='基本（介護無）・単一'!$F$4,'基本（介護無）・単一'!$L$4,IF(D168='基本（介護無）・単一'!$F$5,'基本（介護無）・単一'!$L$5,IF(D168='基本（介護無）・単一'!$F$6,'基本（介護無）・単一'!$L$6,IF(D168='基本（介護無）・単一'!$F$7,'基本（介護無）・単一'!$L$7,IF(D168='基本（介護無）・単一'!$F$8,'基本（介護無）・単一'!$L$8,IF(D168='基本（介護無）・単一'!$F$9,'基本（介護無）・単一'!$L$9,IF(D168='基本（介護無）・単一'!$F$10,'基本（介護無）・単一'!$L$10)))))))</f>
        <v>385</v>
      </c>
      <c r="I168" s="257"/>
      <c r="J168" s="58">
        <f>'基本（介護無）・複合'!M63</f>
        <v>1740</v>
      </c>
      <c r="K168" s="257"/>
      <c r="L168" s="58">
        <f t="shared" si="18"/>
        <v>1666</v>
      </c>
      <c r="M168" s="59">
        <f t="shared" si="20"/>
        <v>18659</v>
      </c>
      <c r="N168" s="59">
        <f t="shared" si="20"/>
        <v>18259</v>
      </c>
      <c r="O168" s="59">
        <f t="shared" si="20"/>
        <v>18159</v>
      </c>
      <c r="P168" s="59">
        <f t="shared" si="20"/>
        <v>17859</v>
      </c>
      <c r="Q168" s="59">
        <f t="shared" si="20"/>
        <v>17659</v>
      </c>
      <c r="R168" s="59">
        <f t="shared" si="20"/>
        <v>17259</v>
      </c>
      <c r="S168" s="59">
        <f t="shared" si="20"/>
        <v>16959</v>
      </c>
      <c r="T168" s="59">
        <f t="shared" si="20"/>
        <v>16660</v>
      </c>
    </row>
    <row r="169" spans="1:20" ht="18" customHeight="1" x14ac:dyDescent="0.2">
      <c r="A169" s="89" t="s">
        <v>249</v>
      </c>
      <c r="B169" s="90" t="s">
        <v>188</v>
      </c>
      <c r="C169" s="84" t="s">
        <v>14</v>
      </c>
      <c r="D169" s="77">
        <v>1.5</v>
      </c>
      <c r="E169" s="78" t="s">
        <v>12</v>
      </c>
      <c r="F169" s="57">
        <v>9.5</v>
      </c>
      <c r="G169" s="62">
        <f t="shared" si="17"/>
        <v>11</v>
      </c>
      <c r="H169" s="58">
        <f>IF(D169='基本（介護無）・単一'!$F$4,'基本（介護無）・単一'!$L$4,IF(D169='基本（介護無）・単一'!$F$5,'基本（介護無）・単一'!$L$5,IF(D169='基本（介護無）・単一'!$F$6,'基本（介護無）・単一'!$L$6,IF(D169='基本（介護無）・単一'!$F$7,'基本（介護無）・単一'!$L$7,IF(D169='基本（介護無）・単一'!$F$8,'基本（介護無）・単一'!$L$8,IF(D169='基本（介護無）・単一'!$F$9,'基本（介護無）・単一'!$L$9,IF(D169='基本（介護無）・単一'!$F$10,'基本（介護無）・単一'!$L$10)))))))</f>
        <v>385</v>
      </c>
      <c r="I169" s="257"/>
      <c r="J169" s="58">
        <f>'基本（介護無）・複合'!M64</f>
        <v>1837</v>
      </c>
      <c r="K169" s="257"/>
      <c r="L169" s="58">
        <f t="shared" si="18"/>
        <v>1739</v>
      </c>
      <c r="M169" s="59">
        <f t="shared" si="20"/>
        <v>19476</v>
      </c>
      <c r="N169" s="59">
        <f t="shared" si="20"/>
        <v>19059</v>
      </c>
      <c r="O169" s="59">
        <f t="shared" si="20"/>
        <v>18955</v>
      </c>
      <c r="P169" s="59">
        <f t="shared" si="20"/>
        <v>18642</v>
      </c>
      <c r="Q169" s="59">
        <f t="shared" si="20"/>
        <v>18433</v>
      </c>
      <c r="R169" s="59">
        <f t="shared" si="20"/>
        <v>18016</v>
      </c>
      <c r="S169" s="59">
        <f t="shared" si="20"/>
        <v>17703</v>
      </c>
      <c r="T169" s="59">
        <f t="shared" si="20"/>
        <v>17390</v>
      </c>
    </row>
    <row r="170" spans="1:20" ht="18" customHeight="1" x14ac:dyDescent="0.2">
      <c r="A170" s="89" t="s">
        <v>250</v>
      </c>
      <c r="B170" s="90" t="s">
        <v>188</v>
      </c>
      <c r="C170" s="84" t="s">
        <v>14</v>
      </c>
      <c r="D170" s="77">
        <v>1.5</v>
      </c>
      <c r="E170" s="78" t="s">
        <v>12</v>
      </c>
      <c r="F170" s="57">
        <v>10</v>
      </c>
      <c r="G170" s="62">
        <f t="shared" si="17"/>
        <v>11.5</v>
      </c>
      <c r="H170" s="58">
        <f>IF(D170='基本（介護無）・単一'!$F$4,'基本（介護無）・単一'!$L$4,IF(D170='基本（介護無）・単一'!$F$5,'基本（介護無）・単一'!$L$5,IF(D170='基本（介護無）・単一'!$F$6,'基本（介護無）・単一'!$L$6,IF(D170='基本（介護無）・単一'!$F$7,'基本（介護無）・単一'!$L$7,IF(D170='基本（介護無）・単一'!$F$8,'基本（介護無）・単一'!$L$8,IF(D170='基本（介護無）・単一'!$F$9,'基本（介護無）・単一'!$L$9,IF(D170='基本（介護無）・単一'!$F$10,'基本（介護無）・単一'!$L$10)))))))</f>
        <v>385</v>
      </c>
      <c r="I170" s="257"/>
      <c r="J170" s="58">
        <f>'基本（介護無）・複合'!M65</f>
        <v>1933</v>
      </c>
      <c r="K170" s="257"/>
      <c r="L170" s="58">
        <f t="shared" si="18"/>
        <v>1811</v>
      </c>
      <c r="M170" s="59">
        <f t="shared" si="20"/>
        <v>20283</v>
      </c>
      <c r="N170" s="59">
        <f t="shared" si="20"/>
        <v>19848</v>
      </c>
      <c r="O170" s="59">
        <f t="shared" si="20"/>
        <v>19739</v>
      </c>
      <c r="P170" s="59">
        <f t="shared" si="20"/>
        <v>19413</v>
      </c>
      <c r="Q170" s="59">
        <f t="shared" si="20"/>
        <v>19196</v>
      </c>
      <c r="R170" s="59">
        <f t="shared" si="20"/>
        <v>18761</v>
      </c>
      <c r="S170" s="59">
        <f t="shared" si="20"/>
        <v>18435</v>
      </c>
      <c r="T170" s="59">
        <f t="shared" si="20"/>
        <v>18110</v>
      </c>
    </row>
    <row r="171" spans="1:20" ht="18" customHeight="1" x14ac:dyDescent="0.2">
      <c r="A171" s="89" t="s">
        <v>251</v>
      </c>
      <c r="B171" s="90" t="s">
        <v>188</v>
      </c>
      <c r="C171" s="84" t="s">
        <v>14</v>
      </c>
      <c r="D171" s="77">
        <v>1.5</v>
      </c>
      <c r="E171" s="78" t="s">
        <v>12</v>
      </c>
      <c r="F171" s="57">
        <v>10.5</v>
      </c>
      <c r="G171" s="62">
        <f t="shared" si="17"/>
        <v>12</v>
      </c>
      <c r="H171" s="58">
        <f>IF(D171='基本（介護無）・単一'!$F$4,'基本（介護無）・単一'!$L$4,IF(D171='基本（介護無）・単一'!$F$5,'基本（介護無）・単一'!$L$5,IF(D171='基本（介護無）・単一'!$F$6,'基本（介護無）・単一'!$L$6,IF(D171='基本（介護無）・単一'!$F$7,'基本（介護無）・単一'!$L$7,IF(D171='基本（介護無）・単一'!$F$8,'基本（介護無）・単一'!$L$8,IF(D171='基本（介護無）・単一'!$F$9,'基本（介護無）・単一'!$L$9,IF(D171='基本（介護無）・単一'!$F$10,'基本（介護無）・単一'!$L$10)))))))</f>
        <v>385</v>
      </c>
      <c r="I171" s="257"/>
      <c r="J171" s="58">
        <f>'基本（介護無）・複合'!M66</f>
        <v>2030</v>
      </c>
      <c r="K171" s="257"/>
      <c r="L171" s="58">
        <f t="shared" si="18"/>
        <v>1883</v>
      </c>
      <c r="M171" s="59">
        <f t="shared" si="20"/>
        <v>21089</v>
      </c>
      <c r="N171" s="59">
        <f t="shared" si="20"/>
        <v>20637</v>
      </c>
      <c r="O171" s="59">
        <f t="shared" si="20"/>
        <v>20524</v>
      </c>
      <c r="P171" s="59">
        <f t="shared" si="20"/>
        <v>20185</v>
      </c>
      <c r="Q171" s="59">
        <f t="shared" si="20"/>
        <v>19959</v>
      </c>
      <c r="R171" s="59">
        <f t="shared" si="20"/>
        <v>19507</v>
      </c>
      <c r="S171" s="59">
        <f t="shared" si="20"/>
        <v>19168</v>
      </c>
      <c r="T171" s="59">
        <f t="shared" si="20"/>
        <v>18830</v>
      </c>
    </row>
    <row r="172" spans="1:20" ht="18" customHeight="1" x14ac:dyDescent="0.2">
      <c r="A172" s="89" t="s">
        <v>252</v>
      </c>
      <c r="B172" s="90" t="s">
        <v>188</v>
      </c>
      <c r="C172" s="84" t="s">
        <v>14</v>
      </c>
      <c r="D172" s="77">
        <v>2</v>
      </c>
      <c r="E172" s="78" t="s">
        <v>12</v>
      </c>
      <c r="F172" s="57">
        <v>0.5</v>
      </c>
      <c r="G172" s="62">
        <f t="shared" si="17"/>
        <v>2.5</v>
      </c>
      <c r="H172" s="58">
        <f>IF(D172='基本（介護無）・単一'!$F$4,'基本（介護無）・単一'!$L$4,IF(D172='基本（介護無）・単一'!$F$5,'基本（介護無）・単一'!$L$5,IF(D172='基本（介護無）・単一'!$F$6,'基本（介護無）・単一'!$L$6,IF(D172='基本（介護無）・単一'!$F$7,'基本（介護無）・単一'!$L$7,IF(D172='基本（介護無）・単一'!$F$8,'基本（介護無）・単一'!$L$8,IF(D172='基本（介護無）・単一'!$F$9,'基本（介護無）・単一'!$L$9,IF(D172='基本（介護無）・単一'!$F$10,'基本（介護無）・単一'!$L$10)))))))</f>
        <v>483</v>
      </c>
      <c r="I172" s="257"/>
      <c r="J172" s="58">
        <f>'基本（介護無）・複合'!M67</f>
        <v>98</v>
      </c>
      <c r="K172" s="257"/>
      <c r="L172" s="58">
        <f t="shared" si="18"/>
        <v>527</v>
      </c>
      <c r="M172" s="59">
        <f t="shared" si="20"/>
        <v>5902</v>
      </c>
      <c r="N172" s="59">
        <f t="shared" si="20"/>
        <v>5775</v>
      </c>
      <c r="O172" s="59">
        <f t="shared" si="20"/>
        <v>5744</v>
      </c>
      <c r="P172" s="59">
        <f t="shared" si="20"/>
        <v>5649</v>
      </c>
      <c r="Q172" s="59">
        <f t="shared" si="20"/>
        <v>5586</v>
      </c>
      <c r="R172" s="59">
        <f t="shared" si="20"/>
        <v>5459</v>
      </c>
      <c r="S172" s="59">
        <f t="shared" si="20"/>
        <v>5364</v>
      </c>
      <c r="T172" s="59">
        <f t="shared" si="20"/>
        <v>5270</v>
      </c>
    </row>
    <row r="173" spans="1:20" ht="18" customHeight="1" x14ac:dyDescent="0.2">
      <c r="A173" s="89" t="s">
        <v>253</v>
      </c>
      <c r="B173" s="90" t="s">
        <v>188</v>
      </c>
      <c r="C173" s="84" t="s">
        <v>14</v>
      </c>
      <c r="D173" s="77">
        <v>2</v>
      </c>
      <c r="E173" s="78" t="s">
        <v>12</v>
      </c>
      <c r="F173" s="57">
        <v>1</v>
      </c>
      <c r="G173" s="62">
        <f t="shared" si="17"/>
        <v>3</v>
      </c>
      <c r="H173" s="58">
        <f>IF(D173='基本（介護無）・単一'!$F$4,'基本（介護無）・単一'!$L$4,IF(D173='基本（介護無）・単一'!$F$5,'基本（介護無）・単一'!$L$5,IF(D173='基本（介護無）・単一'!$F$6,'基本（介護無）・単一'!$L$6,IF(D173='基本（介護無）・単一'!$F$7,'基本（介護無）・単一'!$L$7,IF(D173='基本（介護無）・単一'!$F$8,'基本（介護無）・単一'!$L$8,IF(D173='基本（介護無）・単一'!$F$9,'基本（介護無）・単一'!$L$9,IF(D173='基本（介護無）・単一'!$F$10,'基本（介護無）・単一'!$L$10)))))))</f>
        <v>483</v>
      </c>
      <c r="I173" s="257"/>
      <c r="J173" s="58">
        <f>'基本（介護無）・複合'!M68</f>
        <v>195</v>
      </c>
      <c r="K173" s="257"/>
      <c r="L173" s="58">
        <f t="shared" si="18"/>
        <v>599</v>
      </c>
      <c r="M173" s="59">
        <f t="shared" si="20"/>
        <v>6708</v>
      </c>
      <c r="N173" s="59">
        <f t="shared" si="20"/>
        <v>6565</v>
      </c>
      <c r="O173" s="59">
        <f t="shared" si="20"/>
        <v>6529</v>
      </c>
      <c r="P173" s="59">
        <f t="shared" si="20"/>
        <v>6421</v>
      </c>
      <c r="Q173" s="59">
        <f t="shared" si="20"/>
        <v>6349</v>
      </c>
      <c r="R173" s="59">
        <f t="shared" si="20"/>
        <v>6205</v>
      </c>
      <c r="S173" s="59">
        <f t="shared" si="20"/>
        <v>6097</v>
      </c>
      <c r="T173" s="59">
        <f t="shared" ref="N173:T210" si="21">ROUNDDOWN(($L173*T$3),0)</f>
        <v>5990</v>
      </c>
    </row>
    <row r="174" spans="1:20" ht="18" customHeight="1" x14ac:dyDescent="0.2">
      <c r="A174" s="89" t="s">
        <v>254</v>
      </c>
      <c r="B174" s="90" t="s">
        <v>188</v>
      </c>
      <c r="C174" s="84" t="s">
        <v>14</v>
      </c>
      <c r="D174" s="77">
        <v>2</v>
      </c>
      <c r="E174" s="78" t="s">
        <v>12</v>
      </c>
      <c r="F174" s="57">
        <v>1.5</v>
      </c>
      <c r="G174" s="62">
        <f t="shared" ref="G174:G213" si="22">D174+F174</f>
        <v>3.5</v>
      </c>
      <c r="H174" s="58">
        <f>IF(D174='基本（介護無）・単一'!$F$4,'基本（介護無）・単一'!$L$4,IF(D174='基本（介護無）・単一'!$F$5,'基本（介護無）・単一'!$L$5,IF(D174='基本（介護無）・単一'!$F$6,'基本（介護無）・単一'!$L$6,IF(D174='基本（介護無）・単一'!$F$7,'基本（介護無）・単一'!$L$7,IF(D174='基本（介護無）・単一'!$F$8,'基本（介護無）・単一'!$L$8,IF(D174='基本（介護無）・単一'!$F$9,'基本（介護無）・単一'!$L$9,IF(D174='基本（介護無）・単一'!$F$10,'基本（介護無）・単一'!$L$10)))))))</f>
        <v>483</v>
      </c>
      <c r="I174" s="257"/>
      <c r="J174" s="58">
        <f>'基本（介護無）・複合'!M69</f>
        <v>291</v>
      </c>
      <c r="K174" s="257"/>
      <c r="L174" s="58">
        <f t="shared" ref="L174:L213" si="23">ROUND((ROUND(H174*(1+$I$4),0)+ROUND(J174*(1+$K$4),0))*0.75,0)</f>
        <v>671</v>
      </c>
      <c r="M174" s="59">
        <f t="shared" ref="M174:M213" si="24">ROUNDDOWN(($L174*M$3),0)</f>
        <v>7515</v>
      </c>
      <c r="N174" s="59">
        <f t="shared" si="21"/>
        <v>7354</v>
      </c>
      <c r="O174" s="59">
        <f t="shared" si="21"/>
        <v>7313</v>
      </c>
      <c r="P174" s="59">
        <f t="shared" si="21"/>
        <v>7193</v>
      </c>
      <c r="Q174" s="59">
        <f t="shared" si="21"/>
        <v>7112</v>
      </c>
      <c r="R174" s="59">
        <f t="shared" si="21"/>
        <v>6951</v>
      </c>
      <c r="S174" s="59">
        <f t="shared" si="21"/>
        <v>6830</v>
      </c>
      <c r="T174" s="59">
        <f t="shared" si="21"/>
        <v>6710</v>
      </c>
    </row>
    <row r="175" spans="1:20" ht="18" customHeight="1" x14ac:dyDescent="0.2">
      <c r="A175" s="89" t="s">
        <v>255</v>
      </c>
      <c r="B175" s="90" t="s">
        <v>188</v>
      </c>
      <c r="C175" s="84" t="s">
        <v>14</v>
      </c>
      <c r="D175" s="77">
        <v>2</v>
      </c>
      <c r="E175" s="78" t="s">
        <v>12</v>
      </c>
      <c r="F175" s="57">
        <v>2</v>
      </c>
      <c r="G175" s="62">
        <f t="shared" si="22"/>
        <v>4</v>
      </c>
      <c r="H175" s="58">
        <f>IF(D175='基本（介護無）・単一'!$F$4,'基本（介護無）・単一'!$L$4,IF(D175='基本（介護無）・単一'!$F$5,'基本（介護無）・単一'!$L$5,IF(D175='基本（介護無）・単一'!$F$6,'基本（介護無）・単一'!$L$6,IF(D175='基本（介護無）・単一'!$F$7,'基本（介護無）・単一'!$L$7,IF(D175='基本（介護無）・単一'!$F$8,'基本（介護無）・単一'!$L$8,IF(D175='基本（介護無）・単一'!$F$9,'基本（介護無）・単一'!$L$9,IF(D175='基本（介護無）・単一'!$F$10,'基本（介護無）・単一'!$L$10)))))))</f>
        <v>483</v>
      </c>
      <c r="I175" s="257"/>
      <c r="J175" s="58">
        <f>'基本（介護無）・複合'!M70</f>
        <v>388</v>
      </c>
      <c r="K175" s="257"/>
      <c r="L175" s="58">
        <f t="shared" si="23"/>
        <v>744</v>
      </c>
      <c r="M175" s="59">
        <f t="shared" si="24"/>
        <v>8332</v>
      </c>
      <c r="N175" s="59">
        <f t="shared" si="21"/>
        <v>8154</v>
      </c>
      <c r="O175" s="59">
        <f t="shared" si="21"/>
        <v>8109</v>
      </c>
      <c r="P175" s="59">
        <f t="shared" si="21"/>
        <v>7975</v>
      </c>
      <c r="Q175" s="59">
        <f t="shared" si="21"/>
        <v>7886</v>
      </c>
      <c r="R175" s="59">
        <f t="shared" si="21"/>
        <v>7707</v>
      </c>
      <c r="S175" s="59">
        <f t="shared" si="21"/>
        <v>7573</v>
      </c>
      <c r="T175" s="59">
        <f t="shared" si="21"/>
        <v>7440</v>
      </c>
    </row>
    <row r="176" spans="1:20" ht="18" customHeight="1" x14ac:dyDescent="0.2">
      <c r="A176" s="89" t="s">
        <v>256</v>
      </c>
      <c r="B176" s="90" t="s">
        <v>188</v>
      </c>
      <c r="C176" s="84" t="s">
        <v>14</v>
      </c>
      <c r="D176" s="77">
        <v>2</v>
      </c>
      <c r="E176" s="78" t="s">
        <v>12</v>
      </c>
      <c r="F176" s="57">
        <v>2.5</v>
      </c>
      <c r="G176" s="62">
        <f t="shared" si="22"/>
        <v>4.5</v>
      </c>
      <c r="H176" s="58">
        <f>IF(D176='基本（介護無）・単一'!$F$4,'基本（介護無）・単一'!$L$4,IF(D176='基本（介護無）・単一'!$F$5,'基本（介護無）・単一'!$L$5,IF(D176='基本（介護無）・単一'!$F$6,'基本（介護無）・単一'!$L$6,IF(D176='基本（介護無）・単一'!$F$7,'基本（介護無）・単一'!$L$7,IF(D176='基本（介護無）・単一'!$F$8,'基本（介護無）・単一'!$L$8,IF(D176='基本（介護無）・単一'!$F$9,'基本（介護無）・単一'!$L$9,IF(D176='基本（介護無）・単一'!$F$10,'基本（介護無）・単一'!$L$10)))))))</f>
        <v>483</v>
      </c>
      <c r="I176" s="257"/>
      <c r="J176" s="58">
        <f>'基本（介護無）・複合'!M71</f>
        <v>484</v>
      </c>
      <c r="K176" s="257"/>
      <c r="L176" s="58">
        <f t="shared" si="23"/>
        <v>816</v>
      </c>
      <c r="M176" s="59">
        <f t="shared" si="24"/>
        <v>9139</v>
      </c>
      <c r="N176" s="59">
        <f t="shared" si="21"/>
        <v>8943</v>
      </c>
      <c r="O176" s="59">
        <f t="shared" si="21"/>
        <v>8894</v>
      </c>
      <c r="P176" s="59">
        <f t="shared" si="21"/>
        <v>8747</v>
      </c>
      <c r="Q176" s="59">
        <f t="shared" si="21"/>
        <v>8649</v>
      </c>
      <c r="R176" s="59">
        <f t="shared" si="21"/>
        <v>8453</v>
      </c>
      <c r="S176" s="59">
        <f t="shared" si="21"/>
        <v>8306</v>
      </c>
      <c r="T176" s="59">
        <f t="shared" si="21"/>
        <v>8160</v>
      </c>
    </row>
    <row r="177" spans="1:20" ht="18" customHeight="1" x14ac:dyDescent="0.2">
      <c r="A177" s="89" t="s">
        <v>257</v>
      </c>
      <c r="B177" s="90" t="s">
        <v>188</v>
      </c>
      <c r="C177" s="84" t="s">
        <v>14</v>
      </c>
      <c r="D177" s="77">
        <v>2</v>
      </c>
      <c r="E177" s="78" t="s">
        <v>12</v>
      </c>
      <c r="F177" s="57">
        <v>3</v>
      </c>
      <c r="G177" s="62">
        <f t="shared" si="22"/>
        <v>5</v>
      </c>
      <c r="H177" s="58">
        <f>IF(D177='基本（介護無）・単一'!$F$4,'基本（介護無）・単一'!$L$4,IF(D177='基本（介護無）・単一'!$F$5,'基本（介護無）・単一'!$L$5,IF(D177='基本（介護無）・単一'!$F$6,'基本（介護無）・単一'!$L$6,IF(D177='基本（介護無）・単一'!$F$7,'基本（介護無）・単一'!$L$7,IF(D177='基本（介護無）・単一'!$F$8,'基本（介護無）・単一'!$L$8,IF(D177='基本（介護無）・単一'!$F$9,'基本（介護無）・単一'!$L$9,IF(D177='基本（介護無）・単一'!$F$10,'基本（介護無）・単一'!$L$10)))))))</f>
        <v>483</v>
      </c>
      <c r="I177" s="257"/>
      <c r="J177" s="58">
        <f>'基本（介護無）・複合'!M72</f>
        <v>581</v>
      </c>
      <c r="K177" s="257"/>
      <c r="L177" s="58">
        <f t="shared" si="23"/>
        <v>889</v>
      </c>
      <c r="M177" s="59">
        <f t="shared" si="24"/>
        <v>9956</v>
      </c>
      <c r="N177" s="59">
        <f t="shared" si="21"/>
        <v>9743</v>
      </c>
      <c r="O177" s="59">
        <f t="shared" si="21"/>
        <v>9690</v>
      </c>
      <c r="P177" s="59">
        <f t="shared" si="21"/>
        <v>9530</v>
      </c>
      <c r="Q177" s="59">
        <f t="shared" si="21"/>
        <v>9423</v>
      </c>
      <c r="R177" s="59">
        <f t="shared" si="21"/>
        <v>9210</v>
      </c>
      <c r="S177" s="59">
        <f t="shared" si="21"/>
        <v>9050</v>
      </c>
      <c r="T177" s="59">
        <f t="shared" si="21"/>
        <v>8890</v>
      </c>
    </row>
    <row r="178" spans="1:20" ht="18" customHeight="1" x14ac:dyDescent="0.2">
      <c r="A178" s="89" t="s">
        <v>258</v>
      </c>
      <c r="B178" s="90" t="s">
        <v>188</v>
      </c>
      <c r="C178" s="84" t="s">
        <v>14</v>
      </c>
      <c r="D178" s="77">
        <v>2</v>
      </c>
      <c r="E178" s="78" t="s">
        <v>12</v>
      </c>
      <c r="F178" s="57">
        <v>3.5</v>
      </c>
      <c r="G178" s="62">
        <f t="shared" si="22"/>
        <v>5.5</v>
      </c>
      <c r="H178" s="58">
        <f>IF(D178='基本（介護無）・単一'!$F$4,'基本（介護無）・単一'!$L$4,IF(D178='基本（介護無）・単一'!$F$5,'基本（介護無）・単一'!$L$5,IF(D178='基本（介護無）・単一'!$F$6,'基本（介護無）・単一'!$L$6,IF(D178='基本（介護無）・単一'!$F$7,'基本（介護無）・単一'!$L$7,IF(D178='基本（介護無）・単一'!$F$8,'基本（介護無）・単一'!$L$8,IF(D178='基本（介護無）・単一'!$F$9,'基本（介護無）・単一'!$L$9,IF(D178='基本（介護無）・単一'!$F$10,'基本（介護無）・単一'!$L$10)))))))</f>
        <v>483</v>
      </c>
      <c r="I178" s="257"/>
      <c r="J178" s="58">
        <f>'基本（介護無）・複合'!M73</f>
        <v>678</v>
      </c>
      <c r="K178" s="257"/>
      <c r="L178" s="58">
        <f t="shared" si="23"/>
        <v>962</v>
      </c>
      <c r="M178" s="59">
        <f t="shared" si="24"/>
        <v>10774</v>
      </c>
      <c r="N178" s="59">
        <f t="shared" si="21"/>
        <v>10543</v>
      </c>
      <c r="O178" s="59">
        <f t="shared" si="21"/>
        <v>10485</v>
      </c>
      <c r="P178" s="59">
        <f t="shared" si="21"/>
        <v>10312</v>
      </c>
      <c r="Q178" s="59">
        <f t="shared" si="21"/>
        <v>10197</v>
      </c>
      <c r="R178" s="59">
        <f t="shared" si="21"/>
        <v>9966</v>
      </c>
      <c r="S178" s="59">
        <f t="shared" si="21"/>
        <v>9793</v>
      </c>
      <c r="T178" s="59">
        <f t="shared" si="21"/>
        <v>9620</v>
      </c>
    </row>
    <row r="179" spans="1:20" ht="18" customHeight="1" x14ac:dyDescent="0.2">
      <c r="A179" s="89" t="s">
        <v>259</v>
      </c>
      <c r="B179" s="90" t="s">
        <v>188</v>
      </c>
      <c r="C179" s="84" t="s">
        <v>14</v>
      </c>
      <c r="D179" s="77">
        <v>2</v>
      </c>
      <c r="E179" s="78" t="s">
        <v>12</v>
      </c>
      <c r="F179" s="57">
        <v>4</v>
      </c>
      <c r="G179" s="62">
        <f t="shared" si="22"/>
        <v>6</v>
      </c>
      <c r="H179" s="58">
        <f>IF(D179='基本（介護無）・単一'!$F$4,'基本（介護無）・単一'!$L$4,IF(D179='基本（介護無）・単一'!$F$5,'基本（介護無）・単一'!$L$5,IF(D179='基本（介護無）・単一'!$F$6,'基本（介護無）・単一'!$L$6,IF(D179='基本（介護無）・単一'!$F$7,'基本（介護無）・単一'!$L$7,IF(D179='基本（介護無）・単一'!$F$8,'基本（介護無）・単一'!$L$8,IF(D179='基本（介護無）・単一'!$F$9,'基本（介護無）・単一'!$L$9,IF(D179='基本（介護無）・単一'!$F$10,'基本（介護無）・単一'!$L$10)))))))</f>
        <v>483</v>
      </c>
      <c r="I179" s="257"/>
      <c r="J179" s="58">
        <f>'基本（介護無）・複合'!M74</f>
        <v>774</v>
      </c>
      <c r="K179" s="257"/>
      <c r="L179" s="58">
        <f t="shared" si="23"/>
        <v>1034</v>
      </c>
      <c r="M179" s="59">
        <f t="shared" si="24"/>
        <v>11580</v>
      </c>
      <c r="N179" s="59">
        <f t="shared" si="21"/>
        <v>11332</v>
      </c>
      <c r="O179" s="59">
        <f t="shared" si="21"/>
        <v>11270</v>
      </c>
      <c r="P179" s="59">
        <f t="shared" si="21"/>
        <v>11084</v>
      </c>
      <c r="Q179" s="59">
        <f t="shared" si="21"/>
        <v>10960</v>
      </c>
      <c r="R179" s="59">
        <f t="shared" si="21"/>
        <v>10712</v>
      </c>
      <c r="S179" s="59">
        <f t="shared" si="21"/>
        <v>10526</v>
      </c>
      <c r="T179" s="59">
        <f t="shared" si="21"/>
        <v>10340</v>
      </c>
    </row>
    <row r="180" spans="1:20" ht="18" customHeight="1" x14ac:dyDescent="0.2">
      <c r="A180" s="89" t="s">
        <v>260</v>
      </c>
      <c r="B180" s="90" t="s">
        <v>188</v>
      </c>
      <c r="C180" s="84" t="s">
        <v>14</v>
      </c>
      <c r="D180" s="77">
        <v>2</v>
      </c>
      <c r="E180" s="78" t="s">
        <v>12</v>
      </c>
      <c r="F180" s="57">
        <v>4.5</v>
      </c>
      <c r="G180" s="62">
        <f t="shared" si="22"/>
        <v>6.5</v>
      </c>
      <c r="H180" s="58">
        <f>IF(D180='基本（介護無）・単一'!$F$4,'基本（介護無）・単一'!$L$4,IF(D180='基本（介護無）・単一'!$F$5,'基本（介護無）・単一'!$L$5,IF(D180='基本（介護無）・単一'!$F$6,'基本（介護無）・単一'!$L$6,IF(D180='基本（介護無）・単一'!$F$7,'基本（介護無）・単一'!$L$7,IF(D180='基本（介護無）・単一'!$F$8,'基本（介護無）・単一'!$L$8,IF(D180='基本（介護無）・単一'!$F$9,'基本（介護無）・単一'!$L$9,IF(D180='基本（介護無）・単一'!$F$10,'基本（介護無）・単一'!$L$10)))))))</f>
        <v>483</v>
      </c>
      <c r="I180" s="257"/>
      <c r="J180" s="58">
        <f>'基本（介護無）・複合'!M75</f>
        <v>871</v>
      </c>
      <c r="K180" s="257"/>
      <c r="L180" s="58">
        <f t="shared" si="23"/>
        <v>1106</v>
      </c>
      <c r="M180" s="59">
        <f t="shared" si="24"/>
        <v>12387</v>
      </c>
      <c r="N180" s="59">
        <f t="shared" si="21"/>
        <v>12121</v>
      </c>
      <c r="O180" s="59">
        <f t="shared" si="21"/>
        <v>12055</v>
      </c>
      <c r="P180" s="59">
        <f t="shared" si="21"/>
        <v>11856</v>
      </c>
      <c r="Q180" s="59">
        <f t="shared" si="21"/>
        <v>11723</v>
      </c>
      <c r="R180" s="59">
        <f t="shared" si="21"/>
        <v>11458</v>
      </c>
      <c r="S180" s="59">
        <f t="shared" si="21"/>
        <v>11259</v>
      </c>
      <c r="T180" s="59">
        <f t="shared" si="21"/>
        <v>11060</v>
      </c>
    </row>
    <row r="181" spans="1:20" ht="18" customHeight="1" x14ac:dyDescent="0.2">
      <c r="A181" s="89" t="s">
        <v>261</v>
      </c>
      <c r="B181" s="90" t="s">
        <v>188</v>
      </c>
      <c r="C181" s="84" t="s">
        <v>14</v>
      </c>
      <c r="D181" s="77">
        <v>2</v>
      </c>
      <c r="E181" s="78" t="s">
        <v>12</v>
      </c>
      <c r="F181" s="57">
        <v>5</v>
      </c>
      <c r="G181" s="62">
        <f t="shared" si="22"/>
        <v>7</v>
      </c>
      <c r="H181" s="58">
        <f>IF(D181='基本（介護無）・単一'!$F$4,'基本（介護無）・単一'!$L$4,IF(D181='基本（介護無）・単一'!$F$5,'基本（介護無）・単一'!$L$5,IF(D181='基本（介護無）・単一'!$F$6,'基本（介護無）・単一'!$L$6,IF(D181='基本（介護無）・単一'!$F$7,'基本（介護無）・単一'!$L$7,IF(D181='基本（介護無）・単一'!$F$8,'基本（介護無）・単一'!$L$8,IF(D181='基本（介護無）・単一'!$F$9,'基本（介護無）・単一'!$L$9,IF(D181='基本（介護無）・単一'!$F$10,'基本（介護無）・単一'!$L$10)))))))</f>
        <v>483</v>
      </c>
      <c r="I181" s="257"/>
      <c r="J181" s="58">
        <f>'基本（介護無）・複合'!M76</f>
        <v>967</v>
      </c>
      <c r="K181" s="257"/>
      <c r="L181" s="58">
        <f t="shared" si="23"/>
        <v>1178</v>
      </c>
      <c r="M181" s="59">
        <f t="shared" si="24"/>
        <v>13193</v>
      </c>
      <c r="N181" s="59">
        <f t="shared" si="21"/>
        <v>12910</v>
      </c>
      <c r="O181" s="59">
        <f t="shared" si="21"/>
        <v>12840</v>
      </c>
      <c r="P181" s="59">
        <f t="shared" si="21"/>
        <v>12628</v>
      </c>
      <c r="Q181" s="59">
        <f t="shared" si="21"/>
        <v>12486</v>
      </c>
      <c r="R181" s="59">
        <f t="shared" si="21"/>
        <v>12204</v>
      </c>
      <c r="S181" s="59">
        <f t="shared" si="21"/>
        <v>11992</v>
      </c>
      <c r="T181" s="59">
        <f t="shared" si="21"/>
        <v>11780</v>
      </c>
    </row>
    <row r="182" spans="1:20" ht="18" customHeight="1" x14ac:dyDescent="0.2">
      <c r="A182" s="89" t="s">
        <v>262</v>
      </c>
      <c r="B182" s="90" t="s">
        <v>188</v>
      </c>
      <c r="C182" s="84" t="s">
        <v>14</v>
      </c>
      <c r="D182" s="77">
        <v>2</v>
      </c>
      <c r="E182" s="78" t="s">
        <v>12</v>
      </c>
      <c r="F182" s="57">
        <v>5.5</v>
      </c>
      <c r="G182" s="62">
        <f t="shared" si="22"/>
        <v>7.5</v>
      </c>
      <c r="H182" s="58">
        <f>IF(D182='基本（介護無）・単一'!$F$4,'基本（介護無）・単一'!$L$4,IF(D182='基本（介護無）・単一'!$F$5,'基本（介護無）・単一'!$L$5,IF(D182='基本（介護無）・単一'!$F$6,'基本（介護無）・単一'!$L$6,IF(D182='基本（介護無）・単一'!$F$7,'基本（介護無）・単一'!$L$7,IF(D182='基本（介護無）・単一'!$F$8,'基本（介護無）・単一'!$L$8,IF(D182='基本（介護無）・単一'!$F$9,'基本（介護無）・単一'!$L$9,IF(D182='基本（介護無）・単一'!$F$10,'基本（介護無）・単一'!$L$10)))))))</f>
        <v>483</v>
      </c>
      <c r="I182" s="257"/>
      <c r="J182" s="58">
        <f>'基本（介護無）・複合'!M77</f>
        <v>1064</v>
      </c>
      <c r="K182" s="257"/>
      <c r="L182" s="58">
        <f t="shared" si="23"/>
        <v>1251</v>
      </c>
      <c r="M182" s="59">
        <f t="shared" si="24"/>
        <v>14011</v>
      </c>
      <c r="N182" s="59">
        <f t="shared" si="21"/>
        <v>13710</v>
      </c>
      <c r="O182" s="59">
        <f t="shared" si="21"/>
        <v>13635</v>
      </c>
      <c r="P182" s="59">
        <f t="shared" si="21"/>
        <v>13410</v>
      </c>
      <c r="Q182" s="59">
        <f t="shared" si="21"/>
        <v>13260</v>
      </c>
      <c r="R182" s="59">
        <f t="shared" si="21"/>
        <v>12960</v>
      </c>
      <c r="S182" s="59">
        <f t="shared" si="21"/>
        <v>12735</v>
      </c>
      <c r="T182" s="59">
        <f t="shared" si="21"/>
        <v>12510</v>
      </c>
    </row>
    <row r="183" spans="1:20" ht="18" customHeight="1" x14ac:dyDescent="0.2">
      <c r="A183" s="89" t="s">
        <v>263</v>
      </c>
      <c r="B183" s="90" t="s">
        <v>188</v>
      </c>
      <c r="C183" s="84" t="s">
        <v>14</v>
      </c>
      <c r="D183" s="77">
        <v>2</v>
      </c>
      <c r="E183" s="78" t="s">
        <v>12</v>
      </c>
      <c r="F183" s="57">
        <v>6</v>
      </c>
      <c r="G183" s="62">
        <f t="shared" si="22"/>
        <v>8</v>
      </c>
      <c r="H183" s="58">
        <f>IF(D183='基本（介護無）・単一'!$F$4,'基本（介護無）・単一'!$L$4,IF(D183='基本（介護無）・単一'!$F$5,'基本（介護無）・単一'!$L$5,IF(D183='基本（介護無）・単一'!$F$6,'基本（介護無）・単一'!$L$6,IF(D183='基本（介護無）・単一'!$F$7,'基本（介護無）・単一'!$L$7,IF(D183='基本（介護無）・単一'!$F$8,'基本（介護無）・単一'!$L$8,IF(D183='基本（介護無）・単一'!$F$9,'基本（介護無）・単一'!$L$9,IF(D183='基本（介護無）・単一'!$F$10,'基本（介護無）・単一'!$L$10)))))))</f>
        <v>483</v>
      </c>
      <c r="I183" s="257"/>
      <c r="J183" s="58">
        <f>'基本（介護無）・複合'!M78</f>
        <v>1161</v>
      </c>
      <c r="K183" s="257"/>
      <c r="L183" s="58">
        <f t="shared" si="23"/>
        <v>1324</v>
      </c>
      <c r="M183" s="59">
        <f t="shared" si="24"/>
        <v>14828</v>
      </c>
      <c r="N183" s="59">
        <f t="shared" si="21"/>
        <v>14511</v>
      </c>
      <c r="O183" s="59">
        <f t="shared" si="21"/>
        <v>14431</v>
      </c>
      <c r="P183" s="59">
        <f t="shared" si="21"/>
        <v>14193</v>
      </c>
      <c r="Q183" s="59">
        <f t="shared" si="21"/>
        <v>14034</v>
      </c>
      <c r="R183" s="59">
        <f t="shared" si="21"/>
        <v>13716</v>
      </c>
      <c r="S183" s="59">
        <f t="shared" si="21"/>
        <v>13478</v>
      </c>
      <c r="T183" s="59">
        <f t="shared" si="21"/>
        <v>13240</v>
      </c>
    </row>
    <row r="184" spans="1:20" ht="18" customHeight="1" x14ac:dyDescent="0.2">
      <c r="A184" s="89" t="s">
        <v>264</v>
      </c>
      <c r="B184" s="90" t="s">
        <v>188</v>
      </c>
      <c r="C184" s="84" t="s">
        <v>14</v>
      </c>
      <c r="D184" s="77">
        <v>2</v>
      </c>
      <c r="E184" s="78" t="s">
        <v>12</v>
      </c>
      <c r="F184" s="57">
        <v>6.5</v>
      </c>
      <c r="G184" s="62">
        <f t="shared" si="22"/>
        <v>8.5</v>
      </c>
      <c r="H184" s="58">
        <f>IF(D184='基本（介護無）・単一'!$F$4,'基本（介護無）・単一'!$L$4,IF(D184='基本（介護無）・単一'!$F$5,'基本（介護無）・単一'!$L$5,IF(D184='基本（介護無）・単一'!$F$6,'基本（介護無）・単一'!$L$6,IF(D184='基本（介護無）・単一'!$F$7,'基本（介護無）・単一'!$L$7,IF(D184='基本（介護無）・単一'!$F$8,'基本（介護無）・単一'!$L$8,IF(D184='基本（介護無）・単一'!$F$9,'基本（介護無）・単一'!$L$9,IF(D184='基本（介護無）・単一'!$F$10,'基本（介護無）・単一'!$L$10)))))))</f>
        <v>483</v>
      </c>
      <c r="I184" s="257"/>
      <c r="J184" s="58">
        <f>'基本（介護無）・複合'!M79</f>
        <v>1257</v>
      </c>
      <c r="K184" s="257"/>
      <c r="L184" s="58">
        <f t="shared" si="23"/>
        <v>1396</v>
      </c>
      <c r="M184" s="59">
        <f t="shared" si="24"/>
        <v>15635</v>
      </c>
      <c r="N184" s="59">
        <f t="shared" si="21"/>
        <v>15300</v>
      </c>
      <c r="O184" s="59">
        <f t="shared" si="21"/>
        <v>15216</v>
      </c>
      <c r="P184" s="59">
        <f t="shared" si="21"/>
        <v>14965</v>
      </c>
      <c r="Q184" s="59">
        <f t="shared" si="21"/>
        <v>14797</v>
      </c>
      <c r="R184" s="59">
        <f t="shared" si="21"/>
        <v>14462</v>
      </c>
      <c r="S184" s="59">
        <f t="shared" si="21"/>
        <v>14211</v>
      </c>
      <c r="T184" s="59">
        <f t="shared" si="21"/>
        <v>13960</v>
      </c>
    </row>
    <row r="185" spans="1:20" ht="18" customHeight="1" x14ac:dyDescent="0.2">
      <c r="A185" s="89" t="s">
        <v>265</v>
      </c>
      <c r="B185" s="90" t="s">
        <v>188</v>
      </c>
      <c r="C185" s="84" t="s">
        <v>14</v>
      </c>
      <c r="D185" s="77">
        <v>2</v>
      </c>
      <c r="E185" s="78" t="s">
        <v>12</v>
      </c>
      <c r="F185" s="57">
        <v>7</v>
      </c>
      <c r="G185" s="62">
        <f t="shared" si="22"/>
        <v>9</v>
      </c>
      <c r="H185" s="58">
        <f>IF(D185='基本（介護無）・単一'!$F$4,'基本（介護無）・単一'!$L$4,IF(D185='基本（介護無）・単一'!$F$5,'基本（介護無）・単一'!$L$5,IF(D185='基本（介護無）・単一'!$F$6,'基本（介護無）・単一'!$L$6,IF(D185='基本（介護無）・単一'!$F$7,'基本（介護無）・単一'!$L$7,IF(D185='基本（介護無）・単一'!$F$8,'基本（介護無）・単一'!$L$8,IF(D185='基本（介護無）・単一'!$F$9,'基本（介護無）・単一'!$L$9,IF(D185='基本（介護無）・単一'!$F$10,'基本（介護無）・単一'!$L$10)))))))</f>
        <v>483</v>
      </c>
      <c r="I185" s="257"/>
      <c r="J185" s="58">
        <f>'基本（介護無）・複合'!M80</f>
        <v>1354</v>
      </c>
      <c r="K185" s="257"/>
      <c r="L185" s="58">
        <f t="shared" si="23"/>
        <v>1469</v>
      </c>
      <c r="M185" s="59">
        <f t="shared" si="24"/>
        <v>16452</v>
      </c>
      <c r="N185" s="59">
        <f t="shared" si="21"/>
        <v>16100</v>
      </c>
      <c r="O185" s="59">
        <f t="shared" si="21"/>
        <v>16012</v>
      </c>
      <c r="P185" s="59">
        <f t="shared" si="21"/>
        <v>15747</v>
      </c>
      <c r="Q185" s="59">
        <f t="shared" si="21"/>
        <v>15571</v>
      </c>
      <c r="R185" s="59">
        <f t="shared" si="21"/>
        <v>15218</v>
      </c>
      <c r="S185" s="59">
        <f t="shared" si="21"/>
        <v>14954</v>
      </c>
      <c r="T185" s="59">
        <f t="shared" si="21"/>
        <v>14690</v>
      </c>
    </row>
    <row r="186" spans="1:20" ht="18" customHeight="1" x14ac:dyDescent="0.2">
      <c r="A186" s="89" t="s">
        <v>266</v>
      </c>
      <c r="B186" s="90" t="s">
        <v>188</v>
      </c>
      <c r="C186" s="84" t="s">
        <v>14</v>
      </c>
      <c r="D186" s="77">
        <v>2</v>
      </c>
      <c r="E186" s="78" t="s">
        <v>12</v>
      </c>
      <c r="F186" s="57">
        <v>7.5</v>
      </c>
      <c r="G186" s="62">
        <f t="shared" si="22"/>
        <v>9.5</v>
      </c>
      <c r="H186" s="58">
        <f>IF(D186='基本（介護無）・単一'!$F$4,'基本（介護無）・単一'!$L$4,IF(D186='基本（介護無）・単一'!$F$5,'基本（介護無）・単一'!$L$5,IF(D186='基本（介護無）・単一'!$F$6,'基本（介護無）・単一'!$L$6,IF(D186='基本（介護無）・単一'!$F$7,'基本（介護無）・単一'!$L$7,IF(D186='基本（介護無）・単一'!$F$8,'基本（介護無）・単一'!$L$8,IF(D186='基本（介護無）・単一'!$F$9,'基本（介護無）・単一'!$L$9,IF(D186='基本（介護無）・単一'!$F$10,'基本（介護無）・単一'!$L$10)))))))</f>
        <v>483</v>
      </c>
      <c r="I186" s="257"/>
      <c r="J186" s="58">
        <f>'基本（介護無）・複合'!M81</f>
        <v>1450</v>
      </c>
      <c r="K186" s="257"/>
      <c r="L186" s="58">
        <f t="shared" si="23"/>
        <v>1541</v>
      </c>
      <c r="M186" s="59">
        <f t="shared" si="24"/>
        <v>17259</v>
      </c>
      <c r="N186" s="59">
        <f t="shared" si="21"/>
        <v>16889</v>
      </c>
      <c r="O186" s="59">
        <f t="shared" si="21"/>
        <v>16796</v>
      </c>
      <c r="P186" s="59">
        <f t="shared" si="21"/>
        <v>16519</v>
      </c>
      <c r="Q186" s="59">
        <f t="shared" si="21"/>
        <v>16334</v>
      </c>
      <c r="R186" s="59">
        <f t="shared" si="21"/>
        <v>15964</v>
      </c>
      <c r="S186" s="59">
        <f t="shared" si="21"/>
        <v>15687</v>
      </c>
      <c r="T186" s="59">
        <f t="shared" si="21"/>
        <v>15410</v>
      </c>
    </row>
    <row r="187" spans="1:20" ht="18" customHeight="1" x14ac:dyDescent="0.2">
      <c r="A187" s="89" t="s">
        <v>267</v>
      </c>
      <c r="B187" s="90" t="s">
        <v>188</v>
      </c>
      <c r="C187" s="84" t="s">
        <v>14</v>
      </c>
      <c r="D187" s="77">
        <v>2</v>
      </c>
      <c r="E187" s="78" t="s">
        <v>12</v>
      </c>
      <c r="F187" s="57">
        <v>8</v>
      </c>
      <c r="G187" s="62">
        <f t="shared" si="22"/>
        <v>10</v>
      </c>
      <c r="H187" s="58">
        <f>IF(D187='基本（介護無）・単一'!$F$4,'基本（介護無）・単一'!$L$4,IF(D187='基本（介護無）・単一'!$F$5,'基本（介護無）・単一'!$L$5,IF(D187='基本（介護無）・単一'!$F$6,'基本（介護無）・単一'!$L$6,IF(D187='基本（介護無）・単一'!$F$7,'基本（介護無）・単一'!$L$7,IF(D187='基本（介護無）・単一'!$F$8,'基本（介護無）・単一'!$L$8,IF(D187='基本（介護無）・単一'!$F$9,'基本（介護無）・単一'!$L$9,IF(D187='基本（介護無）・単一'!$F$10,'基本（介護無）・単一'!$L$10)))))))</f>
        <v>483</v>
      </c>
      <c r="I187" s="257"/>
      <c r="J187" s="58">
        <f>'基本（介護無）・複合'!M82</f>
        <v>1547</v>
      </c>
      <c r="K187" s="257"/>
      <c r="L187" s="58">
        <f t="shared" si="23"/>
        <v>1613</v>
      </c>
      <c r="M187" s="59">
        <f t="shared" si="24"/>
        <v>18065</v>
      </c>
      <c r="N187" s="59">
        <f t="shared" si="21"/>
        <v>17678</v>
      </c>
      <c r="O187" s="59">
        <f t="shared" si="21"/>
        <v>17581</v>
      </c>
      <c r="P187" s="59">
        <f t="shared" si="21"/>
        <v>17291</v>
      </c>
      <c r="Q187" s="59">
        <f t="shared" si="21"/>
        <v>17097</v>
      </c>
      <c r="R187" s="59">
        <f t="shared" si="21"/>
        <v>16710</v>
      </c>
      <c r="S187" s="59">
        <f t="shared" si="21"/>
        <v>16420</v>
      </c>
      <c r="T187" s="59">
        <f t="shared" si="21"/>
        <v>16130</v>
      </c>
    </row>
    <row r="188" spans="1:20" ht="18" customHeight="1" x14ac:dyDescent="0.2">
      <c r="A188" s="89" t="s">
        <v>268</v>
      </c>
      <c r="B188" s="90" t="s">
        <v>188</v>
      </c>
      <c r="C188" s="84" t="s">
        <v>14</v>
      </c>
      <c r="D188" s="77">
        <v>2</v>
      </c>
      <c r="E188" s="78" t="s">
        <v>12</v>
      </c>
      <c r="F188" s="57">
        <v>8.5</v>
      </c>
      <c r="G188" s="62">
        <f t="shared" si="22"/>
        <v>10.5</v>
      </c>
      <c r="H188" s="58">
        <f>IF(D188='基本（介護無）・単一'!$F$4,'基本（介護無）・単一'!$L$4,IF(D188='基本（介護無）・単一'!$F$5,'基本（介護無）・単一'!$L$5,IF(D188='基本（介護無）・単一'!$F$6,'基本（介護無）・単一'!$L$6,IF(D188='基本（介護無）・単一'!$F$7,'基本（介護無）・単一'!$L$7,IF(D188='基本（介護無）・単一'!$F$8,'基本（介護無）・単一'!$L$8,IF(D188='基本（介護無）・単一'!$F$9,'基本（介護無）・単一'!$L$9,IF(D188='基本（介護無）・単一'!$F$10,'基本（介護無）・単一'!$L$10)))))))</f>
        <v>483</v>
      </c>
      <c r="I188" s="257"/>
      <c r="J188" s="58">
        <f>'基本（介護無）・複合'!M83</f>
        <v>1644</v>
      </c>
      <c r="K188" s="257"/>
      <c r="L188" s="58">
        <f t="shared" si="23"/>
        <v>1686</v>
      </c>
      <c r="M188" s="59">
        <f t="shared" si="24"/>
        <v>18883</v>
      </c>
      <c r="N188" s="59">
        <f t="shared" si="21"/>
        <v>18478</v>
      </c>
      <c r="O188" s="59">
        <f t="shared" si="21"/>
        <v>18377</v>
      </c>
      <c r="P188" s="59">
        <f t="shared" si="21"/>
        <v>18073</v>
      </c>
      <c r="Q188" s="59">
        <f t="shared" si="21"/>
        <v>17871</v>
      </c>
      <c r="R188" s="59">
        <f t="shared" si="21"/>
        <v>17466</v>
      </c>
      <c r="S188" s="59">
        <f t="shared" si="21"/>
        <v>17163</v>
      </c>
      <c r="T188" s="59">
        <f t="shared" si="21"/>
        <v>16860</v>
      </c>
    </row>
    <row r="189" spans="1:20" ht="18" customHeight="1" x14ac:dyDescent="0.2">
      <c r="A189" s="89" t="s">
        <v>269</v>
      </c>
      <c r="B189" s="90" t="s">
        <v>188</v>
      </c>
      <c r="C189" s="84" t="s">
        <v>14</v>
      </c>
      <c r="D189" s="77">
        <v>2</v>
      </c>
      <c r="E189" s="78" t="s">
        <v>12</v>
      </c>
      <c r="F189" s="57">
        <v>9</v>
      </c>
      <c r="G189" s="62">
        <f t="shared" si="22"/>
        <v>11</v>
      </c>
      <c r="H189" s="58">
        <f>IF(D189='基本（介護無）・単一'!$F$4,'基本（介護無）・単一'!$L$4,IF(D189='基本（介護無）・単一'!$F$5,'基本（介護無）・単一'!$L$5,IF(D189='基本（介護無）・単一'!$F$6,'基本（介護無）・単一'!$L$6,IF(D189='基本（介護無）・単一'!$F$7,'基本（介護無）・単一'!$L$7,IF(D189='基本（介護無）・単一'!$F$8,'基本（介護無）・単一'!$L$8,IF(D189='基本（介護無）・単一'!$F$9,'基本（介護無）・単一'!$L$9,IF(D189='基本（介護無）・単一'!$F$10,'基本（介護無）・単一'!$L$10)))))))</f>
        <v>483</v>
      </c>
      <c r="I189" s="257"/>
      <c r="J189" s="58">
        <f>'基本（介護無）・複合'!M84</f>
        <v>1740</v>
      </c>
      <c r="K189" s="257"/>
      <c r="L189" s="58">
        <f t="shared" si="23"/>
        <v>1758</v>
      </c>
      <c r="M189" s="59">
        <f t="shared" si="24"/>
        <v>19689</v>
      </c>
      <c r="N189" s="59">
        <f t="shared" si="21"/>
        <v>19267</v>
      </c>
      <c r="O189" s="59">
        <f t="shared" si="21"/>
        <v>19162</v>
      </c>
      <c r="P189" s="59">
        <f t="shared" si="21"/>
        <v>18845</v>
      </c>
      <c r="Q189" s="59">
        <f t="shared" si="21"/>
        <v>18634</v>
      </c>
      <c r="R189" s="59">
        <f t="shared" si="21"/>
        <v>18212</v>
      </c>
      <c r="S189" s="59">
        <f t="shared" si="21"/>
        <v>17896</v>
      </c>
      <c r="T189" s="59">
        <f t="shared" si="21"/>
        <v>17580</v>
      </c>
    </row>
    <row r="190" spans="1:20" ht="18" customHeight="1" x14ac:dyDescent="0.2">
      <c r="A190" s="89" t="s">
        <v>270</v>
      </c>
      <c r="B190" s="90" t="s">
        <v>188</v>
      </c>
      <c r="C190" s="84" t="s">
        <v>14</v>
      </c>
      <c r="D190" s="77">
        <v>2</v>
      </c>
      <c r="E190" s="78" t="s">
        <v>12</v>
      </c>
      <c r="F190" s="57">
        <v>9.5</v>
      </c>
      <c r="G190" s="62">
        <f t="shared" si="22"/>
        <v>11.5</v>
      </c>
      <c r="H190" s="58">
        <f>IF(D190='基本（介護無）・単一'!$F$4,'基本（介護無）・単一'!$L$4,IF(D190='基本（介護無）・単一'!$F$5,'基本（介護無）・単一'!$L$5,IF(D190='基本（介護無）・単一'!$F$6,'基本（介護無）・単一'!$L$6,IF(D190='基本（介護無）・単一'!$F$7,'基本（介護無）・単一'!$L$7,IF(D190='基本（介護無）・単一'!$F$8,'基本（介護無）・単一'!$L$8,IF(D190='基本（介護無）・単一'!$F$9,'基本（介護無）・単一'!$L$9,IF(D190='基本（介護無）・単一'!$F$10,'基本（介護無）・単一'!$L$10)))))))</f>
        <v>483</v>
      </c>
      <c r="I190" s="257"/>
      <c r="J190" s="58">
        <f>'基本（介護無）・複合'!M85</f>
        <v>1837</v>
      </c>
      <c r="K190" s="257"/>
      <c r="L190" s="58">
        <f t="shared" si="23"/>
        <v>1831</v>
      </c>
      <c r="M190" s="59">
        <f t="shared" si="24"/>
        <v>20507</v>
      </c>
      <c r="N190" s="59">
        <f t="shared" si="21"/>
        <v>20067</v>
      </c>
      <c r="O190" s="59">
        <f t="shared" si="21"/>
        <v>19957</v>
      </c>
      <c r="P190" s="59">
        <f t="shared" si="21"/>
        <v>19628</v>
      </c>
      <c r="Q190" s="59">
        <f t="shared" si="21"/>
        <v>19408</v>
      </c>
      <c r="R190" s="59">
        <f t="shared" si="21"/>
        <v>18969</v>
      </c>
      <c r="S190" s="59">
        <f t="shared" si="21"/>
        <v>18639</v>
      </c>
      <c r="T190" s="59">
        <f t="shared" si="21"/>
        <v>18310</v>
      </c>
    </row>
    <row r="191" spans="1:20" ht="18" customHeight="1" x14ac:dyDescent="0.2">
      <c r="A191" s="89" t="s">
        <v>271</v>
      </c>
      <c r="B191" s="90" t="s">
        <v>188</v>
      </c>
      <c r="C191" s="84" t="s">
        <v>14</v>
      </c>
      <c r="D191" s="77">
        <v>2</v>
      </c>
      <c r="E191" s="78" t="s">
        <v>12</v>
      </c>
      <c r="F191" s="57">
        <v>10</v>
      </c>
      <c r="G191" s="62">
        <f t="shared" si="22"/>
        <v>12</v>
      </c>
      <c r="H191" s="58">
        <f>IF(D191='基本（介護無）・単一'!$F$4,'基本（介護無）・単一'!$L$4,IF(D191='基本（介護無）・単一'!$F$5,'基本（介護無）・単一'!$L$5,IF(D191='基本（介護無）・単一'!$F$6,'基本（介護無）・単一'!$L$6,IF(D191='基本（介護無）・単一'!$F$7,'基本（介護無）・単一'!$L$7,IF(D191='基本（介護無）・単一'!$F$8,'基本（介護無）・単一'!$L$8,IF(D191='基本（介護無）・単一'!$F$9,'基本（介護無）・単一'!$L$9,IF(D191='基本（介護無）・単一'!$F$10,'基本（介護無）・単一'!$L$10)))))))</f>
        <v>483</v>
      </c>
      <c r="I191" s="257"/>
      <c r="J191" s="58">
        <f>'基本（介護無）・複合'!M86</f>
        <v>1933</v>
      </c>
      <c r="K191" s="257"/>
      <c r="L191" s="58">
        <f t="shared" si="23"/>
        <v>1903</v>
      </c>
      <c r="M191" s="59">
        <f t="shared" si="24"/>
        <v>21313</v>
      </c>
      <c r="N191" s="59">
        <f t="shared" si="21"/>
        <v>20856</v>
      </c>
      <c r="O191" s="59">
        <f t="shared" si="21"/>
        <v>20742</v>
      </c>
      <c r="P191" s="59">
        <f t="shared" si="21"/>
        <v>20400</v>
      </c>
      <c r="Q191" s="59">
        <f t="shared" si="21"/>
        <v>20171</v>
      </c>
      <c r="R191" s="59">
        <f t="shared" si="21"/>
        <v>19715</v>
      </c>
      <c r="S191" s="59">
        <f t="shared" si="21"/>
        <v>19372</v>
      </c>
      <c r="T191" s="59">
        <f t="shared" si="21"/>
        <v>19030</v>
      </c>
    </row>
    <row r="192" spans="1:20" ht="18" customHeight="1" x14ac:dyDescent="0.2">
      <c r="A192" s="89" t="s">
        <v>272</v>
      </c>
      <c r="B192" s="90" t="s">
        <v>188</v>
      </c>
      <c r="C192" s="84" t="s">
        <v>14</v>
      </c>
      <c r="D192" s="77">
        <v>2</v>
      </c>
      <c r="E192" s="78" t="s">
        <v>12</v>
      </c>
      <c r="F192" s="57">
        <v>10.5</v>
      </c>
      <c r="G192" s="62">
        <f t="shared" si="22"/>
        <v>12.5</v>
      </c>
      <c r="H192" s="58">
        <f>IF(D192='基本（介護無）・単一'!$F$4,'基本（介護無）・単一'!$L$4,IF(D192='基本（介護無）・単一'!$F$5,'基本（介護無）・単一'!$L$5,IF(D192='基本（介護無）・単一'!$F$6,'基本（介護無）・単一'!$L$6,IF(D192='基本（介護無）・単一'!$F$7,'基本（介護無）・単一'!$L$7,IF(D192='基本（介護無）・単一'!$F$8,'基本（介護無）・単一'!$L$8,IF(D192='基本（介護無）・単一'!$F$9,'基本（介護無）・単一'!$L$9,IF(D192='基本（介護無）・単一'!$F$10,'基本（介護無）・単一'!$L$10)))))))</f>
        <v>483</v>
      </c>
      <c r="I192" s="257"/>
      <c r="J192" s="58">
        <f>'基本（介護無）・複合'!M87</f>
        <v>2030</v>
      </c>
      <c r="K192" s="257"/>
      <c r="L192" s="58">
        <f t="shared" si="23"/>
        <v>1976</v>
      </c>
      <c r="M192" s="59">
        <f t="shared" si="24"/>
        <v>22131</v>
      </c>
      <c r="N192" s="59">
        <f t="shared" si="21"/>
        <v>21656</v>
      </c>
      <c r="O192" s="59">
        <f t="shared" si="21"/>
        <v>21538</v>
      </c>
      <c r="P192" s="59">
        <f t="shared" si="21"/>
        <v>21182</v>
      </c>
      <c r="Q192" s="59">
        <f t="shared" si="21"/>
        <v>20945</v>
      </c>
      <c r="R192" s="59">
        <f t="shared" si="21"/>
        <v>20471</v>
      </c>
      <c r="S192" s="59">
        <f t="shared" si="21"/>
        <v>20115</v>
      </c>
      <c r="T192" s="59">
        <f t="shared" si="21"/>
        <v>19760</v>
      </c>
    </row>
    <row r="193" spans="1:20" ht="18" customHeight="1" x14ac:dyDescent="0.2">
      <c r="A193" s="89" t="s">
        <v>273</v>
      </c>
      <c r="B193" s="90" t="s">
        <v>188</v>
      </c>
      <c r="C193" s="84" t="s">
        <v>14</v>
      </c>
      <c r="D193" s="77">
        <v>2.5</v>
      </c>
      <c r="E193" s="78" t="s">
        <v>12</v>
      </c>
      <c r="F193" s="57">
        <v>0.5</v>
      </c>
      <c r="G193" s="62">
        <f t="shared" si="22"/>
        <v>3</v>
      </c>
      <c r="H193" s="58">
        <f>IF(D193='基本（介護無）・単一'!$F$4,'基本（介護無）・単一'!$L$4,IF(D193='基本（介護無）・単一'!$F$5,'基本（介護無）・単一'!$L$5,IF(D193='基本（介護無）・単一'!$F$6,'基本（介護無）・単一'!$L$6,IF(D193='基本（介護無）・単一'!$F$7,'基本（介護無）・単一'!$L$7,IF(D193='基本（介護無）・単一'!$F$8,'基本（介護無）・単一'!$L$8,IF(D193='基本（介護無）・単一'!$F$9,'基本（介護無）・単一'!$L$9,IF(D193='基本（介護無）・単一'!$F$10,'基本（介護無）・単一'!$L$10)))))))</f>
        <v>580</v>
      </c>
      <c r="I193" s="257"/>
      <c r="J193" s="58">
        <f>'基本（介護無）・複合'!M88</f>
        <v>98</v>
      </c>
      <c r="K193" s="257"/>
      <c r="L193" s="58">
        <f t="shared" si="23"/>
        <v>617</v>
      </c>
      <c r="M193" s="59">
        <f t="shared" si="24"/>
        <v>6910</v>
      </c>
      <c r="N193" s="59">
        <f t="shared" si="21"/>
        <v>6762</v>
      </c>
      <c r="O193" s="59">
        <f t="shared" si="21"/>
        <v>6725</v>
      </c>
      <c r="P193" s="59">
        <f t="shared" si="21"/>
        <v>6614</v>
      </c>
      <c r="Q193" s="59">
        <f t="shared" si="21"/>
        <v>6540</v>
      </c>
      <c r="R193" s="59">
        <f t="shared" si="21"/>
        <v>6392</v>
      </c>
      <c r="S193" s="59">
        <f t="shared" si="21"/>
        <v>6281</v>
      </c>
      <c r="T193" s="59">
        <f t="shared" si="21"/>
        <v>6170</v>
      </c>
    </row>
    <row r="194" spans="1:20" ht="18" customHeight="1" x14ac:dyDescent="0.2">
      <c r="A194" s="89" t="s">
        <v>274</v>
      </c>
      <c r="B194" s="90" t="s">
        <v>188</v>
      </c>
      <c r="C194" s="84" t="s">
        <v>14</v>
      </c>
      <c r="D194" s="77">
        <v>2.5</v>
      </c>
      <c r="E194" s="78" t="s">
        <v>12</v>
      </c>
      <c r="F194" s="57">
        <v>1</v>
      </c>
      <c r="G194" s="62">
        <f t="shared" si="22"/>
        <v>3.5</v>
      </c>
      <c r="H194" s="58">
        <f>IF(D194='基本（介護無）・単一'!$F$4,'基本（介護無）・単一'!$L$4,IF(D194='基本（介護無）・単一'!$F$5,'基本（介護無）・単一'!$L$5,IF(D194='基本（介護無）・単一'!$F$6,'基本（介護無）・単一'!$L$6,IF(D194='基本（介護無）・単一'!$F$7,'基本（介護無）・単一'!$L$7,IF(D194='基本（介護無）・単一'!$F$8,'基本（介護無）・単一'!$L$8,IF(D194='基本（介護無）・単一'!$F$9,'基本（介護無）・単一'!$L$9,IF(D194='基本（介護無）・単一'!$F$10,'基本（介護無）・単一'!$L$10)))))))</f>
        <v>580</v>
      </c>
      <c r="I194" s="257"/>
      <c r="J194" s="58">
        <f>'基本（介護無）・複合'!M89</f>
        <v>195</v>
      </c>
      <c r="K194" s="257"/>
      <c r="L194" s="58">
        <f t="shared" si="23"/>
        <v>690</v>
      </c>
      <c r="M194" s="59">
        <f t="shared" si="24"/>
        <v>7728</v>
      </c>
      <c r="N194" s="59">
        <f t="shared" si="21"/>
        <v>7562</v>
      </c>
      <c r="O194" s="59">
        <f t="shared" si="21"/>
        <v>7521</v>
      </c>
      <c r="P194" s="59">
        <f t="shared" si="21"/>
        <v>7396</v>
      </c>
      <c r="Q194" s="59">
        <f t="shared" si="21"/>
        <v>7314</v>
      </c>
      <c r="R194" s="59">
        <f t="shared" si="21"/>
        <v>7148</v>
      </c>
      <c r="S194" s="59">
        <f t="shared" si="21"/>
        <v>7024</v>
      </c>
      <c r="T194" s="59">
        <f t="shared" si="21"/>
        <v>6900</v>
      </c>
    </row>
    <row r="195" spans="1:20" ht="18" customHeight="1" x14ac:dyDescent="0.2">
      <c r="A195" s="89" t="s">
        <v>275</v>
      </c>
      <c r="B195" s="90" t="s">
        <v>188</v>
      </c>
      <c r="C195" s="84" t="s">
        <v>14</v>
      </c>
      <c r="D195" s="77">
        <v>2.5</v>
      </c>
      <c r="E195" s="78" t="s">
        <v>12</v>
      </c>
      <c r="F195" s="57">
        <v>1.5</v>
      </c>
      <c r="G195" s="62">
        <f t="shared" si="22"/>
        <v>4</v>
      </c>
      <c r="H195" s="58">
        <f>IF(D195='基本（介護無）・単一'!$F$4,'基本（介護無）・単一'!$L$4,IF(D195='基本（介護無）・単一'!$F$5,'基本（介護無）・単一'!$L$5,IF(D195='基本（介護無）・単一'!$F$6,'基本（介護無）・単一'!$L$6,IF(D195='基本（介護無）・単一'!$F$7,'基本（介護無）・単一'!$L$7,IF(D195='基本（介護無）・単一'!$F$8,'基本（介護無）・単一'!$L$8,IF(D195='基本（介護無）・単一'!$F$9,'基本（介護無）・単一'!$L$9,IF(D195='基本（介護無）・単一'!$F$10,'基本（介護無）・単一'!$L$10)))))))</f>
        <v>580</v>
      </c>
      <c r="I195" s="257"/>
      <c r="J195" s="58">
        <f>'基本（介護無）・複合'!M90</f>
        <v>291</v>
      </c>
      <c r="K195" s="257"/>
      <c r="L195" s="58">
        <f t="shared" si="23"/>
        <v>762</v>
      </c>
      <c r="M195" s="59">
        <f t="shared" si="24"/>
        <v>8534</v>
      </c>
      <c r="N195" s="59">
        <f t="shared" si="21"/>
        <v>8351</v>
      </c>
      <c r="O195" s="59">
        <f t="shared" si="21"/>
        <v>8305</v>
      </c>
      <c r="P195" s="59">
        <f t="shared" si="21"/>
        <v>8168</v>
      </c>
      <c r="Q195" s="59">
        <f t="shared" si="21"/>
        <v>8077</v>
      </c>
      <c r="R195" s="59">
        <f t="shared" si="21"/>
        <v>7894</v>
      </c>
      <c r="S195" s="59">
        <f t="shared" si="21"/>
        <v>7757</v>
      </c>
      <c r="T195" s="59">
        <f t="shared" si="21"/>
        <v>7620</v>
      </c>
    </row>
    <row r="196" spans="1:20" ht="18" customHeight="1" x14ac:dyDescent="0.2">
      <c r="A196" s="89" t="s">
        <v>276</v>
      </c>
      <c r="B196" s="90" t="s">
        <v>188</v>
      </c>
      <c r="C196" s="84" t="s">
        <v>14</v>
      </c>
      <c r="D196" s="77">
        <v>2.5</v>
      </c>
      <c r="E196" s="78" t="s">
        <v>12</v>
      </c>
      <c r="F196" s="57">
        <v>2</v>
      </c>
      <c r="G196" s="62">
        <f t="shared" si="22"/>
        <v>4.5</v>
      </c>
      <c r="H196" s="58">
        <f>IF(D196='基本（介護無）・単一'!$F$4,'基本（介護無）・単一'!$L$4,IF(D196='基本（介護無）・単一'!$F$5,'基本（介護無）・単一'!$L$5,IF(D196='基本（介護無）・単一'!$F$6,'基本（介護無）・単一'!$L$6,IF(D196='基本（介護無）・単一'!$F$7,'基本（介護無）・単一'!$L$7,IF(D196='基本（介護無）・単一'!$F$8,'基本（介護無）・単一'!$L$8,IF(D196='基本（介護無）・単一'!$F$9,'基本（介護無）・単一'!$L$9,IF(D196='基本（介護無）・単一'!$F$10,'基本（介護無）・単一'!$L$10)))))))</f>
        <v>580</v>
      </c>
      <c r="I196" s="257"/>
      <c r="J196" s="58">
        <f>'基本（介護無）・複合'!M91</f>
        <v>388</v>
      </c>
      <c r="K196" s="257"/>
      <c r="L196" s="58">
        <f t="shared" si="23"/>
        <v>835</v>
      </c>
      <c r="M196" s="59">
        <f t="shared" si="24"/>
        <v>9352</v>
      </c>
      <c r="N196" s="59">
        <f t="shared" si="21"/>
        <v>9151</v>
      </c>
      <c r="O196" s="59">
        <f t="shared" si="21"/>
        <v>9101</v>
      </c>
      <c r="P196" s="59">
        <f t="shared" si="21"/>
        <v>8951</v>
      </c>
      <c r="Q196" s="59">
        <f t="shared" si="21"/>
        <v>8851</v>
      </c>
      <c r="R196" s="59">
        <f t="shared" si="21"/>
        <v>8650</v>
      </c>
      <c r="S196" s="59">
        <f t="shared" si="21"/>
        <v>8500</v>
      </c>
      <c r="T196" s="59">
        <f t="shared" si="21"/>
        <v>8350</v>
      </c>
    </row>
    <row r="197" spans="1:20" ht="18" customHeight="1" x14ac:dyDescent="0.2">
      <c r="A197" s="89" t="s">
        <v>277</v>
      </c>
      <c r="B197" s="90" t="s">
        <v>188</v>
      </c>
      <c r="C197" s="84" t="s">
        <v>14</v>
      </c>
      <c r="D197" s="77">
        <v>2.5</v>
      </c>
      <c r="E197" s="78" t="s">
        <v>12</v>
      </c>
      <c r="F197" s="57">
        <v>2.5</v>
      </c>
      <c r="G197" s="62">
        <f t="shared" si="22"/>
        <v>5</v>
      </c>
      <c r="H197" s="58">
        <f>IF(D197='基本（介護無）・単一'!$F$4,'基本（介護無）・単一'!$L$4,IF(D197='基本（介護無）・単一'!$F$5,'基本（介護無）・単一'!$L$5,IF(D197='基本（介護無）・単一'!$F$6,'基本（介護無）・単一'!$L$6,IF(D197='基本（介護無）・単一'!$F$7,'基本（介護無）・単一'!$L$7,IF(D197='基本（介護無）・単一'!$F$8,'基本（介護無）・単一'!$L$8,IF(D197='基本（介護無）・単一'!$F$9,'基本（介護無）・単一'!$L$9,IF(D197='基本（介護無）・単一'!$F$10,'基本（介護無）・単一'!$L$10)))))))</f>
        <v>580</v>
      </c>
      <c r="I197" s="257"/>
      <c r="J197" s="58">
        <f>'基本（介護無）・複合'!M92</f>
        <v>484</v>
      </c>
      <c r="K197" s="257"/>
      <c r="L197" s="58">
        <f t="shared" si="23"/>
        <v>907</v>
      </c>
      <c r="M197" s="59">
        <f t="shared" si="24"/>
        <v>10158</v>
      </c>
      <c r="N197" s="59">
        <f t="shared" si="21"/>
        <v>9940</v>
      </c>
      <c r="O197" s="59">
        <f t="shared" si="21"/>
        <v>9886</v>
      </c>
      <c r="P197" s="59">
        <f t="shared" si="21"/>
        <v>9723</v>
      </c>
      <c r="Q197" s="59">
        <f t="shared" si="21"/>
        <v>9614</v>
      </c>
      <c r="R197" s="59">
        <f t="shared" si="21"/>
        <v>9396</v>
      </c>
      <c r="S197" s="59">
        <f t="shared" si="21"/>
        <v>9233</v>
      </c>
      <c r="T197" s="59">
        <f t="shared" si="21"/>
        <v>9070</v>
      </c>
    </row>
    <row r="198" spans="1:20" ht="18" customHeight="1" x14ac:dyDescent="0.2">
      <c r="A198" s="89" t="s">
        <v>278</v>
      </c>
      <c r="B198" s="90" t="s">
        <v>188</v>
      </c>
      <c r="C198" s="84" t="s">
        <v>14</v>
      </c>
      <c r="D198" s="77">
        <v>2.5</v>
      </c>
      <c r="E198" s="78" t="s">
        <v>12</v>
      </c>
      <c r="F198" s="57">
        <v>3</v>
      </c>
      <c r="G198" s="62">
        <f t="shared" si="22"/>
        <v>5.5</v>
      </c>
      <c r="H198" s="58">
        <f>IF(D198='基本（介護無）・単一'!$F$4,'基本（介護無）・単一'!$L$4,IF(D198='基本（介護無）・単一'!$F$5,'基本（介護無）・単一'!$L$5,IF(D198='基本（介護無）・単一'!$F$6,'基本（介護無）・単一'!$L$6,IF(D198='基本（介護無）・単一'!$F$7,'基本（介護無）・単一'!$L$7,IF(D198='基本（介護無）・単一'!$F$8,'基本（介護無）・単一'!$L$8,IF(D198='基本（介護無）・単一'!$F$9,'基本（介護無）・単一'!$L$9,IF(D198='基本（介護無）・単一'!$F$10,'基本（介護無）・単一'!$L$10)))))))</f>
        <v>580</v>
      </c>
      <c r="I198" s="257"/>
      <c r="J198" s="58">
        <f>'基本（介護無）・複合'!M93</f>
        <v>581</v>
      </c>
      <c r="K198" s="257"/>
      <c r="L198" s="58">
        <f t="shared" si="23"/>
        <v>980</v>
      </c>
      <c r="M198" s="59">
        <f t="shared" si="24"/>
        <v>10976</v>
      </c>
      <c r="N198" s="59">
        <f t="shared" si="21"/>
        <v>10740</v>
      </c>
      <c r="O198" s="59">
        <f t="shared" si="21"/>
        <v>10682</v>
      </c>
      <c r="P198" s="59">
        <f t="shared" si="21"/>
        <v>10505</v>
      </c>
      <c r="Q198" s="59">
        <f t="shared" si="21"/>
        <v>10388</v>
      </c>
      <c r="R198" s="59">
        <f t="shared" si="21"/>
        <v>10152</v>
      </c>
      <c r="S198" s="59">
        <f t="shared" si="21"/>
        <v>9976</v>
      </c>
      <c r="T198" s="59">
        <f t="shared" si="21"/>
        <v>9800</v>
      </c>
    </row>
    <row r="199" spans="1:20" ht="18" customHeight="1" x14ac:dyDescent="0.2">
      <c r="A199" s="89" t="s">
        <v>279</v>
      </c>
      <c r="B199" s="90" t="s">
        <v>188</v>
      </c>
      <c r="C199" s="84" t="s">
        <v>14</v>
      </c>
      <c r="D199" s="77">
        <v>2.5</v>
      </c>
      <c r="E199" s="78" t="s">
        <v>12</v>
      </c>
      <c r="F199" s="57">
        <v>3.5</v>
      </c>
      <c r="G199" s="62">
        <f t="shared" si="22"/>
        <v>6</v>
      </c>
      <c r="H199" s="58">
        <f>IF(D199='基本（介護無）・単一'!$F$4,'基本（介護無）・単一'!$L$4,IF(D199='基本（介護無）・単一'!$F$5,'基本（介護無）・単一'!$L$5,IF(D199='基本（介護無）・単一'!$F$6,'基本（介護無）・単一'!$L$6,IF(D199='基本（介護無）・単一'!$F$7,'基本（介護無）・単一'!$L$7,IF(D199='基本（介護無）・単一'!$F$8,'基本（介護無）・単一'!$L$8,IF(D199='基本（介護無）・単一'!$F$9,'基本（介護無）・単一'!$L$9,IF(D199='基本（介護無）・単一'!$F$10,'基本（介護無）・単一'!$L$10)))))))</f>
        <v>580</v>
      </c>
      <c r="I199" s="257"/>
      <c r="J199" s="58">
        <f>'基本（介護無）・複合'!M94</f>
        <v>678</v>
      </c>
      <c r="K199" s="257"/>
      <c r="L199" s="58">
        <f t="shared" si="23"/>
        <v>1052</v>
      </c>
      <c r="M199" s="59">
        <f t="shared" si="24"/>
        <v>11782</v>
      </c>
      <c r="N199" s="59">
        <f t="shared" si="21"/>
        <v>11529</v>
      </c>
      <c r="O199" s="59">
        <f t="shared" si="21"/>
        <v>11466</v>
      </c>
      <c r="P199" s="59">
        <f t="shared" si="21"/>
        <v>11277</v>
      </c>
      <c r="Q199" s="59">
        <f t="shared" si="21"/>
        <v>11151</v>
      </c>
      <c r="R199" s="59">
        <f t="shared" si="21"/>
        <v>10898</v>
      </c>
      <c r="S199" s="59">
        <f t="shared" si="21"/>
        <v>10709</v>
      </c>
      <c r="T199" s="59">
        <f t="shared" si="21"/>
        <v>10520</v>
      </c>
    </row>
    <row r="200" spans="1:20" ht="18" customHeight="1" x14ac:dyDescent="0.2">
      <c r="A200" s="89" t="s">
        <v>280</v>
      </c>
      <c r="B200" s="90" t="s">
        <v>188</v>
      </c>
      <c r="C200" s="84" t="s">
        <v>14</v>
      </c>
      <c r="D200" s="77">
        <v>2.5</v>
      </c>
      <c r="E200" s="78" t="s">
        <v>12</v>
      </c>
      <c r="F200" s="57">
        <v>4</v>
      </c>
      <c r="G200" s="62">
        <f t="shared" si="22"/>
        <v>6.5</v>
      </c>
      <c r="H200" s="58">
        <f>IF(D200='基本（介護無）・単一'!$F$4,'基本（介護無）・単一'!$L$4,IF(D200='基本（介護無）・単一'!$F$5,'基本（介護無）・単一'!$L$5,IF(D200='基本（介護無）・単一'!$F$6,'基本（介護無）・単一'!$L$6,IF(D200='基本（介護無）・単一'!$F$7,'基本（介護無）・単一'!$L$7,IF(D200='基本（介護無）・単一'!$F$8,'基本（介護無）・単一'!$L$8,IF(D200='基本（介護無）・単一'!$F$9,'基本（介護無）・単一'!$L$9,IF(D200='基本（介護無）・単一'!$F$10,'基本（介護無）・単一'!$L$10)))))))</f>
        <v>580</v>
      </c>
      <c r="I200" s="257"/>
      <c r="J200" s="58">
        <f>'基本（介護無）・複合'!M95</f>
        <v>774</v>
      </c>
      <c r="K200" s="257"/>
      <c r="L200" s="58">
        <f t="shared" si="23"/>
        <v>1124</v>
      </c>
      <c r="M200" s="59">
        <f t="shared" si="24"/>
        <v>12588</v>
      </c>
      <c r="N200" s="59">
        <f t="shared" si="21"/>
        <v>12319</v>
      </c>
      <c r="O200" s="59">
        <f t="shared" si="21"/>
        <v>12251</v>
      </c>
      <c r="P200" s="59">
        <f t="shared" si="21"/>
        <v>12049</v>
      </c>
      <c r="Q200" s="59">
        <f t="shared" si="21"/>
        <v>11914</v>
      </c>
      <c r="R200" s="59">
        <f t="shared" si="21"/>
        <v>11644</v>
      </c>
      <c r="S200" s="59">
        <f t="shared" si="21"/>
        <v>11442</v>
      </c>
      <c r="T200" s="59">
        <f t="shared" si="21"/>
        <v>11240</v>
      </c>
    </row>
    <row r="201" spans="1:20" ht="18" customHeight="1" x14ac:dyDescent="0.2">
      <c r="A201" s="89" t="s">
        <v>281</v>
      </c>
      <c r="B201" s="90" t="s">
        <v>188</v>
      </c>
      <c r="C201" s="84" t="s">
        <v>14</v>
      </c>
      <c r="D201" s="77">
        <v>2.5</v>
      </c>
      <c r="E201" s="78" t="s">
        <v>12</v>
      </c>
      <c r="F201" s="57">
        <v>4.5</v>
      </c>
      <c r="G201" s="62">
        <f t="shared" si="22"/>
        <v>7</v>
      </c>
      <c r="H201" s="58">
        <f>IF(D201='基本（介護無）・単一'!$F$4,'基本（介護無）・単一'!$L$4,IF(D201='基本（介護無）・単一'!$F$5,'基本（介護無）・単一'!$L$5,IF(D201='基本（介護無）・単一'!$F$6,'基本（介護無）・単一'!$L$6,IF(D201='基本（介護無）・単一'!$F$7,'基本（介護無）・単一'!$L$7,IF(D201='基本（介護無）・単一'!$F$8,'基本（介護無）・単一'!$L$8,IF(D201='基本（介護無）・単一'!$F$9,'基本（介護無）・単一'!$L$9,IF(D201='基本（介護無）・単一'!$F$10,'基本（介護無）・単一'!$L$10)))))))</f>
        <v>580</v>
      </c>
      <c r="I201" s="257"/>
      <c r="J201" s="58">
        <f>'基本（介護無）・複合'!M96</f>
        <v>871</v>
      </c>
      <c r="K201" s="257"/>
      <c r="L201" s="58">
        <f t="shared" si="23"/>
        <v>1197</v>
      </c>
      <c r="M201" s="59">
        <f t="shared" si="24"/>
        <v>13406</v>
      </c>
      <c r="N201" s="59">
        <f t="shared" si="21"/>
        <v>13119</v>
      </c>
      <c r="O201" s="59">
        <f t="shared" si="21"/>
        <v>13047</v>
      </c>
      <c r="P201" s="59">
        <f t="shared" si="21"/>
        <v>12831</v>
      </c>
      <c r="Q201" s="59">
        <f t="shared" si="21"/>
        <v>12688</v>
      </c>
      <c r="R201" s="59">
        <f t="shared" si="21"/>
        <v>12400</v>
      </c>
      <c r="S201" s="59">
        <f t="shared" si="21"/>
        <v>12185</v>
      </c>
      <c r="T201" s="59">
        <f t="shared" si="21"/>
        <v>11970</v>
      </c>
    </row>
    <row r="202" spans="1:20" ht="18" customHeight="1" x14ac:dyDescent="0.2">
      <c r="A202" s="89" t="s">
        <v>282</v>
      </c>
      <c r="B202" s="90" t="s">
        <v>188</v>
      </c>
      <c r="C202" s="84" t="s">
        <v>14</v>
      </c>
      <c r="D202" s="77">
        <v>2.5</v>
      </c>
      <c r="E202" s="78" t="s">
        <v>12</v>
      </c>
      <c r="F202" s="57">
        <v>5</v>
      </c>
      <c r="G202" s="62">
        <f t="shared" si="22"/>
        <v>7.5</v>
      </c>
      <c r="H202" s="58">
        <f>IF(D202='基本（介護無）・単一'!$F$4,'基本（介護無）・単一'!$L$4,IF(D202='基本（介護無）・単一'!$F$5,'基本（介護無）・単一'!$L$5,IF(D202='基本（介護無）・単一'!$F$6,'基本（介護無）・単一'!$L$6,IF(D202='基本（介護無）・単一'!$F$7,'基本（介護無）・単一'!$L$7,IF(D202='基本（介護無）・単一'!$F$8,'基本（介護無）・単一'!$L$8,IF(D202='基本（介護無）・単一'!$F$9,'基本（介護無）・単一'!$L$9,IF(D202='基本（介護無）・単一'!$F$10,'基本（介護無）・単一'!$L$10)))))))</f>
        <v>580</v>
      </c>
      <c r="I202" s="257"/>
      <c r="J202" s="58">
        <f>'基本（介護無）・複合'!M97</f>
        <v>967</v>
      </c>
      <c r="K202" s="257"/>
      <c r="L202" s="58">
        <f t="shared" si="23"/>
        <v>1269</v>
      </c>
      <c r="M202" s="59">
        <f t="shared" si="24"/>
        <v>14212</v>
      </c>
      <c r="N202" s="59">
        <f t="shared" si="21"/>
        <v>13908</v>
      </c>
      <c r="O202" s="59">
        <f t="shared" si="21"/>
        <v>13832</v>
      </c>
      <c r="P202" s="59">
        <f t="shared" si="21"/>
        <v>13603</v>
      </c>
      <c r="Q202" s="59">
        <f t="shared" si="21"/>
        <v>13451</v>
      </c>
      <c r="R202" s="59">
        <f t="shared" si="21"/>
        <v>13146</v>
      </c>
      <c r="S202" s="59">
        <f t="shared" si="21"/>
        <v>12918</v>
      </c>
      <c r="T202" s="59">
        <f t="shared" si="21"/>
        <v>12690</v>
      </c>
    </row>
    <row r="203" spans="1:20" ht="18" customHeight="1" x14ac:dyDescent="0.2">
      <c r="A203" s="89" t="s">
        <v>283</v>
      </c>
      <c r="B203" s="90" t="s">
        <v>188</v>
      </c>
      <c r="C203" s="84" t="s">
        <v>14</v>
      </c>
      <c r="D203" s="77">
        <v>2.5</v>
      </c>
      <c r="E203" s="78" t="s">
        <v>12</v>
      </c>
      <c r="F203" s="57">
        <v>5.5</v>
      </c>
      <c r="G203" s="62">
        <f t="shared" si="22"/>
        <v>8</v>
      </c>
      <c r="H203" s="58">
        <f>IF(D203='基本（介護無）・単一'!$F$4,'基本（介護無）・単一'!$L$4,IF(D203='基本（介護無）・単一'!$F$5,'基本（介護無）・単一'!$L$5,IF(D203='基本（介護無）・単一'!$F$6,'基本（介護無）・単一'!$L$6,IF(D203='基本（介護無）・単一'!$F$7,'基本（介護無）・単一'!$L$7,IF(D203='基本（介護無）・単一'!$F$8,'基本（介護無）・単一'!$L$8,IF(D203='基本（介護無）・単一'!$F$9,'基本（介護無）・単一'!$L$9,IF(D203='基本（介護無）・単一'!$F$10,'基本（介護無）・単一'!$L$10)))))))</f>
        <v>580</v>
      </c>
      <c r="I203" s="257"/>
      <c r="J203" s="58">
        <f>'基本（介護無）・複合'!M98</f>
        <v>1064</v>
      </c>
      <c r="K203" s="257"/>
      <c r="L203" s="58">
        <f t="shared" si="23"/>
        <v>1342</v>
      </c>
      <c r="M203" s="59">
        <f t="shared" si="24"/>
        <v>15030</v>
      </c>
      <c r="N203" s="59">
        <f t="shared" si="21"/>
        <v>14708</v>
      </c>
      <c r="O203" s="59">
        <f t="shared" si="21"/>
        <v>14627</v>
      </c>
      <c r="P203" s="59">
        <f t="shared" si="21"/>
        <v>14386</v>
      </c>
      <c r="Q203" s="59">
        <f t="shared" si="21"/>
        <v>14225</v>
      </c>
      <c r="R203" s="59">
        <f t="shared" si="21"/>
        <v>13903</v>
      </c>
      <c r="S203" s="59">
        <f t="shared" si="21"/>
        <v>13661</v>
      </c>
      <c r="T203" s="59">
        <f t="shared" si="21"/>
        <v>13420</v>
      </c>
    </row>
    <row r="204" spans="1:20" ht="18" customHeight="1" x14ac:dyDescent="0.2">
      <c r="A204" s="89" t="s">
        <v>284</v>
      </c>
      <c r="B204" s="90" t="s">
        <v>188</v>
      </c>
      <c r="C204" s="84" t="s">
        <v>14</v>
      </c>
      <c r="D204" s="77">
        <v>2.5</v>
      </c>
      <c r="E204" s="78" t="s">
        <v>12</v>
      </c>
      <c r="F204" s="57">
        <v>6</v>
      </c>
      <c r="G204" s="62">
        <f t="shared" si="22"/>
        <v>8.5</v>
      </c>
      <c r="H204" s="58">
        <f>IF(D204='基本（介護無）・単一'!$F$4,'基本（介護無）・単一'!$L$4,IF(D204='基本（介護無）・単一'!$F$5,'基本（介護無）・単一'!$L$5,IF(D204='基本（介護無）・単一'!$F$6,'基本（介護無）・単一'!$L$6,IF(D204='基本（介護無）・単一'!$F$7,'基本（介護無）・単一'!$L$7,IF(D204='基本（介護無）・単一'!$F$8,'基本（介護無）・単一'!$L$8,IF(D204='基本（介護無）・単一'!$F$9,'基本（介護無）・単一'!$L$9,IF(D204='基本（介護無）・単一'!$F$10,'基本（介護無）・単一'!$L$10)))))))</f>
        <v>580</v>
      </c>
      <c r="I204" s="257"/>
      <c r="J204" s="58">
        <f>'基本（介護無）・複合'!M99</f>
        <v>1161</v>
      </c>
      <c r="K204" s="257"/>
      <c r="L204" s="58">
        <f t="shared" si="23"/>
        <v>1415</v>
      </c>
      <c r="M204" s="59">
        <f t="shared" si="24"/>
        <v>15848</v>
      </c>
      <c r="N204" s="59">
        <f t="shared" si="21"/>
        <v>15508</v>
      </c>
      <c r="O204" s="59">
        <f t="shared" si="21"/>
        <v>15423</v>
      </c>
      <c r="P204" s="59">
        <f t="shared" si="21"/>
        <v>15168</v>
      </c>
      <c r="Q204" s="59">
        <f t="shared" si="21"/>
        <v>14999</v>
      </c>
      <c r="R204" s="59">
        <f t="shared" si="21"/>
        <v>14659</v>
      </c>
      <c r="S204" s="59">
        <f t="shared" si="21"/>
        <v>14404</v>
      </c>
      <c r="T204" s="59">
        <f t="shared" si="21"/>
        <v>14150</v>
      </c>
    </row>
    <row r="205" spans="1:20" ht="18" customHeight="1" x14ac:dyDescent="0.2">
      <c r="A205" s="89" t="s">
        <v>285</v>
      </c>
      <c r="B205" s="90" t="s">
        <v>188</v>
      </c>
      <c r="C205" s="84" t="s">
        <v>14</v>
      </c>
      <c r="D205" s="77">
        <v>2.5</v>
      </c>
      <c r="E205" s="78" t="s">
        <v>12</v>
      </c>
      <c r="F205" s="57">
        <v>6.5</v>
      </c>
      <c r="G205" s="62">
        <f t="shared" si="22"/>
        <v>9</v>
      </c>
      <c r="H205" s="58">
        <f>IF(D205='基本（介護無）・単一'!$F$4,'基本（介護無）・単一'!$L$4,IF(D205='基本（介護無）・単一'!$F$5,'基本（介護無）・単一'!$L$5,IF(D205='基本（介護無）・単一'!$F$6,'基本（介護無）・単一'!$L$6,IF(D205='基本（介護無）・単一'!$F$7,'基本（介護無）・単一'!$L$7,IF(D205='基本（介護無）・単一'!$F$8,'基本（介護無）・単一'!$L$8,IF(D205='基本（介護無）・単一'!$F$9,'基本（介護無）・単一'!$L$9,IF(D205='基本（介護無）・単一'!$F$10,'基本（介護無）・単一'!$L$10)))))))</f>
        <v>580</v>
      </c>
      <c r="I205" s="257"/>
      <c r="J205" s="58">
        <f>'基本（介護無）・複合'!M100</f>
        <v>1257</v>
      </c>
      <c r="K205" s="257"/>
      <c r="L205" s="58">
        <f t="shared" si="23"/>
        <v>1487</v>
      </c>
      <c r="M205" s="59">
        <f t="shared" si="24"/>
        <v>16654</v>
      </c>
      <c r="N205" s="59">
        <f t="shared" si="21"/>
        <v>16297</v>
      </c>
      <c r="O205" s="59">
        <f t="shared" si="21"/>
        <v>16208</v>
      </c>
      <c r="P205" s="59">
        <f t="shared" si="21"/>
        <v>15940</v>
      </c>
      <c r="Q205" s="59">
        <f t="shared" si="21"/>
        <v>15762</v>
      </c>
      <c r="R205" s="59">
        <f t="shared" si="21"/>
        <v>15405</v>
      </c>
      <c r="S205" s="59">
        <f t="shared" si="21"/>
        <v>15137</v>
      </c>
      <c r="T205" s="59">
        <f t="shared" si="21"/>
        <v>14870</v>
      </c>
    </row>
    <row r="206" spans="1:20" ht="18" customHeight="1" x14ac:dyDescent="0.2">
      <c r="A206" s="89" t="s">
        <v>286</v>
      </c>
      <c r="B206" s="90" t="s">
        <v>188</v>
      </c>
      <c r="C206" s="84" t="s">
        <v>14</v>
      </c>
      <c r="D206" s="77">
        <v>2.5</v>
      </c>
      <c r="E206" s="78" t="s">
        <v>12</v>
      </c>
      <c r="F206" s="57">
        <v>7</v>
      </c>
      <c r="G206" s="62">
        <f t="shared" si="22"/>
        <v>9.5</v>
      </c>
      <c r="H206" s="58">
        <f>IF(D206='基本（介護無）・単一'!$F$4,'基本（介護無）・単一'!$L$4,IF(D206='基本（介護無）・単一'!$F$5,'基本（介護無）・単一'!$L$5,IF(D206='基本（介護無）・単一'!$F$6,'基本（介護無）・単一'!$L$6,IF(D206='基本（介護無）・単一'!$F$7,'基本（介護無）・単一'!$L$7,IF(D206='基本（介護無）・単一'!$F$8,'基本（介護無）・単一'!$L$8,IF(D206='基本（介護無）・単一'!$F$9,'基本（介護無）・単一'!$L$9,IF(D206='基本（介護無）・単一'!$F$10,'基本（介護無）・単一'!$L$10)))))))</f>
        <v>580</v>
      </c>
      <c r="I206" s="257"/>
      <c r="J206" s="58">
        <f>'基本（介護無）・複合'!M101</f>
        <v>1354</v>
      </c>
      <c r="K206" s="257"/>
      <c r="L206" s="58">
        <f t="shared" si="23"/>
        <v>1559</v>
      </c>
      <c r="M206" s="59">
        <f t="shared" si="24"/>
        <v>17460</v>
      </c>
      <c r="N206" s="59">
        <f t="shared" si="21"/>
        <v>17086</v>
      </c>
      <c r="O206" s="59">
        <f t="shared" si="21"/>
        <v>16993</v>
      </c>
      <c r="P206" s="59">
        <f t="shared" si="21"/>
        <v>16712</v>
      </c>
      <c r="Q206" s="59">
        <f t="shared" si="21"/>
        <v>16525</v>
      </c>
      <c r="R206" s="59">
        <f t="shared" si="21"/>
        <v>16151</v>
      </c>
      <c r="S206" s="59">
        <f t="shared" si="21"/>
        <v>15870</v>
      </c>
      <c r="T206" s="59">
        <f t="shared" si="21"/>
        <v>15590</v>
      </c>
    </row>
    <row r="207" spans="1:20" ht="18" customHeight="1" x14ac:dyDescent="0.2">
      <c r="A207" s="89" t="s">
        <v>287</v>
      </c>
      <c r="B207" s="90" t="s">
        <v>188</v>
      </c>
      <c r="C207" s="84" t="s">
        <v>14</v>
      </c>
      <c r="D207" s="77">
        <v>2.5</v>
      </c>
      <c r="E207" s="78" t="s">
        <v>12</v>
      </c>
      <c r="F207" s="57">
        <v>7.5</v>
      </c>
      <c r="G207" s="62">
        <f t="shared" si="22"/>
        <v>10</v>
      </c>
      <c r="H207" s="58">
        <f>IF(D207='基本（介護無）・単一'!$F$4,'基本（介護無）・単一'!$L$4,IF(D207='基本（介護無）・単一'!$F$5,'基本（介護無）・単一'!$L$5,IF(D207='基本（介護無）・単一'!$F$6,'基本（介護無）・単一'!$L$6,IF(D207='基本（介護無）・単一'!$F$7,'基本（介護無）・単一'!$L$7,IF(D207='基本（介護無）・単一'!$F$8,'基本（介護無）・単一'!$L$8,IF(D207='基本（介護無）・単一'!$F$9,'基本（介護無）・単一'!$L$9,IF(D207='基本（介護無）・単一'!$F$10,'基本（介護無）・単一'!$L$10)))))))</f>
        <v>580</v>
      </c>
      <c r="I207" s="257"/>
      <c r="J207" s="58">
        <f>'基本（介護無）・複合'!M102</f>
        <v>1450</v>
      </c>
      <c r="K207" s="257"/>
      <c r="L207" s="58">
        <f t="shared" si="23"/>
        <v>1631</v>
      </c>
      <c r="M207" s="59">
        <f t="shared" si="24"/>
        <v>18267</v>
      </c>
      <c r="N207" s="59">
        <f t="shared" si="21"/>
        <v>17875</v>
      </c>
      <c r="O207" s="59">
        <f t="shared" si="21"/>
        <v>17777</v>
      </c>
      <c r="P207" s="59">
        <f t="shared" si="21"/>
        <v>17484</v>
      </c>
      <c r="Q207" s="59">
        <f t="shared" si="21"/>
        <v>17288</v>
      </c>
      <c r="R207" s="59">
        <f t="shared" si="21"/>
        <v>16897</v>
      </c>
      <c r="S207" s="59">
        <f t="shared" si="21"/>
        <v>16603</v>
      </c>
      <c r="T207" s="59">
        <f t="shared" si="21"/>
        <v>16310</v>
      </c>
    </row>
    <row r="208" spans="1:20" ht="18" customHeight="1" x14ac:dyDescent="0.2">
      <c r="A208" s="89" t="s">
        <v>288</v>
      </c>
      <c r="B208" s="90" t="s">
        <v>188</v>
      </c>
      <c r="C208" s="84" t="s">
        <v>14</v>
      </c>
      <c r="D208" s="77">
        <v>2.5</v>
      </c>
      <c r="E208" s="78" t="s">
        <v>12</v>
      </c>
      <c r="F208" s="57">
        <v>8</v>
      </c>
      <c r="G208" s="62">
        <f t="shared" si="22"/>
        <v>10.5</v>
      </c>
      <c r="H208" s="58">
        <f>IF(D208='基本（介護無）・単一'!$F$4,'基本（介護無）・単一'!$L$4,IF(D208='基本（介護無）・単一'!$F$5,'基本（介護無）・単一'!$L$5,IF(D208='基本（介護無）・単一'!$F$6,'基本（介護無）・単一'!$L$6,IF(D208='基本（介護無）・単一'!$F$7,'基本（介護無）・単一'!$L$7,IF(D208='基本（介護無）・単一'!$F$8,'基本（介護無）・単一'!$L$8,IF(D208='基本（介護無）・単一'!$F$9,'基本（介護無）・単一'!$L$9,IF(D208='基本（介護無）・単一'!$F$10,'基本（介護無）・単一'!$L$10)))))))</f>
        <v>580</v>
      </c>
      <c r="I208" s="257"/>
      <c r="J208" s="58">
        <f>'基本（介護無）・複合'!M103</f>
        <v>1547</v>
      </c>
      <c r="K208" s="257"/>
      <c r="L208" s="58">
        <f t="shared" si="23"/>
        <v>1704</v>
      </c>
      <c r="M208" s="59">
        <f t="shared" si="24"/>
        <v>19084</v>
      </c>
      <c r="N208" s="59">
        <f t="shared" si="21"/>
        <v>18675</v>
      </c>
      <c r="O208" s="59">
        <f t="shared" si="21"/>
        <v>18573</v>
      </c>
      <c r="P208" s="59">
        <f t="shared" si="21"/>
        <v>18266</v>
      </c>
      <c r="Q208" s="59">
        <f t="shared" si="21"/>
        <v>18062</v>
      </c>
      <c r="R208" s="59">
        <f t="shared" si="21"/>
        <v>17653</v>
      </c>
      <c r="S208" s="59">
        <f t="shared" si="21"/>
        <v>17346</v>
      </c>
      <c r="T208" s="59">
        <f t="shared" si="21"/>
        <v>17040</v>
      </c>
    </row>
    <row r="209" spans="1:20" ht="18" customHeight="1" x14ac:dyDescent="0.2">
      <c r="A209" s="89" t="s">
        <v>289</v>
      </c>
      <c r="B209" s="90" t="s">
        <v>188</v>
      </c>
      <c r="C209" s="84" t="s">
        <v>14</v>
      </c>
      <c r="D209" s="77">
        <v>2.5</v>
      </c>
      <c r="E209" s="78" t="s">
        <v>12</v>
      </c>
      <c r="F209" s="57">
        <v>8.5</v>
      </c>
      <c r="G209" s="62">
        <f t="shared" si="22"/>
        <v>11</v>
      </c>
      <c r="H209" s="58">
        <f>IF(D209='基本（介護無）・単一'!$F$4,'基本（介護無）・単一'!$L$4,IF(D209='基本（介護無）・単一'!$F$5,'基本（介護無）・単一'!$L$5,IF(D209='基本（介護無）・単一'!$F$6,'基本（介護無）・単一'!$L$6,IF(D209='基本（介護無）・単一'!$F$7,'基本（介護無）・単一'!$L$7,IF(D209='基本（介護無）・単一'!$F$8,'基本（介護無）・単一'!$L$8,IF(D209='基本（介護無）・単一'!$F$9,'基本（介護無）・単一'!$L$9,IF(D209='基本（介護無）・単一'!$F$10,'基本（介護無）・単一'!$L$10)))))))</f>
        <v>580</v>
      </c>
      <c r="I209" s="257"/>
      <c r="J209" s="58">
        <f>'基本（介護無）・複合'!M104</f>
        <v>1644</v>
      </c>
      <c r="K209" s="257"/>
      <c r="L209" s="58">
        <f t="shared" si="23"/>
        <v>1777</v>
      </c>
      <c r="M209" s="59">
        <f t="shared" si="24"/>
        <v>19902</v>
      </c>
      <c r="N209" s="59">
        <f t="shared" si="21"/>
        <v>19475</v>
      </c>
      <c r="O209" s="59">
        <f t="shared" si="21"/>
        <v>19369</v>
      </c>
      <c r="P209" s="59">
        <f t="shared" si="21"/>
        <v>19049</v>
      </c>
      <c r="Q209" s="59">
        <f t="shared" si="21"/>
        <v>18836</v>
      </c>
      <c r="R209" s="59">
        <f t="shared" si="21"/>
        <v>18409</v>
      </c>
      <c r="S209" s="59">
        <f t="shared" si="21"/>
        <v>18089</v>
      </c>
      <c r="T209" s="59">
        <f t="shared" si="21"/>
        <v>17770</v>
      </c>
    </row>
    <row r="210" spans="1:20" ht="18" customHeight="1" x14ac:dyDescent="0.2">
      <c r="A210" s="89" t="s">
        <v>290</v>
      </c>
      <c r="B210" s="90" t="s">
        <v>188</v>
      </c>
      <c r="C210" s="84" t="s">
        <v>14</v>
      </c>
      <c r="D210" s="77">
        <v>2.5</v>
      </c>
      <c r="E210" s="78" t="s">
        <v>12</v>
      </c>
      <c r="F210" s="57">
        <v>9</v>
      </c>
      <c r="G210" s="62">
        <f t="shared" si="22"/>
        <v>11.5</v>
      </c>
      <c r="H210" s="58">
        <f>IF(D210='基本（介護無）・単一'!$F$4,'基本（介護無）・単一'!$L$4,IF(D210='基本（介護無）・単一'!$F$5,'基本（介護無）・単一'!$L$5,IF(D210='基本（介護無）・単一'!$F$6,'基本（介護無）・単一'!$L$6,IF(D210='基本（介護無）・単一'!$F$7,'基本（介護無）・単一'!$L$7,IF(D210='基本（介護無）・単一'!$F$8,'基本（介護無）・単一'!$L$8,IF(D210='基本（介護無）・単一'!$F$9,'基本（介護無）・単一'!$L$9,IF(D210='基本（介護無）・単一'!$F$10,'基本（介護無）・単一'!$L$10)))))))</f>
        <v>580</v>
      </c>
      <c r="I210" s="257"/>
      <c r="J210" s="58">
        <f>'基本（介護無）・複合'!M105</f>
        <v>1740</v>
      </c>
      <c r="K210" s="257"/>
      <c r="L210" s="58">
        <f t="shared" si="23"/>
        <v>1849</v>
      </c>
      <c r="M210" s="59">
        <f t="shared" si="24"/>
        <v>20708</v>
      </c>
      <c r="N210" s="59">
        <f t="shared" si="21"/>
        <v>20265</v>
      </c>
      <c r="O210" s="59">
        <f t="shared" si="21"/>
        <v>20154</v>
      </c>
      <c r="P210" s="59">
        <f t="shared" ref="N210:T213" si="25">ROUNDDOWN(($L210*P$3),0)</f>
        <v>19821</v>
      </c>
      <c r="Q210" s="59">
        <f t="shared" si="25"/>
        <v>19599</v>
      </c>
      <c r="R210" s="59">
        <f t="shared" si="25"/>
        <v>19155</v>
      </c>
      <c r="S210" s="59">
        <f t="shared" si="25"/>
        <v>18822</v>
      </c>
      <c r="T210" s="59">
        <f t="shared" si="25"/>
        <v>18490</v>
      </c>
    </row>
    <row r="211" spans="1:20" ht="18" customHeight="1" x14ac:dyDescent="0.2">
      <c r="A211" s="89" t="s">
        <v>291</v>
      </c>
      <c r="B211" s="90" t="s">
        <v>188</v>
      </c>
      <c r="C211" s="84" t="s">
        <v>14</v>
      </c>
      <c r="D211" s="77">
        <v>2.5</v>
      </c>
      <c r="E211" s="78" t="s">
        <v>12</v>
      </c>
      <c r="F211" s="57">
        <v>9.5</v>
      </c>
      <c r="G211" s="62">
        <f t="shared" si="22"/>
        <v>12</v>
      </c>
      <c r="H211" s="58">
        <f>IF(D211='基本（介護無）・単一'!$F$4,'基本（介護無）・単一'!$L$4,IF(D211='基本（介護無）・単一'!$F$5,'基本（介護無）・単一'!$L$5,IF(D211='基本（介護無）・単一'!$F$6,'基本（介護無）・単一'!$L$6,IF(D211='基本（介護無）・単一'!$F$7,'基本（介護無）・単一'!$L$7,IF(D211='基本（介護無）・単一'!$F$8,'基本（介護無）・単一'!$L$8,IF(D211='基本（介護無）・単一'!$F$9,'基本（介護無）・単一'!$L$9,IF(D211='基本（介護無）・単一'!$F$10,'基本（介護無）・単一'!$L$10)))))))</f>
        <v>580</v>
      </c>
      <c r="I211" s="257"/>
      <c r="J211" s="58">
        <f>'基本（介護無）・複合'!M106</f>
        <v>1837</v>
      </c>
      <c r="K211" s="257"/>
      <c r="L211" s="58">
        <f t="shared" si="23"/>
        <v>1922</v>
      </c>
      <c r="M211" s="59">
        <f t="shared" si="24"/>
        <v>21526</v>
      </c>
      <c r="N211" s="59">
        <f t="shared" si="25"/>
        <v>21065</v>
      </c>
      <c r="O211" s="59">
        <f t="shared" si="25"/>
        <v>20949</v>
      </c>
      <c r="P211" s="59">
        <f t="shared" si="25"/>
        <v>20603</v>
      </c>
      <c r="Q211" s="59">
        <f t="shared" si="25"/>
        <v>20373</v>
      </c>
      <c r="R211" s="59">
        <f t="shared" si="25"/>
        <v>19911</v>
      </c>
      <c r="S211" s="59">
        <f t="shared" si="25"/>
        <v>19565</v>
      </c>
      <c r="T211" s="59">
        <f t="shared" si="25"/>
        <v>19220</v>
      </c>
    </row>
    <row r="212" spans="1:20" ht="18" customHeight="1" x14ac:dyDescent="0.2">
      <c r="A212" s="89" t="s">
        <v>292</v>
      </c>
      <c r="B212" s="90" t="s">
        <v>188</v>
      </c>
      <c r="C212" s="84" t="s">
        <v>14</v>
      </c>
      <c r="D212" s="77">
        <v>2.5</v>
      </c>
      <c r="E212" s="78" t="s">
        <v>12</v>
      </c>
      <c r="F212" s="57">
        <v>10</v>
      </c>
      <c r="G212" s="62">
        <f t="shared" si="22"/>
        <v>12.5</v>
      </c>
      <c r="H212" s="58">
        <f>IF(D212='基本（介護無）・単一'!$F$4,'基本（介護無）・単一'!$L$4,IF(D212='基本（介護無）・単一'!$F$5,'基本（介護無）・単一'!$L$5,IF(D212='基本（介護無）・単一'!$F$6,'基本（介護無）・単一'!$L$6,IF(D212='基本（介護無）・単一'!$F$7,'基本（介護無）・単一'!$L$7,IF(D212='基本（介護無）・単一'!$F$8,'基本（介護無）・単一'!$L$8,IF(D212='基本（介護無）・単一'!$F$9,'基本（介護無）・単一'!$L$9,IF(D212='基本（介護無）・単一'!$F$10,'基本（介護無）・単一'!$L$10)))))))</f>
        <v>580</v>
      </c>
      <c r="I212" s="257"/>
      <c r="J212" s="58">
        <f>'基本（介護無）・複合'!M107</f>
        <v>1933</v>
      </c>
      <c r="K212" s="257"/>
      <c r="L212" s="58">
        <f t="shared" si="23"/>
        <v>1994</v>
      </c>
      <c r="M212" s="59">
        <f t="shared" si="24"/>
        <v>22332</v>
      </c>
      <c r="N212" s="59">
        <f t="shared" si="25"/>
        <v>21854</v>
      </c>
      <c r="O212" s="59">
        <f t="shared" si="25"/>
        <v>21734</v>
      </c>
      <c r="P212" s="59">
        <f t="shared" si="25"/>
        <v>21375</v>
      </c>
      <c r="Q212" s="59">
        <f t="shared" si="25"/>
        <v>21136</v>
      </c>
      <c r="R212" s="59">
        <f t="shared" si="25"/>
        <v>20657</v>
      </c>
      <c r="S212" s="59">
        <f t="shared" si="25"/>
        <v>20298</v>
      </c>
      <c r="T212" s="59">
        <f t="shared" si="25"/>
        <v>19940</v>
      </c>
    </row>
    <row r="213" spans="1:20" ht="18" customHeight="1" x14ac:dyDescent="0.2">
      <c r="A213" s="89" t="s">
        <v>293</v>
      </c>
      <c r="B213" s="90" t="s">
        <v>188</v>
      </c>
      <c r="C213" s="84" t="s">
        <v>14</v>
      </c>
      <c r="D213" s="77">
        <v>2.5</v>
      </c>
      <c r="E213" s="78" t="s">
        <v>12</v>
      </c>
      <c r="F213" s="57">
        <v>10.5</v>
      </c>
      <c r="G213" s="62">
        <f t="shared" si="22"/>
        <v>13</v>
      </c>
      <c r="H213" s="58">
        <f>IF(D213='基本（介護無）・単一'!$F$4,'基本（介護無）・単一'!$L$4,IF(D213='基本（介護無）・単一'!$F$5,'基本（介護無）・単一'!$L$5,IF(D213='基本（介護無）・単一'!$F$6,'基本（介護無）・単一'!$L$6,IF(D213='基本（介護無）・単一'!$F$7,'基本（介護無）・単一'!$L$7,IF(D213='基本（介護無）・単一'!$F$8,'基本（介護無）・単一'!$L$8,IF(D213='基本（介護無）・単一'!$F$9,'基本（介護無）・単一'!$L$9,IF(D213='基本（介護無）・単一'!$F$10,'基本（介護無）・単一'!$L$10)))))))</f>
        <v>580</v>
      </c>
      <c r="I213" s="258"/>
      <c r="J213" s="58">
        <f>'基本（介護無）・複合'!M108</f>
        <v>2030</v>
      </c>
      <c r="K213" s="258"/>
      <c r="L213" s="58">
        <f t="shared" si="23"/>
        <v>2066</v>
      </c>
      <c r="M213" s="59">
        <f t="shared" si="24"/>
        <v>23139</v>
      </c>
      <c r="N213" s="59">
        <f t="shared" si="25"/>
        <v>22643</v>
      </c>
      <c r="O213" s="59">
        <f t="shared" si="25"/>
        <v>22519</v>
      </c>
      <c r="P213" s="59">
        <f t="shared" si="25"/>
        <v>22147</v>
      </c>
      <c r="Q213" s="59">
        <f t="shared" si="25"/>
        <v>21899</v>
      </c>
      <c r="R213" s="59">
        <f t="shared" si="25"/>
        <v>21403</v>
      </c>
      <c r="S213" s="59">
        <f t="shared" si="25"/>
        <v>21031</v>
      </c>
      <c r="T213" s="59">
        <f t="shared" si="25"/>
        <v>20660</v>
      </c>
    </row>
  </sheetData>
  <sheetProtection algorithmName="SHA-512" hashValue="6dbV50ECpMa1MkVpMdGJqe8ZyDcnxLsM5ce7KQglJ5IYhO7jJo5nMTnYt9wCdSZICPOiN4TNktFsqFGnrCBHDA==" saltValue="4iBSbJdCiRAVWIDvGGjWsw==" spinCount="100000" sheet="1" objects="1" scenarios="1"/>
  <autoFilter ref="A1:T108" xr:uid="{00000000-0009-0000-0000-000004000000}">
    <filterColumn colId="1" showButton="0"/>
    <filterColumn colId="2" showButton="0"/>
    <filterColumn colId="3" showButton="0"/>
    <filterColumn colId="4" showButton="0"/>
    <filterColumn colId="12" showButton="0"/>
    <filterColumn colId="13" showButton="0"/>
    <filterColumn colId="14" showButton="0"/>
    <filterColumn colId="15" showButton="0"/>
    <filterColumn colId="16" showButton="0"/>
    <filterColumn colId="17" showButton="0"/>
    <filterColumn colId="18" showButton="0"/>
  </autoFilter>
  <mergeCells count="9">
    <mergeCell ref="B1:F3"/>
    <mergeCell ref="I4:I213"/>
    <mergeCell ref="K4:K213"/>
    <mergeCell ref="L1:L3"/>
    <mergeCell ref="M1:T1"/>
    <mergeCell ref="H1:H3"/>
    <mergeCell ref="I1:I3"/>
    <mergeCell ref="J1:J3"/>
    <mergeCell ref="K1:K3"/>
  </mergeCells>
  <phoneticPr fontId="6"/>
  <printOptions horizontalCentered="1"/>
  <pageMargins left="0.19685039370078741" right="0.19685039370078741" top="0.59055118110236227" bottom="0.59055118110236227" header="0.39370078740157483" footer="0.19685039370078741"/>
  <pageSetup paperSize="9" scale="74" firstPageNumber="0" fitToHeight="0" orientation="portrait" useFirstPageNumber="1" horizontalDpi="300" verticalDpi="300" r:id="rId1"/>
  <headerFooter alignWithMargins="0">
    <oddHeader>&amp;L別表&amp;C&amp;A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381"/>
  <sheetViews>
    <sheetView showWhiteSpace="0" view="pageBreakPreview" topLeftCell="B1" zoomScaleNormal="100" zoomScaleSheetLayoutView="100" workbookViewId="0">
      <selection activeCell="B1" sqref="A1:XFD1048576"/>
    </sheetView>
  </sheetViews>
  <sheetFormatPr defaultColWidth="2.6640625" defaultRowHeight="18" customHeight="1" outlineLevelCol="1" x14ac:dyDescent="0.2"/>
  <cols>
    <col min="1" max="1" width="17.33203125" style="38" hidden="1" customWidth="1" outlineLevel="1"/>
    <col min="2" max="2" width="13.109375" style="38" customWidth="1" collapsed="1"/>
    <col min="3" max="3" width="4.77734375" style="38" bestFit="1" customWidth="1"/>
    <col min="4" max="4" width="5.88671875" style="38" bestFit="1" customWidth="1"/>
    <col min="5" max="5" width="4.77734375" style="38" bestFit="1" customWidth="1"/>
    <col min="6" max="6" width="5" style="38" bestFit="1" customWidth="1"/>
    <col min="7" max="7" width="6.44140625" style="43" bestFit="1" customWidth="1"/>
    <col min="8" max="8" width="8.33203125" style="38" hidden="1" customWidth="1" outlineLevel="1"/>
    <col min="9" max="9" width="6.33203125" style="38" hidden="1" customWidth="1" outlineLevel="1"/>
    <col min="10" max="10" width="9" style="38" hidden="1" customWidth="1" outlineLevel="1"/>
    <col min="11" max="11" width="6.33203125" style="38" hidden="1" customWidth="1" outlineLevel="1"/>
    <col min="12" max="12" width="8.109375" style="38" bestFit="1" customWidth="1" collapsed="1"/>
    <col min="13" max="20" width="10.77734375" style="38" customWidth="1"/>
    <col min="21" max="16384" width="2.6640625" style="38"/>
  </cols>
  <sheetData>
    <row r="1" spans="1:20" ht="18" customHeight="1" x14ac:dyDescent="0.2">
      <c r="A1" s="53"/>
      <c r="B1" s="259" t="s">
        <v>44</v>
      </c>
      <c r="C1" s="259"/>
      <c r="D1" s="259"/>
      <c r="E1" s="259"/>
      <c r="F1" s="259"/>
      <c r="G1" s="261" t="s">
        <v>67</v>
      </c>
      <c r="H1" s="267" t="s">
        <v>116</v>
      </c>
      <c r="I1" s="261" t="s">
        <v>46</v>
      </c>
      <c r="J1" s="267" t="s">
        <v>116</v>
      </c>
      <c r="K1" s="261" t="s">
        <v>46</v>
      </c>
      <c r="L1" s="260" t="s">
        <v>47</v>
      </c>
      <c r="M1" s="259" t="s">
        <v>48</v>
      </c>
      <c r="N1" s="259"/>
      <c r="O1" s="259"/>
      <c r="P1" s="259"/>
      <c r="Q1" s="259"/>
      <c r="R1" s="259"/>
      <c r="S1" s="259"/>
      <c r="T1" s="259"/>
    </row>
    <row r="2" spans="1:20" ht="18" customHeight="1" x14ac:dyDescent="0.2">
      <c r="A2" s="53"/>
      <c r="B2" s="259"/>
      <c r="C2" s="259"/>
      <c r="D2" s="259"/>
      <c r="E2" s="259"/>
      <c r="F2" s="259"/>
      <c r="G2" s="262"/>
      <c r="H2" s="268"/>
      <c r="I2" s="262"/>
      <c r="J2" s="268"/>
      <c r="K2" s="262"/>
      <c r="L2" s="260"/>
      <c r="M2" s="54" t="s">
        <v>49</v>
      </c>
      <c r="N2" s="54" t="s">
        <v>50</v>
      </c>
      <c r="O2" s="54" t="s">
        <v>51</v>
      </c>
      <c r="P2" s="54" t="s">
        <v>52</v>
      </c>
      <c r="Q2" s="54" t="s">
        <v>53</v>
      </c>
      <c r="R2" s="54" t="s">
        <v>54</v>
      </c>
      <c r="S2" s="54" t="s">
        <v>55</v>
      </c>
      <c r="T2" s="54" t="s">
        <v>56</v>
      </c>
    </row>
    <row r="3" spans="1:20" ht="18" customHeight="1" x14ac:dyDescent="0.2">
      <c r="A3" s="53"/>
      <c r="B3" s="259"/>
      <c r="C3" s="259"/>
      <c r="D3" s="259"/>
      <c r="E3" s="259"/>
      <c r="F3" s="259"/>
      <c r="G3" s="271"/>
      <c r="H3" s="270"/>
      <c r="I3" s="271"/>
      <c r="J3" s="270"/>
      <c r="K3" s="271"/>
      <c r="L3" s="260"/>
      <c r="M3" s="55">
        <v>11.2</v>
      </c>
      <c r="N3" s="55">
        <v>10.96</v>
      </c>
      <c r="O3" s="55">
        <v>10.9</v>
      </c>
      <c r="P3" s="55">
        <v>10.72</v>
      </c>
      <c r="Q3" s="55">
        <v>10.6</v>
      </c>
      <c r="R3" s="55">
        <v>10.36</v>
      </c>
      <c r="S3" s="55">
        <v>10.18</v>
      </c>
      <c r="T3" s="55">
        <v>10</v>
      </c>
    </row>
    <row r="4" spans="1:20" ht="18" customHeight="1" x14ac:dyDescent="0.2">
      <c r="A4" s="53" t="s">
        <v>868</v>
      </c>
      <c r="B4" s="90" t="s">
        <v>655</v>
      </c>
      <c r="C4" s="84" t="s">
        <v>12</v>
      </c>
      <c r="D4" s="77">
        <v>0.5</v>
      </c>
      <c r="E4" s="78" t="s">
        <v>14</v>
      </c>
      <c r="F4" s="57">
        <v>0.5</v>
      </c>
      <c r="G4" s="62">
        <f>D4+F4</f>
        <v>1</v>
      </c>
      <c r="H4" s="58">
        <f>IF(D4='基本（介護無）・単一'!$F$4,'基本（介護無）・単一'!$L$4,IF(D4='基本（介護無）・単一'!$F$5,'基本（介護無）・単一'!$L$5,IF(D4='基本（介護無）・単一'!$F$6,'基本（介護無）・単一'!$L$6,IF(D4='基本（介護無）・単一'!$F$7,'基本（介護無）・単一'!$L$7,IF(D4='基本（介護無）・単一'!$F$8,'基本（介護無）・単一'!$L$8,IF(D4='基本（介護無）・単一'!$F$9,'基本（介護無）・単一'!$L$9,IF(D4='基本（介護無）・単一'!$F$10,'基本（介護無）・単一'!$L$10)))))))</f>
        <v>148</v>
      </c>
      <c r="I4" s="256">
        <v>0</v>
      </c>
      <c r="J4" s="58">
        <f>'基本（介護無）・複合'!M4</f>
        <v>127</v>
      </c>
      <c r="K4" s="256">
        <v>0.25</v>
      </c>
      <c r="L4" s="58">
        <f>ROUND(H4*(1+$I$4),0)+ROUND(J4*(1+$K$4),0)</f>
        <v>307</v>
      </c>
      <c r="M4" s="59">
        <f t="shared" ref="M4:M192" si="0">ROUNDDOWN($L4*M$3,0)</f>
        <v>3438</v>
      </c>
      <c r="N4" s="59">
        <f t="shared" ref="N4:N192" si="1">ROUNDDOWN($L4*N$3,0)</f>
        <v>3364</v>
      </c>
      <c r="O4" s="59">
        <f t="shared" ref="O4:O192" si="2">ROUNDDOWN($L4*O$3,0)</f>
        <v>3346</v>
      </c>
      <c r="P4" s="59">
        <f t="shared" ref="P4:P192" si="3">ROUNDDOWN($L4*P$3,0)</f>
        <v>3291</v>
      </c>
      <c r="Q4" s="59">
        <f t="shared" ref="Q4:Q192" si="4">ROUNDDOWN($L4*Q$3,0)</f>
        <v>3254</v>
      </c>
      <c r="R4" s="59">
        <f t="shared" ref="R4:R192" si="5">ROUNDDOWN($L4*R$3,0)</f>
        <v>3180</v>
      </c>
      <c r="S4" s="59">
        <f t="shared" ref="S4:S192" si="6">ROUNDDOWN($L4*S$3,0)</f>
        <v>3125</v>
      </c>
      <c r="T4" s="59">
        <f t="shared" ref="T4:T192" si="7">ROUNDDOWN($L4*T$3,0)</f>
        <v>3070</v>
      </c>
    </row>
    <row r="5" spans="1:20" ht="18" customHeight="1" x14ac:dyDescent="0.2">
      <c r="A5" s="53" t="s">
        <v>869</v>
      </c>
      <c r="B5" s="90" t="s">
        <v>655</v>
      </c>
      <c r="C5" s="84" t="s">
        <v>12</v>
      </c>
      <c r="D5" s="77">
        <v>0.5</v>
      </c>
      <c r="E5" s="78" t="s">
        <v>14</v>
      </c>
      <c r="F5" s="57">
        <v>1</v>
      </c>
      <c r="G5" s="62">
        <f t="shared" ref="G5:G68" si="8">D5+F5</f>
        <v>1.5</v>
      </c>
      <c r="H5" s="58">
        <f>IF(D5='基本（介護無）・単一'!$F$4,'基本（介護無）・単一'!$L$4,IF(D5='基本（介護無）・単一'!$F$5,'基本（介護無）・単一'!$L$5,IF(D5='基本（介護無）・単一'!$F$6,'基本（介護無）・単一'!$L$6,IF(D5='基本（介護無）・単一'!$F$7,'基本（介護無）・単一'!$L$7,IF(D5='基本（介護無）・単一'!$F$8,'基本（介護無）・単一'!$L$8,IF(D5='基本（介護無）・単一'!$F$9,'基本（介護無）・単一'!$L$9,IF(D5='基本（介護無）・単一'!$F$10,'基本（介護無）・単一'!$L$10)))))))</f>
        <v>148</v>
      </c>
      <c r="I5" s="257"/>
      <c r="J5" s="58">
        <f>'基本（介護無）・複合'!M5</f>
        <v>237</v>
      </c>
      <c r="K5" s="257"/>
      <c r="L5" s="58">
        <f t="shared" ref="L5:L35" si="9">ROUND(H5*(1+$I$4),0)+ROUND(J5*(1+$K$4),0)</f>
        <v>444</v>
      </c>
      <c r="M5" s="59">
        <f t="shared" si="0"/>
        <v>4972</v>
      </c>
      <c r="N5" s="59">
        <f t="shared" si="1"/>
        <v>4866</v>
      </c>
      <c r="O5" s="59">
        <f t="shared" si="2"/>
        <v>4839</v>
      </c>
      <c r="P5" s="59">
        <f t="shared" si="3"/>
        <v>4759</v>
      </c>
      <c r="Q5" s="59">
        <f t="shared" si="4"/>
        <v>4706</v>
      </c>
      <c r="R5" s="59">
        <f t="shared" si="5"/>
        <v>4599</v>
      </c>
      <c r="S5" s="59">
        <f t="shared" si="6"/>
        <v>4519</v>
      </c>
      <c r="T5" s="59">
        <f t="shared" si="7"/>
        <v>4440</v>
      </c>
    </row>
    <row r="6" spans="1:20" ht="18" customHeight="1" x14ac:dyDescent="0.2">
      <c r="A6" s="53" t="s">
        <v>870</v>
      </c>
      <c r="B6" s="90" t="s">
        <v>655</v>
      </c>
      <c r="C6" s="84" t="s">
        <v>12</v>
      </c>
      <c r="D6" s="77">
        <v>0.5</v>
      </c>
      <c r="E6" s="78" t="s">
        <v>14</v>
      </c>
      <c r="F6" s="57">
        <v>1.5</v>
      </c>
      <c r="G6" s="62">
        <f t="shared" si="8"/>
        <v>2</v>
      </c>
      <c r="H6" s="58">
        <f>IF(D6='基本（介護無）・単一'!$F$4,'基本（介護無）・単一'!$L$4,IF(D6='基本（介護無）・単一'!$F$5,'基本（介護無）・単一'!$L$5,IF(D6='基本（介護無）・単一'!$F$6,'基本（介護無）・単一'!$L$6,IF(D6='基本（介護無）・単一'!$F$7,'基本（介護無）・単一'!$L$7,IF(D6='基本（介護無）・単一'!$F$8,'基本（介護無）・単一'!$L$8,IF(D6='基本（介護無）・単一'!$F$9,'基本（介護無）・単一'!$L$9,IF(D6='基本（介護無）・単一'!$F$10,'基本（介護無）・単一'!$L$10)))))))</f>
        <v>148</v>
      </c>
      <c r="I6" s="257"/>
      <c r="J6" s="58">
        <f>'基本（介護無）・複合'!M6</f>
        <v>335</v>
      </c>
      <c r="K6" s="257"/>
      <c r="L6" s="58">
        <f t="shared" si="9"/>
        <v>567</v>
      </c>
      <c r="M6" s="59">
        <f t="shared" si="0"/>
        <v>6350</v>
      </c>
      <c r="N6" s="59">
        <f t="shared" si="1"/>
        <v>6214</v>
      </c>
      <c r="O6" s="59">
        <f t="shared" si="2"/>
        <v>6180</v>
      </c>
      <c r="P6" s="59">
        <f t="shared" si="3"/>
        <v>6078</v>
      </c>
      <c r="Q6" s="59">
        <f t="shared" si="4"/>
        <v>6010</v>
      </c>
      <c r="R6" s="59">
        <f t="shared" si="5"/>
        <v>5874</v>
      </c>
      <c r="S6" s="59">
        <f t="shared" si="6"/>
        <v>5772</v>
      </c>
      <c r="T6" s="59">
        <f t="shared" si="7"/>
        <v>5670</v>
      </c>
    </row>
    <row r="7" spans="1:20" ht="18" customHeight="1" x14ac:dyDescent="0.2">
      <c r="A7" s="53" t="s">
        <v>871</v>
      </c>
      <c r="B7" s="90" t="s">
        <v>655</v>
      </c>
      <c r="C7" s="84" t="s">
        <v>12</v>
      </c>
      <c r="D7" s="77">
        <v>0.5</v>
      </c>
      <c r="E7" s="78" t="s">
        <v>14</v>
      </c>
      <c r="F7" s="57">
        <v>2</v>
      </c>
      <c r="G7" s="62">
        <f t="shared" si="8"/>
        <v>2.5</v>
      </c>
      <c r="H7" s="58">
        <f>IF(D7='基本（介護無）・単一'!$F$4,'基本（介護無）・単一'!$L$4,IF(D7='基本（介護無）・単一'!$F$5,'基本（介護無）・単一'!$L$5,IF(D7='基本（介護無）・単一'!$F$6,'基本（介護無）・単一'!$L$6,IF(D7='基本（介護無）・単一'!$F$7,'基本（介護無）・単一'!$L$7,IF(D7='基本（介護無）・単一'!$F$8,'基本（介護無）・単一'!$L$8,IF(D7='基本（介護無）・単一'!$F$9,'基本（介護無）・単一'!$L$9,IF(D7='基本（介護無）・単一'!$F$10,'基本（介護無）・単一'!$L$10)))))))</f>
        <v>148</v>
      </c>
      <c r="I7" s="257"/>
      <c r="J7" s="58">
        <f>'基本（介護無）・複合'!M7</f>
        <v>431</v>
      </c>
      <c r="K7" s="257"/>
      <c r="L7" s="58">
        <f t="shared" si="9"/>
        <v>687</v>
      </c>
      <c r="M7" s="59">
        <f t="shared" si="0"/>
        <v>7694</v>
      </c>
      <c r="N7" s="59">
        <f t="shared" si="1"/>
        <v>7529</v>
      </c>
      <c r="O7" s="59">
        <f t="shared" si="2"/>
        <v>7488</v>
      </c>
      <c r="P7" s="59">
        <f t="shared" si="3"/>
        <v>7364</v>
      </c>
      <c r="Q7" s="59">
        <f t="shared" si="4"/>
        <v>7282</v>
      </c>
      <c r="R7" s="59">
        <f t="shared" si="5"/>
        <v>7117</v>
      </c>
      <c r="S7" s="59">
        <f t="shared" si="6"/>
        <v>6993</v>
      </c>
      <c r="T7" s="59">
        <f t="shared" si="7"/>
        <v>6870</v>
      </c>
    </row>
    <row r="8" spans="1:20" ht="18" customHeight="1" x14ac:dyDescent="0.2">
      <c r="A8" s="53" t="s">
        <v>872</v>
      </c>
      <c r="B8" s="90" t="s">
        <v>655</v>
      </c>
      <c r="C8" s="84" t="s">
        <v>12</v>
      </c>
      <c r="D8" s="77">
        <v>0.5</v>
      </c>
      <c r="E8" s="78" t="s">
        <v>14</v>
      </c>
      <c r="F8" s="57">
        <v>2.5</v>
      </c>
      <c r="G8" s="62">
        <f t="shared" si="8"/>
        <v>3</v>
      </c>
      <c r="H8" s="58">
        <f>IF(D8='基本（介護無）・単一'!$F$4,'基本（介護無）・単一'!$L$4,IF(D8='基本（介護無）・単一'!$F$5,'基本（介護無）・単一'!$L$5,IF(D8='基本（介護無）・単一'!$F$6,'基本（介護無）・単一'!$L$6,IF(D8='基本（介護無）・単一'!$F$7,'基本（介護無）・単一'!$L$7,IF(D8='基本（介護無）・単一'!$F$8,'基本（介護無）・単一'!$L$8,IF(D8='基本（介護無）・単一'!$F$9,'基本（介護無）・単一'!$L$9,IF(D8='基本（介護無）・単一'!$F$10,'基本（介護無）・単一'!$L$10)))))))</f>
        <v>148</v>
      </c>
      <c r="I8" s="257"/>
      <c r="J8" s="58">
        <f>'基本（介護無）・複合'!M8</f>
        <v>528</v>
      </c>
      <c r="K8" s="257"/>
      <c r="L8" s="58">
        <f t="shared" si="9"/>
        <v>808</v>
      </c>
      <c r="M8" s="59">
        <f t="shared" si="0"/>
        <v>9049</v>
      </c>
      <c r="N8" s="59">
        <f t="shared" si="1"/>
        <v>8855</v>
      </c>
      <c r="O8" s="59">
        <f t="shared" si="2"/>
        <v>8807</v>
      </c>
      <c r="P8" s="59">
        <f t="shared" si="3"/>
        <v>8661</v>
      </c>
      <c r="Q8" s="59">
        <f t="shared" si="4"/>
        <v>8564</v>
      </c>
      <c r="R8" s="59">
        <f t="shared" si="5"/>
        <v>8370</v>
      </c>
      <c r="S8" s="59">
        <f t="shared" si="6"/>
        <v>8225</v>
      </c>
      <c r="T8" s="59">
        <f t="shared" si="7"/>
        <v>8080</v>
      </c>
    </row>
    <row r="9" spans="1:20" ht="18" customHeight="1" x14ac:dyDescent="0.2">
      <c r="A9" s="53" t="s">
        <v>873</v>
      </c>
      <c r="B9" s="90" t="s">
        <v>655</v>
      </c>
      <c r="C9" s="84" t="s">
        <v>12</v>
      </c>
      <c r="D9" s="77">
        <v>0.5</v>
      </c>
      <c r="E9" s="78" t="s">
        <v>14</v>
      </c>
      <c r="F9" s="57">
        <v>3</v>
      </c>
      <c r="G9" s="62">
        <f t="shared" si="8"/>
        <v>3.5</v>
      </c>
      <c r="H9" s="58">
        <f>IF(D9='基本（介護無）・単一'!$F$4,'基本（介護無）・単一'!$L$4,IF(D9='基本（介護無）・単一'!$F$5,'基本（介護無）・単一'!$L$5,IF(D9='基本（介護無）・単一'!$F$6,'基本（介護無）・単一'!$L$6,IF(D9='基本（介護無）・単一'!$F$7,'基本（介護無）・単一'!$L$7,IF(D9='基本（介護無）・単一'!$F$8,'基本（介護無）・単一'!$L$8,IF(D9='基本（介護無）・単一'!$F$9,'基本（介護無）・単一'!$L$9,IF(D9='基本（介護無）・単一'!$F$10,'基本（介護無）・単一'!$L$10)))))))</f>
        <v>148</v>
      </c>
      <c r="I9" s="257"/>
      <c r="J9" s="58">
        <f>'基本（介護無）・複合'!M9</f>
        <v>624</v>
      </c>
      <c r="K9" s="257"/>
      <c r="L9" s="58">
        <f t="shared" si="9"/>
        <v>928</v>
      </c>
      <c r="M9" s="59">
        <f t="shared" si="0"/>
        <v>10393</v>
      </c>
      <c r="N9" s="59">
        <f t="shared" si="1"/>
        <v>10170</v>
      </c>
      <c r="O9" s="59">
        <f t="shared" si="2"/>
        <v>10115</v>
      </c>
      <c r="P9" s="59">
        <f t="shared" si="3"/>
        <v>9948</v>
      </c>
      <c r="Q9" s="59">
        <f t="shared" si="4"/>
        <v>9836</v>
      </c>
      <c r="R9" s="59">
        <f t="shared" si="5"/>
        <v>9614</v>
      </c>
      <c r="S9" s="59">
        <f t="shared" si="6"/>
        <v>9447</v>
      </c>
      <c r="T9" s="59">
        <f t="shared" si="7"/>
        <v>9280</v>
      </c>
    </row>
    <row r="10" spans="1:20" ht="18" customHeight="1" x14ac:dyDescent="0.2">
      <c r="A10" s="53" t="s">
        <v>874</v>
      </c>
      <c r="B10" s="90" t="s">
        <v>655</v>
      </c>
      <c r="C10" s="84" t="s">
        <v>12</v>
      </c>
      <c r="D10" s="77">
        <v>0.5</v>
      </c>
      <c r="E10" s="78" t="s">
        <v>14</v>
      </c>
      <c r="F10" s="57">
        <v>3.5</v>
      </c>
      <c r="G10" s="62">
        <f t="shared" si="8"/>
        <v>4</v>
      </c>
      <c r="H10" s="58">
        <f>IF(D10='基本（介護無）・単一'!$F$4,'基本（介護無）・単一'!$L$4,IF(D10='基本（介護無）・単一'!$F$5,'基本（介護無）・単一'!$L$5,IF(D10='基本（介護無）・単一'!$F$6,'基本（介護無）・単一'!$L$6,IF(D10='基本（介護無）・単一'!$F$7,'基本（介護無）・単一'!$L$7,IF(D10='基本（介護無）・単一'!$F$8,'基本（介護無）・単一'!$L$8,IF(D10='基本（介護無）・単一'!$F$9,'基本（介護無）・単一'!$L$9,IF(D10='基本（介護無）・単一'!$F$10,'基本（介護無）・単一'!$L$10)))))))</f>
        <v>148</v>
      </c>
      <c r="I10" s="257"/>
      <c r="J10" s="58">
        <f>'基本（介護無）・複合'!M10</f>
        <v>721</v>
      </c>
      <c r="K10" s="257"/>
      <c r="L10" s="58">
        <f t="shared" si="9"/>
        <v>1049</v>
      </c>
      <c r="M10" s="59">
        <f t="shared" si="0"/>
        <v>11748</v>
      </c>
      <c r="N10" s="59">
        <f t="shared" si="1"/>
        <v>11497</v>
      </c>
      <c r="O10" s="59">
        <f t="shared" si="2"/>
        <v>11434</v>
      </c>
      <c r="P10" s="59">
        <f t="shared" si="3"/>
        <v>11245</v>
      </c>
      <c r="Q10" s="59">
        <f t="shared" si="4"/>
        <v>11119</v>
      </c>
      <c r="R10" s="59">
        <f t="shared" si="5"/>
        <v>10867</v>
      </c>
      <c r="S10" s="59">
        <f t="shared" si="6"/>
        <v>10678</v>
      </c>
      <c r="T10" s="59">
        <f t="shared" si="7"/>
        <v>10490</v>
      </c>
    </row>
    <row r="11" spans="1:20" ht="18" customHeight="1" x14ac:dyDescent="0.2">
      <c r="A11" s="53" t="s">
        <v>875</v>
      </c>
      <c r="B11" s="90" t="s">
        <v>655</v>
      </c>
      <c r="C11" s="84" t="s">
        <v>12</v>
      </c>
      <c r="D11" s="77">
        <v>0.5</v>
      </c>
      <c r="E11" s="78" t="s">
        <v>14</v>
      </c>
      <c r="F11" s="57">
        <v>4</v>
      </c>
      <c r="G11" s="62">
        <f t="shared" si="8"/>
        <v>4.5</v>
      </c>
      <c r="H11" s="58">
        <f>IF(D11='基本（介護無）・単一'!$F$4,'基本（介護無）・単一'!$L$4,IF(D11='基本（介護無）・単一'!$F$5,'基本（介護無）・単一'!$L$5,IF(D11='基本（介護無）・単一'!$F$6,'基本（介護無）・単一'!$L$6,IF(D11='基本（介護無）・単一'!$F$7,'基本（介護無）・単一'!$L$7,IF(D11='基本（介護無）・単一'!$F$8,'基本（介護無）・単一'!$L$8,IF(D11='基本（介護無）・単一'!$F$9,'基本（介護無）・単一'!$L$9,IF(D11='基本（介護無）・単一'!$F$10,'基本（介護無）・単一'!$L$10)))))))</f>
        <v>148</v>
      </c>
      <c r="I11" s="257"/>
      <c r="J11" s="58">
        <f>'基本（介護無）・複合'!M11</f>
        <v>818</v>
      </c>
      <c r="K11" s="257"/>
      <c r="L11" s="58">
        <f t="shared" si="9"/>
        <v>1171</v>
      </c>
      <c r="M11" s="59">
        <f t="shared" si="0"/>
        <v>13115</v>
      </c>
      <c r="N11" s="59">
        <f t="shared" si="1"/>
        <v>12834</v>
      </c>
      <c r="O11" s="59">
        <f t="shared" si="2"/>
        <v>12763</v>
      </c>
      <c r="P11" s="59">
        <f t="shared" si="3"/>
        <v>12553</v>
      </c>
      <c r="Q11" s="59">
        <f t="shared" si="4"/>
        <v>12412</v>
      </c>
      <c r="R11" s="59">
        <f t="shared" si="5"/>
        <v>12131</v>
      </c>
      <c r="S11" s="59">
        <f t="shared" si="6"/>
        <v>11920</v>
      </c>
      <c r="T11" s="59">
        <f t="shared" si="7"/>
        <v>11710</v>
      </c>
    </row>
    <row r="12" spans="1:20" ht="18" customHeight="1" x14ac:dyDescent="0.2">
      <c r="A12" s="53" t="s">
        <v>876</v>
      </c>
      <c r="B12" s="90" t="s">
        <v>655</v>
      </c>
      <c r="C12" s="84" t="s">
        <v>12</v>
      </c>
      <c r="D12" s="77">
        <v>0.5</v>
      </c>
      <c r="E12" s="78" t="s">
        <v>14</v>
      </c>
      <c r="F12" s="57">
        <v>4.5</v>
      </c>
      <c r="G12" s="62">
        <f t="shared" si="8"/>
        <v>5</v>
      </c>
      <c r="H12" s="58">
        <f>IF(D12='基本（介護無）・単一'!$F$4,'基本（介護無）・単一'!$L$4,IF(D12='基本（介護無）・単一'!$F$5,'基本（介護無）・単一'!$L$5,IF(D12='基本（介護無）・単一'!$F$6,'基本（介護無）・単一'!$L$6,IF(D12='基本（介護無）・単一'!$F$7,'基本（介護無）・単一'!$L$7,IF(D12='基本（介護無）・単一'!$F$8,'基本（介護無）・単一'!$L$8,IF(D12='基本（介護無）・単一'!$F$9,'基本（介護無）・単一'!$L$9,IF(D12='基本（介護無）・単一'!$F$10,'基本（介護無）・単一'!$L$10)))))))</f>
        <v>148</v>
      </c>
      <c r="I12" s="257"/>
      <c r="J12" s="58">
        <f>'基本（介護無）・複合'!M12</f>
        <v>914</v>
      </c>
      <c r="K12" s="257"/>
      <c r="L12" s="58">
        <f t="shared" si="9"/>
        <v>1291</v>
      </c>
      <c r="M12" s="59">
        <f t="shared" si="0"/>
        <v>14459</v>
      </c>
      <c r="N12" s="59">
        <f t="shared" si="1"/>
        <v>14149</v>
      </c>
      <c r="O12" s="59">
        <f t="shared" si="2"/>
        <v>14071</v>
      </c>
      <c r="P12" s="59">
        <f t="shared" si="3"/>
        <v>13839</v>
      </c>
      <c r="Q12" s="59">
        <f t="shared" si="4"/>
        <v>13684</v>
      </c>
      <c r="R12" s="59">
        <f t="shared" si="5"/>
        <v>13374</v>
      </c>
      <c r="S12" s="59">
        <f t="shared" si="6"/>
        <v>13142</v>
      </c>
      <c r="T12" s="59">
        <f t="shared" si="7"/>
        <v>12910</v>
      </c>
    </row>
    <row r="13" spans="1:20" ht="18" customHeight="1" x14ac:dyDescent="0.2">
      <c r="A13" s="53" t="s">
        <v>877</v>
      </c>
      <c r="B13" s="90" t="s">
        <v>655</v>
      </c>
      <c r="C13" s="84" t="s">
        <v>12</v>
      </c>
      <c r="D13" s="77">
        <v>1</v>
      </c>
      <c r="E13" s="78" t="s">
        <v>14</v>
      </c>
      <c r="F13" s="57">
        <v>0.5</v>
      </c>
      <c r="G13" s="62">
        <f t="shared" si="8"/>
        <v>1.5</v>
      </c>
      <c r="H13" s="58">
        <f>IF(D13='基本（介護無）・単一'!$F$4,'基本（介護無）・単一'!$L$4,IF(D13='基本（介護無）・単一'!$F$5,'基本（介護無）・単一'!$L$5,IF(D13='基本（介護無）・単一'!$F$6,'基本（介護無）・単一'!$L$6,IF(D13='基本（介護無）・単一'!$F$7,'基本（介護無）・単一'!$L$7,IF(D13='基本（介護無）・単一'!$F$8,'基本（介護無）・単一'!$L$8,IF(D13='基本（介護無）・単一'!$F$9,'基本（介護無）・単一'!$L$9,IF(D13='基本（介護無）・単一'!$F$10,'基本（介護無）・単一'!$L$10)))))))</f>
        <v>276</v>
      </c>
      <c r="I13" s="257"/>
      <c r="J13" s="58">
        <f>'基本（介護無）・複合'!M25</f>
        <v>109</v>
      </c>
      <c r="K13" s="257"/>
      <c r="L13" s="58">
        <f t="shared" si="9"/>
        <v>412</v>
      </c>
      <c r="M13" s="59">
        <f t="shared" si="0"/>
        <v>4614</v>
      </c>
      <c r="N13" s="59">
        <f t="shared" si="1"/>
        <v>4515</v>
      </c>
      <c r="O13" s="59">
        <f t="shared" si="2"/>
        <v>4490</v>
      </c>
      <c r="P13" s="59">
        <f t="shared" si="3"/>
        <v>4416</v>
      </c>
      <c r="Q13" s="59">
        <f t="shared" si="4"/>
        <v>4367</v>
      </c>
      <c r="R13" s="59">
        <f t="shared" si="5"/>
        <v>4268</v>
      </c>
      <c r="S13" s="59">
        <f t="shared" si="6"/>
        <v>4194</v>
      </c>
      <c r="T13" s="59">
        <f t="shared" si="7"/>
        <v>4120</v>
      </c>
    </row>
    <row r="14" spans="1:20" ht="18" customHeight="1" x14ac:dyDescent="0.2">
      <c r="A14" s="53" t="s">
        <v>878</v>
      </c>
      <c r="B14" s="90" t="s">
        <v>655</v>
      </c>
      <c r="C14" s="84" t="s">
        <v>12</v>
      </c>
      <c r="D14" s="77">
        <v>1</v>
      </c>
      <c r="E14" s="78" t="s">
        <v>14</v>
      </c>
      <c r="F14" s="57">
        <v>1</v>
      </c>
      <c r="G14" s="62">
        <f t="shared" si="8"/>
        <v>2</v>
      </c>
      <c r="H14" s="58">
        <f>IF(D14='基本（介護無）・単一'!$F$4,'基本（介護無）・単一'!$L$4,IF(D14='基本（介護無）・単一'!$F$5,'基本（介護無）・単一'!$L$5,IF(D14='基本（介護無）・単一'!$F$6,'基本（介護無）・単一'!$L$6,IF(D14='基本（介護無）・単一'!$F$7,'基本（介護無）・単一'!$L$7,IF(D14='基本（介護無）・単一'!$F$8,'基本（介護無）・単一'!$L$8,IF(D14='基本（介護無）・単一'!$F$9,'基本（介護無）・単一'!$L$9,IF(D14='基本（介護無）・単一'!$F$10,'基本（介護無）・単一'!$L$10)))))))</f>
        <v>276</v>
      </c>
      <c r="I14" s="257"/>
      <c r="J14" s="58">
        <f>'基本（介護無）・複合'!M26</f>
        <v>207</v>
      </c>
      <c r="K14" s="257"/>
      <c r="L14" s="58">
        <f t="shared" si="9"/>
        <v>535</v>
      </c>
      <c r="M14" s="59">
        <f t="shared" si="0"/>
        <v>5992</v>
      </c>
      <c r="N14" s="59">
        <f t="shared" si="1"/>
        <v>5863</v>
      </c>
      <c r="O14" s="59">
        <f t="shared" si="2"/>
        <v>5831</v>
      </c>
      <c r="P14" s="59">
        <f t="shared" si="3"/>
        <v>5735</v>
      </c>
      <c r="Q14" s="59">
        <f t="shared" si="4"/>
        <v>5671</v>
      </c>
      <c r="R14" s="59">
        <f t="shared" si="5"/>
        <v>5542</v>
      </c>
      <c r="S14" s="59">
        <f t="shared" si="6"/>
        <v>5446</v>
      </c>
      <c r="T14" s="59">
        <f t="shared" si="7"/>
        <v>5350</v>
      </c>
    </row>
    <row r="15" spans="1:20" ht="18" customHeight="1" x14ac:dyDescent="0.2">
      <c r="A15" s="53" t="s">
        <v>879</v>
      </c>
      <c r="B15" s="90" t="s">
        <v>655</v>
      </c>
      <c r="C15" s="84" t="s">
        <v>12</v>
      </c>
      <c r="D15" s="77">
        <v>1</v>
      </c>
      <c r="E15" s="78" t="s">
        <v>14</v>
      </c>
      <c r="F15" s="57">
        <v>1.5</v>
      </c>
      <c r="G15" s="62">
        <f t="shared" si="8"/>
        <v>2.5</v>
      </c>
      <c r="H15" s="58">
        <f>IF(D15='基本（介護無）・単一'!$F$4,'基本（介護無）・単一'!$L$4,IF(D15='基本（介護無）・単一'!$F$5,'基本（介護無）・単一'!$L$5,IF(D15='基本（介護無）・単一'!$F$6,'基本（介護無）・単一'!$L$6,IF(D15='基本（介護無）・単一'!$F$7,'基本（介護無）・単一'!$L$7,IF(D15='基本（介護無）・単一'!$F$8,'基本（介護無）・単一'!$L$8,IF(D15='基本（介護無）・単一'!$F$9,'基本（介護無）・単一'!$L$9,IF(D15='基本（介護無）・単一'!$F$10,'基本（介護無）・単一'!$L$10)))))))</f>
        <v>276</v>
      </c>
      <c r="I15" s="257"/>
      <c r="J15" s="58">
        <f>'基本（介護無）・複合'!M27</f>
        <v>304</v>
      </c>
      <c r="K15" s="257"/>
      <c r="L15" s="58">
        <f t="shared" si="9"/>
        <v>656</v>
      </c>
      <c r="M15" s="59">
        <f t="shared" si="0"/>
        <v>7347</v>
      </c>
      <c r="N15" s="59">
        <f t="shared" si="1"/>
        <v>7189</v>
      </c>
      <c r="O15" s="59">
        <f t="shared" si="2"/>
        <v>7150</v>
      </c>
      <c r="P15" s="59">
        <f t="shared" si="3"/>
        <v>7032</v>
      </c>
      <c r="Q15" s="59">
        <f t="shared" si="4"/>
        <v>6953</v>
      </c>
      <c r="R15" s="59">
        <f t="shared" si="5"/>
        <v>6796</v>
      </c>
      <c r="S15" s="59">
        <f t="shared" si="6"/>
        <v>6678</v>
      </c>
      <c r="T15" s="59">
        <f t="shared" si="7"/>
        <v>6560</v>
      </c>
    </row>
    <row r="16" spans="1:20" ht="18" customHeight="1" x14ac:dyDescent="0.2">
      <c r="A16" s="53" t="s">
        <v>880</v>
      </c>
      <c r="B16" s="90" t="s">
        <v>655</v>
      </c>
      <c r="C16" s="84" t="s">
        <v>12</v>
      </c>
      <c r="D16" s="77">
        <v>1</v>
      </c>
      <c r="E16" s="78" t="s">
        <v>14</v>
      </c>
      <c r="F16" s="57">
        <v>2</v>
      </c>
      <c r="G16" s="62">
        <f t="shared" si="8"/>
        <v>3</v>
      </c>
      <c r="H16" s="58">
        <f>IF(D16='基本（介護無）・単一'!$F$4,'基本（介護無）・単一'!$L$4,IF(D16='基本（介護無）・単一'!$F$5,'基本（介護無）・単一'!$L$5,IF(D16='基本（介護無）・単一'!$F$6,'基本（介護無）・単一'!$L$6,IF(D16='基本（介護無）・単一'!$F$7,'基本（介護無）・単一'!$L$7,IF(D16='基本（介護無）・単一'!$F$8,'基本（介護無）・単一'!$L$8,IF(D16='基本（介護無）・単一'!$F$9,'基本（介護無）・単一'!$L$9,IF(D16='基本（介護無）・単一'!$F$10,'基本（介護無）・単一'!$L$10)))))))</f>
        <v>276</v>
      </c>
      <c r="I16" s="257"/>
      <c r="J16" s="58">
        <f>'基本（介護無）・複合'!M28</f>
        <v>400</v>
      </c>
      <c r="K16" s="257"/>
      <c r="L16" s="58">
        <f t="shared" si="9"/>
        <v>776</v>
      </c>
      <c r="M16" s="59">
        <f t="shared" si="0"/>
        <v>8691</v>
      </c>
      <c r="N16" s="59">
        <f t="shared" si="1"/>
        <v>8504</v>
      </c>
      <c r="O16" s="59">
        <f t="shared" si="2"/>
        <v>8458</v>
      </c>
      <c r="P16" s="59">
        <f t="shared" si="3"/>
        <v>8318</v>
      </c>
      <c r="Q16" s="59">
        <f t="shared" si="4"/>
        <v>8225</v>
      </c>
      <c r="R16" s="59">
        <f t="shared" si="5"/>
        <v>8039</v>
      </c>
      <c r="S16" s="59">
        <f t="shared" si="6"/>
        <v>7899</v>
      </c>
      <c r="T16" s="59">
        <f t="shared" si="7"/>
        <v>7760</v>
      </c>
    </row>
    <row r="17" spans="1:20" ht="18" customHeight="1" x14ac:dyDescent="0.2">
      <c r="A17" s="53" t="s">
        <v>881</v>
      </c>
      <c r="B17" s="90" t="s">
        <v>655</v>
      </c>
      <c r="C17" s="84" t="s">
        <v>12</v>
      </c>
      <c r="D17" s="77">
        <v>1</v>
      </c>
      <c r="E17" s="78" t="s">
        <v>14</v>
      </c>
      <c r="F17" s="57">
        <v>2.5</v>
      </c>
      <c r="G17" s="62">
        <f t="shared" si="8"/>
        <v>3.5</v>
      </c>
      <c r="H17" s="58">
        <f>IF(D17='基本（介護無）・単一'!$F$4,'基本（介護無）・単一'!$L$4,IF(D17='基本（介護無）・単一'!$F$5,'基本（介護無）・単一'!$L$5,IF(D17='基本（介護無）・単一'!$F$6,'基本（介護無）・単一'!$L$6,IF(D17='基本（介護無）・単一'!$F$7,'基本（介護無）・単一'!$L$7,IF(D17='基本（介護無）・単一'!$F$8,'基本（介護無）・単一'!$L$8,IF(D17='基本（介護無）・単一'!$F$9,'基本（介護無）・単一'!$L$9,IF(D17='基本（介護無）・単一'!$F$10,'基本（介護無）・単一'!$L$10)))))))</f>
        <v>276</v>
      </c>
      <c r="I17" s="257"/>
      <c r="J17" s="58">
        <f>'基本（介護無）・複合'!M29</f>
        <v>497</v>
      </c>
      <c r="K17" s="257"/>
      <c r="L17" s="58">
        <f t="shared" si="9"/>
        <v>897</v>
      </c>
      <c r="M17" s="59">
        <f t="shared" si="0"/>
        <v>10046</v>
      </c>
      <c r="N17" s="59">
        <f t="shared" si="1"/>
        <v>9831</v>
      </c>
      <c r="O17" s="59">
        <f t="shared" si="2"/>
        <v>9777</v>
      </c>
      <c r="P17" s="59">
        <f t="shared" si="3"/>
        <v>9615</v>
      </c>
      <c r="Q17" s="59">
        <f t="shared" si="4"/>
        <v>9508</v>
      </c>
      <c r="R17" s="59">
        <f t="shared" si="5"/>
        <v>9292</v>
      </c>
      <c r="S17" s="59">
        <f t="shared" si="6"/>
        <v>9131</v>
      </c>
      <c r="T17" s="59">
        <f t="shared" si="7"/>
        <v>8970</v>
      </c>
    </row>
    <row r="18" spans="1:20" ht="18" customHeight="1" x14ac:dyDescent="0.2">
      <c r="A18" s="53" t="s">
        <v>882</v>
      </c>
      <c r="B18" s="90" t="s">
        <v>655</v>
      </c>
      <c r="C18" s="84" t="s">
        <v>12</v>
      </c>
      <c r="D18" s="77">
        <v>1</v>
      </c>
      <c r="E18" s="78" t="s">
        <v>14</v>
      </c>
      <c r="F18" s="57">
        <v>3</v>
      </c>
      <c r="G18" s="62">
        <f t="shared" si="8"/>
        <v>4</v>
      </c>
      <c r="H18" s="58">
        <f>IF(D18='基本（介護無）・単一'!$F$4,'基本（介護無）・単一'!$L$4,IF(D18='基本（介護無）・単一'!$F$5,'基本（介護無）・単一'!$L$5,IF(D18='基本（介護無）・単一'!$F$6,'基本（介護無）・単一'!$L$6,IF(D18='基本（介護無）・単一'!$F$7,'基本（介護無）・単一'!$L$7,IF(D18='基本（介護無）・単一'!$F$8,'基本（介護無）・単一'!$L$8,IF(D18='基本（介護無）・単一'!$F$9,'基本（介護無）・単一'!$L$9,IF(D18='基本（介護無）・単一'!$F$10,'基本（介護無）・単一'!$L$10)))))))</f>
        <v>276</v>
      </c>
      <c r="I18" s="257"/>
      <c r="J18" s="58">
        <f>'基本（介護無）・複合'!M30</f>
        <v>594</v>
      </c>
      <c r="K18" s="257"/>
      <c r="L18" s="58">
        <f t="shared" si="9"/>
        <v>1019</v>
      </c>
      <c r="M18" s="59">
        <f t="shared" si="0"/>
        <v>11412</v>
      </c>
      <c r="N18" s="59">
        <f t="shared" si="1"/>
        <v>11168</v>
      </c>
      <c r="O18" s="59">
        <f t="shared" si="2"/>
        <v>11107</v>
      </c>
      <c r="P18" s="59">
        <f t="shared" si="3"/>
        <v>10923</v>
      </c>
      <c r="Q18" s="59">
        <f t="shared" si="4"/>
        <v>10801</v>
      </c>
      <c r="R18" s="59">
        <f t="shared" si="5"/>
        <v>10556</v>
      </c>
      <c r="S18" s="59">
        <f t="shared" si="6"/>
        <v>10373</v>
      </c>
      <c r="T18" s="59">
        <f t="shared" si="7"/>
        <v>10190</v>
      </c>
    </row>
    <row r="19" spans="1:20" ht="18" customHeight="1" x14ac:dyDescent="0.2">
      <c r="A19" s="53" t="s">
        <v>883</v>
      </c>
      <c r="B19" s="90" t="s">
        <v>655</v>
      </c>
      <c r="C19" s="84" t="s">
        <v>12</v>
      </c>
      <c r="D19" s="77">
        <v>1</v>
      </c>
      <c r="E19" s="78" t="s">
        <v>14</v>
      </c>
      <c r="F19" s="57">
        <v>3.5</v>
      </c>
      <c r="G19" s="62">
        <f t="shared" si="8"/>
        <v>4.5</v>
      </c>
      <c r="H19" s="58">
        <f>IF(D19='基本（介護無）・単一'!$F$4,'基本（介護無）・単一'!$L$4,IF(D19='基本（介護無）・単一'!$F$5,'基本（介護無）・単一'!$L$5,IF(D19='基本（介護無）・単一'!$F$6,'基本（介護無）・単一'!$L$6,IF(D19='基本（介護無）・単一'!$F$7,'基本（介護無）・単一'!$L$7,IF(D19='基本（介護無）・単一'!$F$8,'基本（介護無）・単一'!$L$8,IF(D19='基本（介護無）・単一'!$F$9,'基本（介護無）・単一'!$L$9,IF(D19='基本（介護無）・単一'!$F$10,'基本（介護無）・単一'!$L$10)))))))</f>
        <v>276</v>
      </c>
      <c r="I19" s="257"/>
      <c r="J19" s="58">
        <f>'基本（介護無）・複合'!M31</f>
        <v>690</v>
      </c>
      <c r="K19" s="257"/>
      <c r="L19" s="58">
        <f t="shared" si="9"/>
        <v>1139</v>
      </c>
      <c r="M19" s="59">
        <f t="shared" si="0"/>
        <v>12756</v>
      </c>
      <c r="N19" s="59">
        <f t="shared" si="1"/>
        <v>12483</v>
      </c>
      <c r="O19" s="59">
        <f t="shared" si="2"/>
        <v>12415</v>
      </c>
      <c r="P19" s="59">
        <f t="shared" si="3"/>
        <v>12210</v>
      </c>
      <c r="Q19" s="59">
        <f t="shared" si="4"/>
        <v>12073</v>
      </c>
      <c r="R19" s="59">
        <f t="shared" si="5"/>
        <v>11800</v>
      </c>
      <c r="S19" s="59">
        <f t="shared" si="6"/>
        <v>11595</v>
      </c>
      <c r="T19" s="59">
        <f t="shared" si="7"/>
        <v>11390</v>
      </c>
    </row>
    <row r="20" spans="1:20" ht="18" customHeight="1" x14ac:dyDescent="0.2">
      <c r="A20" s="53" t="s">
        <v>884</v>
      </c>
      <c r="B20" s="90" t="s">
        <v>655</v>
      </c>
      <c r="C20" s="84" t="s">
        <v>12</v>
      </c>
      <c r="D20" s="77">
        <v>1</v>
      </c>
      <c r="E20" s="78" t="s">
        <v>14</v>
      </c>
      <c r="F20" s="57">
        <v>4</v>
      </c>
      <c r="G20" s="62">
        <f t="shared" si="8"/>
        <v>5</v>
      </c>
      <c r="H20" s="58">
        <f>IF(D20='基本（介護無）・単一'!$F$4,'基本（介護無）・単一'!$L$4,IF(D20='基本（介護無）・単一'!$F$5,'基本（介護無）・単一'!$L$5,IF(D20='基本（介護無）・単一'!$F$6,'基本（介護無）・単一'!$L$6,IF(D20='基本（介護無）・単一'!$F$7,'基本（介護無）・単一'!$L$7,IF(D20='基本（介護無）・単一'!$F$8,'基本（介護無）・単一'!$L$8,IF(D20='基本（介護無）・単一'!$F$9,'基本（介護無）・単一'!$L$9,IF(D20='基本（介護無）・単一'!$F$10,'基本（介護無）・単一'!$L$10)))))))</f>
        <v>276</v>
      </c>
      <c r="I20" s="257"/>
      <c r="J20" s="58">
        <f>'基本（介護無）・複合'!M32</f>
        <v>787</v>
      </c>
      <c r="K20" s="257"/>
      <c r="L20" s="58">
        <f t="shared" si="9"/>
        <v>1260</v>
      </c>
      <c r="M20" s="59">
        <f t="shared" si="0"/>
        <v>14112</v>
      </c>
      <c r="N20" s="59">
        <f t="shared" si="1"/>
        <v>13809</v>
      </c>
      <c r="O20" s="59">
        <f t="shared" si="2"/>
        <v>13734</v>
      </c>
      <c r="P20" s="59">
        <f t="shared" si="3"/>
        <v>13507</v>
      </c>
      <c r="Q20" s="59">
        <f t="shared" si="4"/>
        <v>13356</v>
      </c>
      <c r="R20" s="59">
        <f t="shared" si="5"/>
        <v>13053</v>
      </c>
      <c r="S20" s="59">
        <f t="shared" si="6"/>
        <v>12826</v>
      </c>
      <c r="T20" s="59">
        <f t="shared" si="7"/>
        <v>12600</v>
      </c>
    </row>
    <row r="21" spans="1:20" ht="18" customHeight="1" x14ac:dyDescent="0.2">
      <c r="A21" s="53" t="s">
        <v>885</v>
      </c>
      <c r="B21" s="90" t="s">
        <v>655</v>
      </c>
      <c r="C21" s="84" t="s">
        <v>12</v>
      </c>
      <c r="D21" s="77">
        <v>1</v>
      </c>
      <c r="E21" s="78" t="s">
        <v>14</v>
      </c>
      <c r="F21" s="57">
        <v>4.5</v>
      </c>
      <c r="G21" s="62">
        <f t="shared" si="8"/>
        <v>5.5</v>
      </c>
      <c r="H21" s="58">
        <f>IF(D21='基本（介護無）・単一'!$F$4,'基本（介護無）・単一'!$L$4,IF(D21='基本（介護無）・単一'!$F$5,'基本（介護無）・単一'!$L$5,IF(D21='基本（介護無）・単一'!$F$6,'基本（介護無）・単一'!$L$6,IF(D21='基本（介護無）・単一'!$F$7,'基本（介護無）・単一'!$L$7,IF(D21='基本（介護無）・単一'!$F$8,'基本（介護無）・単一'!$L$8,IF(D21='基本（介護無）・単一'!$F$9,'基本（介護無）・単一'!$L$9,IF(D21='基本（介護無）・単一'!$F$10,'基本（介護無）・単一'!$L$10)))))))</f>
        <v>276</v>
      </c>
      <c r="I21" s="257"/>
      <c r="J21" s="58">
        <f>'基本（介護無）・複合'!M33</f>
        <v>883</v>
      </c>
      <c r="K21" s="257"/>
      <c r="L21" s="58">
        <f t="shared" si="9"/>
        <v>1380</v>
      </c>
      <c r="M21" s="59">
        <f t="shared" si="0"/>
        <v>15456</v>
      </c>
      <c r="N21" s="59">
        <f t="shared" si="1"/>
        <v>15124</v>
      </c>
      <c r="O21" s="59">
        <f t="shared" si="2"/>
        <v>15042</v>
      </c>
      <c r="P21" s="59">
        <f t="shared" si="3"/>
        <v>14793</v>
      </c>
      <c r="Q21" s="59">
        <f t="shared" si="4"/>
        <v>14628</v>
      </c>
      <c r="R21" s="59">
        <f t="shared" si="5"/>
        <v>14296</v>
      </c>
      <c r="S21" s="59">
        <f t="shared" si="6"/>
        <v>14048</v>
      </c>
      <c r="T21" s="59">
        <f t="shared" si="7"/>
        <v>13800</v>
      </c>
    </row>
    <row r="22" spans="1:20" ht="18" customHeight="1" x14ac:dyDescent="0.2">
      <c r="A22" s="53" t="s">
        <v>886</v>
      </c>
      <c r="B22" s="90" t="s">
        <v>655</v>
      </c>
      <c r="C22" s="84" t="s">
        <v>12</v>
      </c>
      <c r="D22" s="77">
        <v>1.5</v>
      </c>
      <c r="E22" s="78" t="s">
        <v>14</v>
      </c>
      <c r="F22" s="57">
        <v>0.5</v>
      </c>
      <c r="G22" s="62">
        <f t="shared" si="8"/>
        <v>2</v>
      </c>
      <c r="H22" s="58">
        <f>IF(D22='基本（介護無）・単一'!$F$4,'基本（介護無）・単一'!$L$4,IF(D22='基本（介護無）・単一'!$F$5,'基本（介護無）・単一'!$L$5,IF(D22='基本（介護無）・単一'!$F$6,'基本（介護無）・単一'!$L$6,IF(D22='基本（介護無）・単一'!$F$7,'基本（介護無）・単一'!$L$7,IF(D22='基本（介護無）・単一'!$F$8,'基本（介護無）・単一'!$L$8,IF(D22='基本（介護無）・単一'!$F$9,'基本（介護無）・単一'!$L$9,IF(D22='基本（介護無）・単一'!$F$10,'基本（介護無）・単一'!$L$10)))))))</f>
        <v>385</v>
      </c>
      <c r="I22" s="257"/>
      <c r="J22" s="58">
        <f>'基本（介護無）・複合'!M46</f>
        <v>98</v>
      </c>
      <c r="K22" s="257"/>
      <c r="L22" s="58">
        <f t="shared" si="9"/>
        <v>508</v>
      </c>
      <c r="M22" s="59">
        <f t="shared" si="0"/>
        <v>5689</v>
      </c>
      <c r="N22" s="59">
        <f t="shared" si="1"/>
        <v>5567</v>
      </c>
      <c r="O22" s="59">
        <f t="shared" si="2"/>
        <v>5537</v>
      </c>
      <c r="P22" s="59">
        <f t="shared" si="3"/>
        <v>5445</v>
      </c>
      <c r="Q22" s="59">
        <f t="shared" si="4"/>
        <v>5384</v>
      </c>
      <c r="R22" s="59">
        <f t="shared" si="5"/>
        <v>5262</v>
      </c>
      <c r="S22" s="59">
        <f t="shared" si="6"/>
        <v>5171</v>
      </c>
      <c r="T22" s="59">
        <f t="shared" si="7"/>
        <v>5080</v>
      </c>
    </row>
    <row r="23" spans="1:20" ht="18" customHeight="1" x14ac:dyDescent="0.2">
      <c r="A23" s="53" t="s">
        <v>887</v>
      </c>
      <c r="B23" s="90" t="s">
        <v>655</v>
      </c>
      <c r="C23" s="84" t="s">
        <v>12</v>
      </c>
      <c r="D23" s="77">
        <v>1.5</v>
      </c>
      <c r="E23" s="78" t="s">
        <v>14</v>
      </c>
      <c r="F23" s="57">
        <v>1</v>
      </c>
      <c r="G23" s="62">
        <f t="shared" si="8"/>
        <v>2.5</v>
      </c>
      <c r="H23" s="58">
        <f>IF(D23='基本（介護無）・単一'!$F$4,'基本（介護無）・単一'!$L$4,IF(D23='基本（介護無）・単一'!$F$5,'基本（介護無）・単一'!$L$5,IF(D23='基本（介護無）・単一'!$F$6,'基本（介護無）・単一'!$L$6,IF(D23='基本（介護無）・単一'!$F$7,'基本（介護無）・単一'!$L$7,IF(D23='基本（介護無）・単一'!$F$8,'基本（介護無）・単一'!$L$8,IF(D23='基本（介護無）・単一'!$F$9,'基本（介護無）・単一'!$L$9,IF(D23='基本（介護無）・単一'!$F$10,'基本（介護無）・単一'!$L$10)))))))</f>
        <v>385</v>
      </c>
      <c r="I23" s="257"/>
      <c r="J23" s="58">
        <f>'基本（介護無）・複合'!M47</f>
        <v>195</v>
      </c>
      <c r="K23" s="257"/>
      <c r="L23" s="58">
        <f t="shared" si="9"/>
        <v>629</v>
      </c>
      <c r="M23" s="59">
        <f t="shared" si="0"/>
        <v>7044</v>
      </c>
      <c r="N23" s="59">
        <f t="shared" si="1"/>
        <v>6893</v>
      </c>
      <c r="O23" s="59">
        <f t="shared" si="2"/>
        <v>6856</v>
      </c>
      <c r="P23" s="59">
        <f t="shared" si="3"/>
        <v>6742</v>
      </c>
      <c r="Q23" s="59">
        <f t="shared" si="4"/>
        <v>6667</v>
      </c>
      <c r="R23" s="59">
        <f t="shared" si="5"/>
        <v>6516</v>
      </c>
      <c r="S23" s="59">
        <f t="shared" si="6"/>
        <v>6403</v>
      </c>
      <c r="T23" s="59">
        <f t="shared" si="7"/>
        <v>6290</v>
      </c>
    </row>
    <row r="24" spans="1:20" ht="18" customHeight="1" x14ac:dyDescent="0.2">
      <c r="A24" s="53" t="s">
        <v>888</v>
      </c>
      <c r="B24" s="90" t="s">
        <v>655</v>
      </c>
      <c r="C24" s="84" t="s">
        <v>12</v>
      </c>
      <c r="D24" s="77">
        <v>1.5</v>
      </c>
      <c r="E24" s="78" t="s">
        <v>14</v>
      </c>
      <c r="F24" s="57">
        <v>1.5</v>
      </c>
      <c r="G24" s="62">
        <f t="shared" si="8"/>
        <v>3</v>
      </c>
      <c r="H24" s="58">
        <f>IF(D24='基本（介護無）・単一'!$F$4,'基本（介護無）・単一'!$L$4,IF(D24='基本（介護無）・単一'!$F$5,'基本（介護無）・単一'!$L$5,IF(D24='基本（介護無）・単一'!$F$6,'基本（介護無）・単一'!$L$6,IF(D24='基本（介護無）・単一'!$F$7,'基本（介護無）・単一'!$L$7,IF(D24='基本（介護無）・単一'!$F$8,'基本（介護無）・単一'!$L$8,IF(D24='基本（介護無）・単一'!$F$9,'基本（介護無）・単一'!$L$9,IF(D24='基本（介護無）・単一'!$F$10,'基本（介護無）・単一'!$L$10)))))))</f>
        <v>385</v>
      </c>
      <c r="I24" s="257"/>
      <c r="J24" s="58">
        <f>'基本（介護無）・複合'!M48</f>
        <v>291</v>
      </c>
      <c r="K24" s="257"/>
      <c r="L24" s="58">
        <f t="shared" si="9"/>
        <v>749</v>
      </c>
      <c r="M24" s="59">
        <f t="shared" si="0"/>
        <v>8388</v>
      </c>
      <c r="N24" s="59">
        <f t="shared" si="1"/>
        <v>8209</v>
      </c>
      <c r="O24" s="59">
        <f t="shared" si="2"/>
        <v>8164</v>
      </c>
      <c r="P24" s="59">
        <f t="shared" si="3"/>
        <v>8029</v>
      </c>
      <c r="Q24" s="59">
        <f t="shared" si="4"/>
        <v>7939</v>
      </c>
      <c r="R24" s="59">
        <f t="shared" si="5"/>
        <v>7759</v>
      </c>
      <c r="S24" s="59">
        <f t="shared" si="6"/>
        <v>7624</v>
      </c>
      <c r="T24" s="59">
        <f t="shared" si="7"/>
        <v>7490</v>
      </c>
    </row>
    <row r="25" spans="1:20" ht="18" customHeight="1" x14ac:dyDescent="0.2">
      <c r="A25" s="53" t="s">
        <v>889</v>
      </c>
      <c r="B25" s="90" t="s">
        <v>655</v>
      </c>
      <c r="C25" s="84" t="s">
        <v>12</v>
      </c>
      <c r="D25" s="77">
        <v>1.5</v>
      </c>
      <c r="E25" s="78" t="s">
        <v>14</v>
      </c>
      <c r="F25" s="57">
        <v>2</v>
      </c>
      <c r="G25" s="62">
        <f t="shared" si="8"/>
        <v>3.5</v>
      </c>
      <c r="H25" s="58">
        <f>IF(D25='基本（介護無）・単一'!$F$4,'基本（介護無）・単一'!$L$4,IF(D25='基本（介護無）・単一'!$F$5,'基本（介護無）・単一'!$L$5,IF(D25='基本（介護無）・単一'!$F$6,'基本（介護無）・単一'!$L$6,IF(D25='基本（介護無）・単一'!$F$7,'基本（介護無）・単一'!$L$7,IF(D25='基本（介護無）・単一'!$F$8,'基本（介護無）・単一'!$L$8,IF(D25='基本（介護無）・単一'!$F$9,'基本（介護無）・単一'!$L$9,IF(D25='基本（介護無）・単一'!$F$10,'基本（介護無）・単一'!$L$10)))))))</f>
        <v>385</v>
      </c>
      <c r="I25" s="257"/>
      <c r="J25" s="58">
        <f>'基本（介護無）・複合'!M49</f>
        <v>388</v>
      </c>
      <c r="K25" s="257"/>
      <c r="L25" s="58">
        <f t="shared" si="9"/>
        <v>870</v>
      </c>
      <c r="M25" s="59">
        <f t="shared" si="0"/>
        <v>9744</v>
      </c>
      <c r="N25" s="59">
        <f t="shared" si="1"/>
        <v>9535</v>
      </c>
      <c r="O25" s="59">
        <f t="shared" si="2"/>
        <v>9483</v>
      </c>
      <c r="P25" s="59">
        <f t="shared" si="3"/>
        <v>9326</v>
      </c>
      <c r="Q25" s="59">
        <f t="shared" si="4"/>
        <v>9222</v>
      </c>
      <c r="R25" s="59">
        <f t="shared" si="5"/>
        <v>9013</v>
      </c>
      <c r="S25" s="59">
        <f t="shared" si="6"/>
        <v>8856</v>
      </c>
      <c r="T25" s="59">
        <f t="shared" si="7"/>
        <v>8700</v>
      </c>
    </row>
    <row r="26" spans="1:20" ht="18" customHeight="1" x14ac:dyDescent="0.2">
      <c r="A26" s="53" t="s">
        <v>890</v>
      </c>
      <c r="B26" s="90" t="s">
        <v>655</v>
      </c>
      <c r="C26" s="84" t="s">
        <v>12</v>
      </c>
      <c r="D26" s="77">
        <v>1.5</v>
      </c>
      <c r="E26" s="78" t="s">
        <v>14</v>
      </c>
      <c r="F26" s="57">
        <v>2.5</v>
      </c>
      <c r="G26" s="62">
        <f t="shared" si="8"/>
        <v>4</v>
      </c>
      <c r="H26" s="58">
        <f>IF(D26='基本（介護無）・単一'!$F$4,'基本（介護無）・単一'!$L$4,IF(D26='基本（介護無）・単一'!$F$5,'基本（介護無）・単一'!$L$5,IF(D26='基本（介護無）・単一'!$F$6,'基本（介護無）・単一'!$L$6,IF(D26='基本（介護無）・単一'!$F$7,'基本（介護無）・単一'!$L$7,IF(D26='基本（介護無）・単一'!$F$8,'基本（介護無）・単一'!$L$8,IF(D26='基本（介護無）・単一'!$F$9,'基本（介護無）・単一'!$L$9,IF(D26='基本（介護無）・単一'!$F$10,'基本（介護無）・単一'!$L$10)))))))</f>
        <v>385</v>
      </c>
      <c r="I26" s="257"/>
      <c r="J26" s="58">
        <f>'基本（介護無）・複合'!M50</f>
        <v>484</v>
      </c>
      <c r="K26" s="257"/>
      <c r="L26" s="58">
        <f t="shared" si="9"/>
        <v>990</v>
      </c>
      <c r="M26" s="59">
        <f t="shared" si="0"/>
        <v>11088</v>
      </c>
      <c r="N26" s="59">
        <f t="shared" si="1"/>
        <v>10850</v>
      </c>
      <c r="O26" s="59">
        <f t="shared" si="2"/>
        <v>10791</v>
      </c>
      <c r="P26" s="59">
        <f t="shared" si="3"/>
        <v>10612</v>
      </c>
      <c r="Q26" s="59">
        <f t="shared" si="4"/>
        <v>10494</v>
      </c>
      <c r="R26" s="59">
        <f t="shared" si="5"/>
        <v>10256</v>
      </c>
      <c r="S26" s="59">
        <f t="shared" si="6"/>
        <v>10078</v>
      </c>
      <c r="T26" s="59">
        <f t="shared" si="7"/>
        <v>9900</v>
      </c>
    </row>
    <row r="27" spans="1:20" ht="18" customHeight="1" x14ac:dyDescent="0.2">
      <c r="A27" s="53" t="s">
        <v>891</v>
      </c>
      <c r="B27" s="90" t="s">
        <v>655</v>
      </c>
      <c r="C27" s="84" t="s">
        <v>12</v>
      </c>
      <c r="D27" s="77">
        <v>1.5</v>
      </c>
      <c r="E27" s="78" t="s">
        <v>14</v>
      </c>
      <c r="F27" s="57">
        <v>3</v>
      </c>
      <c r="G27" s="62">
        <f t="shared" si="8"/>
        <v>4.5</v>
      </c>
      <c r="H27" s="58">
        <f>IF(D27='基本（介護無）・単一'!$F$4,'基本（介護無）・単一'!$L$4,IF(D27='基本（介護無）・単一'!$F$5,'基本（介護無）・単一'!$L$5,IF(D27='基本（介護無）・単一'!$F$6,'基本（介護無）・単一'!$L$6,IF(D27='基本（介護無）・単一'!$F$7,'基本（介護無）・単一'!$L$7,IF(D27='基本（介護無）・単一'!$F$8,'基本（介護無）・単一'!$L$8,IF(D27='基本（介護無）・単一'!$F$9,'基本（介護無）・単一'!$L$9,IF(D27='基本（介護無）・単一'!$F$10,'基本（介護無）・単一'!$L$10)))))))</f>
        <v>385</v>
      </c>
      <c r="I27" s="257"/>
      <c r="J27" s="58">
        <f>'基本（介護無）・複合'!M51</f>
        <v>581</v>
      </c>
      <c r="K27" s="257"/>
      <c r="L27" s="58">
        <f t="shared" si="9"/>
        <v>1111</v>
      </c>
      <c r="M27" s="59">
        <f t="shared" si="0"/>
        <v>12443</v>
      </c>
      <c r="N27" s="59">
        <f t="shared" si="1"/>
        <v>12176</v>
      </c>
      <c r="O27" s="59">
        <f t="shared" si="2"/>
        <v>12109</v>
      </c>
      <c r="P27" s="59">
        <f t="shared" si="3"/>
        <v>11909</v>
      </c>
      <c r="Q27" s="59">
        <f t="shared" si="4"/>
        <v>11776</v>
      </c>
      <c r="R27" s="59">
        <f t="shared" si="5"/>
        <v>11509</v>
      </c>
      <c r="S27" s="59">
        <f t="shared" si="6"/>
        <v>11309</v>
      </c>
      <c r="T27" s="59">
        <f t="shared" si="7"/>
        <v>11110</v>
      </c>
    </row>
    <row r="28" spans="1:20" ht="18" customHeight="1" x14ac:dyDescent="0.2">
      <c r="A28" s="53" t="s">
        <v>892</v>
      </c>
      <c r="B28" s="90" t="s">
        <v>655</v>
      </c>
      <c r="C28" s="84" t="s">
        <v>12</v>
      </c>
      <c r="D28" s="77">
        <v>1.5</v>
      </c>
      <c r="E28" s="78" t="s">
        <v>14</v>
      </c>
      <c r="F28" s="57">
        <v>3.5</v>
      </c>
      <c r="G28" s="62">
        <f t="shared" si="8"/>
        <v>5</v>
      </c>
      <c r="H28" s="58">
        <f>IF(D28='基本（介護無）・単一'!$F$4,'基本（介護無）・単一'!$L$4,IF(D28='基本（介護無）・単一'!$F$5,'基本（介護無）・単一'!$L$5,IF(D28='基本（介護無）・単一'!$F$6,'基本（介護無）・単一'!$L$6,IF(D28='基本（介護無）・単一'!$F$7,'基本（介護無）・単一'!$L$7,IF(D28='基本（介護無）・単一'!$F$8,'基本（介護無）・単一'!$L$8,IF(D28='基本（介護無）・単一'!$F$9,'基本（介護無）・単一'!$L$9,IF(D28='基本（介護無）・単一'!$F$10,'基本（介護無）・単一'!$L$10)))))))</f>
        <v>385</v>
      </c>
      <c r="I28" s="257"/>
      <c r="J28" s="58">
        <f>'基本（介護無）・複合'!M52</f>
        <v>678</v>
      </c>
      <c r="K28" s="257"/>
      <c r="L28" s="58">
        <f t="shared" si="9"/>
        <v>1233</v>
      </c>
      <c r="M28" s="59">
        <f t="shared" si="0"/>
        <v>13809</v>
      </c>
      <c r="N28" s="59">
        <f t="shared" si="1"/>
        <v>13513</v>
      </c>
      <c r="O28" s="59">
        <f t="shared" si="2"/>
        <v>13439</v>
      </c>
      <c r="P28" s="59">
        <f t="shared" si="3"/>
        <v>13217</v>
      </c>
      <c r="Q28" s="59">
        <f t="shared" si="4"/>
        <v>13069</v>
      </c>
      <c r="R28" s="59">
        <f t="shared" si="5"/>
        <v>12773</v>
      </c>
      <c r="S28" s="59">
        <f t="shared" si="6"/>
        <v>12551</v>
      </c>
      <c r="T28" s="59">
        <f t="shared" si="7"/>
        <v>12330</v>
      </c>
    </row>
    <row r="29" spans="1:20" ht="18" customHeight="1" x14ac:dyDescent="0.2">
      <c r="A29" s="53" t="s">
        <v>893</v>
      </c>
      <c r="B29" s="90" t="s">
        <v>655</v>
      </c>
      <c r="C29" s="84" t="s">
        <v>12</v>
      </c>
      <c r="D29" s="77">
        <v>1.5</v>
      </c>
      <c r="E29" s="78" t="s">
        <v>14</v>
      </c>
      <c r="F29" s="57">
        <v>4</v>
      </c>
      <c r="G29" s="62">
        <f t="shared" si="8"/>
        <v>5.5</v>
      </c>
      <c r="H29" s="58">
        <f>IF(D29='基本（介護無）・単一'!$F$4,'基本（介護無）・単一'!$L$4,IF(D29='基本（介護無）・単一'!$F$5,'基本（介護無）・単一'!$L$5,IF(D29='基本（介護無）・単一'!$F$6,'基本（介護無）・単一'!$L$6,IF(D29='基本（介護無）・単一'!$F$7,'基本（介護無）・単一'!$L$7,IF(D29='基本（介護無）・単一'!$F$8,'基本（介護無）・単一'!$L$8,IF(D29='基本（介護無）・単一'!$F$9,'基本（介護無）・単一'!$L$9,IF(D29='基本（介護無）・単一'!$F$10,'基本（介護無）・単一'!$L$10)))))))</f>
        <v>385</v>
      </c>
      <c r="I29" s="257"/>
      <c r="J29" s="58">
        <f>'基本（介護無）・複合'!M53</f>
        <v>774</v>
      </c>
      <c r="K29" s="257"/>
      <c r="L29" s="58">
        <f t="shared" si="9"/>
        <v>1353</v>
      </c>
      <c r="M29" s="59">
        <f t="shared" si="0"/>
        <v>15153</v>
      </c>
      <c r="N29" s="59">
        <f t="shared" si="1"/>
        <v>14828</v>
      </c>
      <c r="O29" s="59">
        <f t="shared" si="2"/>
        <v>14747</v>
      </c>
      <c r="P29" s="59">
        <f t="shared" si="3"/>
        <v>14504</v>
      </c>
      <c r="Q29" s="59">
        <f t="shared" si="4"/>
        <v>14341</v>
      </c>
      <c r="R29" s="59">
        <f t="shared" si="5"/>
        <v>14017</v>
      </c>
      <c r="S29" s="59">
        <f t="shared" si="6"/>
        <v>13773</v>
      </c>
      <c r="T29" s="59">
        <f t="shared" si="7"/>
        <v>13530</v>
      </c>
    </row>
    <row r="30" spans="1:20" ht="18" customHeight="1" x14ac:dyDescent="0.2">
      <c r="A30" s="53" t="s">
        <v>894</v>
      </c>
      <c r="B30" s="90" t="s">
        <v>655</v>
      </c>
      <c r="C30" s="84" t="s">
        <v>12</v>
      </c>
      <c r="D30" s="77">
        <v>1.5</v>
      </c>
      <c r="E30" s="78" t="s">
        <v>14</v>
      </c>
      <c r="F30" s="57">
        <v>4.5</v>
      </c>
      <c r="G30" s="62">
        <f t="shared" si="8"/>
        <v>6</v>
      </c>
      <c r="H30" s="58">
        <f>IF(D30='基本（介護無）・単一'!$F$4,'基本（介護無）・単一'!$L$4,IF(D30='基本（介護無）・単一'!$F$5,'基本（介護無）・単一'!$L$5,IF(D30='基本（介護無）・単一'!$F$6,'基本（介護無）・単一'!$L$6,IF(D30='基本（介護無）・単一'!$F$7,'基本（介護無）・単一'!$L$7,IF(D30='基本（介護無）・単一'!$F$8,'基本（介護無）・単一'!$L$8,IF(D30='基本（介護無）・単一'!$F$9,'基本（介護無）・単一'!$L$9,IF(D30='基本（介護無）・単一'!$F$10,'基本（介護無）・単一'!$L$10)))))))</f>
        <v>385</v>
      </c>
      <c r="I30" s="257"/>
      <c r="J30" s="58">
        <f>'基本（介護無）・複合'!M54</f>
        <v>871</v>
      </c>
      <c r="K30" s="257"/>
      <c r="L30" s="58">
        <f t="shared" si="9"/>
        <v>1474</v>
      </c>
      <c r="M30" s="59">
        <f t="shared" si="0"/>
        <v>16508</v>
      </c>
      <c r="N30" s="59">
        <f t="shared" si="1"/>
        <v>16155</v>
      </c>
      <c r="O30" s="59">
        <f t="shared" si="2"/>
        <v>16066</v>
      </c>
      <c r="P30" s="59">
        <f t="shared" si="3"/>
        <v>15801</v>
      </c>
      <c r="Q30" s="59">
        <f t="shared" si="4"/>
        <v>15624</v>
      </c>
      <c r="R30" s="59">
        <f t="shared" si="5"/>
        <v>15270</v>
      </c>
      <c r="S30" s="59">
        <f t="shared" si="6"/>
        <v>15005</v>
      </c>
      <c r="T30" s="59">
        <f t="shared" si="7"/>
        <v>14740</v>
      </c>
    </row>
    <row r="31" spans="1:20" ht="18" customHeight="1" x14ac:dyDescent="0.2">
      <c r="A31" s="53" t="s">
        <v>895</v>
      </c>
      <c r="B31" s="90" t="s">
        <v>655</v>
      </c>
      <c r="C31" s="84" t="s">
        <v>12</v>
      </c>
      <c r="D31" s="77">
        <v>2</v>
      </c>
      <c r="E31" s="78" t="s">
        <v>14</v>
      </c>
      <c r="F31" s="57">
        <v>0.5</v>
      </c>
      <c r="G31" s="62">
        <f t="shared" si="8"/>
        <v>2.5</v>
      </c>
      <c r="H31" s="58">
        <f>IF(D31='基本（介護無）・単一'!$F$4,'基本（介護無）・単一'!$L$4,IF(D31='基本（介護無）・単一'!$F$5,'基本（介護無）・単一'!$L$5,IF(D31='基本（介護無）・単一'!$F$6,'基本（介護無）・単一'!$L$6,IF(D31='基本（介護無）・単一'!$F$7,'基本（介護無）・単一'!$L$7,IF(D31='基本（介護無）・単一'!$F$8,'基本（介護無）・単一'!$L$8,IF(D31='基本（介護無）・単一'!$F$9,'基本（介護無）・単一'!$L$9,IF(D31='基本（介護無）・単一'!$F$10,'基本（介護無）・単一'!$L$10)))))))</f>
        <v>483</v>
      </c>
      <c r="I31" s="257"/>
      <c r="J31" s="58">
        <f>J22</f>
        <v>98</v>
      </c>
      <c r="K31" s="257"/>
      <c r="L31" s="58">
        <f t="shared" si="9"/>
        <v>606</v>
      </c>
      <c r="M31" s="59">
        <f t="shared" si="0"/>
        <v>6787</v>
      </c>
      <c r="N31" s="59">
        <f t="shared" si="1"/>
        <v>6641</v>
      </c>
      <c r="O31" s="59">
        <f t="shared" si="2"/>
        <v>6605</v>
      </c>
      <c r="P31" s="59">
        <f t="shared" si="3"/>
        <v>6496</v>
      </c>
      <c r="Q31" s="59">
        <f t="shared" si="4"/>
        <v>6423</v>
      </c>
      <c r="R31" s="59">
        <f t="shared" si="5"/>
        <v>6278</v>
      </c>
      <c r="S31" s="59">
        <f t="shared" si="6"/>
        <v>6169</v>
      </c>
      <c r="T31" s="59">
        <f t="shared" si="7"/>
        <v>6060</v>
      </c>
    </row>
    <row r="32" spans="1:20" ht="18" customHeight="1" x14ac:dyDescent="0.2">
      <c r="A32" s="53" t="s">
        <v>896</v>
      </c>
      <c r="B32" s="90" t="s">
        <v>655</v>
      </c>
      <c r="C32" s="84" t="s">
        <v>12</v>
      </c>
      <c r="D32" s="77">
        <v>2</v>
      </c>
      <c r="E32" s="78" t="s">
        <v>14</v>
      </c>
      <c r="F32" s="57">
        <v>1</v>
      </c>
      <c r="G32" s="62">
        <f t="shared" si="8"/>
        <v>3</v>
      </c>
      <c r="H32" s="58">
        <f>IF(D32='基本（介護無）・単一'!$F$4,'基本（介護無）・単一'!$L$4,IF(D32='基本（介護無）・単一'!$F$5,'基本（介護無）・単一'!$L$5,IF(D32='基本（介護無）・単一'!$F$6,'基本（介護無）・単一'!$L$6,IF(D32='基本（介護無）・単一'!$F$7,'基本（介護無）・単一'!$L$7,IF(D32='基本（介護無）・単一'!$F$8,'基本（介護無）・単一'!$L$8,IF(D32='基本（介護無）・単一'!$F$9,'基本（介護無）・単一'!$L$9,IF(D32='基本（介護無）・単一'!$F$10,'基本（介護無）・単一'!$L$10)))))))</f>
        <v>483</v>
      </c>
      <c r="I32" s="257"/>
      <c r="J32" s="58">
        <f t="shared" ref="J32:J94" si="10">J23</f>
        <v>195</v>
      </c>
      <c r="K32" s="257"/>
      <c r="L32" s="58">
        <f t="shared" si="9"/>
        <v>727</v>
      </c>
      <c r="M32" s="59">
        <f t="shared" si="0"/>
        <v>8142</v>
      </c>
      <c r="N32" s="59">
        <f t="shared" si="1"/>
        <v>7967</v>
      </c>
      <c r="O32" s="59">
        <f t="shared" si="2"/>
        <v>7924</v>
      </c>
      <c r="P32" s="59">
        <f t="shared" si="3"/>
        <v>7793</v>
      </c>
      <c r="Q32" s="59">
        <f t="shared" si="4"/>
        <v>7706</v>
      </c>
      <c r="R32" s="59">
        <f t="shared" si="5"/>
        <v>7531</v>
      </c>
      <c r="S32" s="59">
        <f t="shared" si="6"/>
        <v>7400</v>
      </c>
      <c r="T32" s="59">
        <f t="shared" si="7"/>
        <v>7270</v>
      </c>
    </row>
    <row r="33" spans="1:20" ht="18" customHeight="1" x14ac:dyDescent="0.2">
      <c r="A33" s="53" t="s">
        <v>897</v>
      </c>
      <c r="B33" s="90" t="s">
        <v>655</v>
      </c>
      <c r="C33" s="84" t="s">
        <v>12</v>
      </c>
      <c r="D33" s="77">
        <v>2</v>
      </c>
      <c r="E33" s="78" t="s">
        <v>14</v>
      </c>
      <c r="F33" s="57">
        <v>1.5</v>
      </c>
      <c r="G33" s="62">
        <f t="shared" si="8"/>
        <v>3.5</v>
      </c>
      <c r="H33" s="58">
        <f>IF(D33='基本（介護無）・単一'!$F$4,'基本（介護無）・単一'!$L$4,IF(D33='基本（介護無）・単一'!$F$5,'基本（介護無）・単一'!$L$5,IF(D33='基本（介護無）・単一'!$F$6,'基本（介護無）・単一'!$L$6,IF(D33='基本（介護無）・単一'!$F$7,'基本（介護無）・単一'!$L$7,IF(D33='基本（介護無）・単一'!$F$8,'基本（介護無）・単一'!$L$8,IF(D33='基本（介護無）・単一'!$F$9,'基本（介護無）・単一'!$L$9,IF(D33='基本（介護無）・単一'!$F$10,'基本（介護無）・単一'!$L$10)))))))</f>
        <v>483</v>
      </c>
      <c r="I33" s="257"/>
      <c r="J33" s="58">
        <f t="shared" si="10"/>
        <v>291</v>
      </c>
      <c r="K33" s="257"/>
      <c r="L33" s="58">
        <f t="shared" si="9"/>
        <v>847</v>
      </c>
      <c r="M33" s="59">
        <f t="shared" si="0"/>
        <v>9486</v>
      </c>
      <c r="N33" s="59">
        <f t="shared" si="1"/>
        <v>9283</v>
      </c>
      <c r="O33" s="59">
        <f t="shared" si="2"/>
        <v>9232</v>
      </c>
      <c r="P33" s="59">
        <f t="shared" si="3"/>
        <v>9079</v>
      </c>
      <c r="Q33" s="59">
        <f t="shared" si="4"/>
        <v>8978</v>
      </c>
      <c r="R33" s="59">
        <f t="shared" si="5"/>
        <v>8774</v>
      </c>
      <c r="S33" s="59">
        <f t="shared" si="6"/>
        <v>8622</v>
      </c>
      <c r="T33" s="59">
        <f t="shared" si="7"/>
        <v>8470</v>
      </c>
    </row>
    <row r="34" spans="1:20" ht="18" customHeight="1" x14ac:dyDescent="0.2">
      <c r="A34" s="53" t="s">
        <v>898</v>
      </c>
      <c r="B34" s="90" t="s">
        <v>655</v>
      </c>
      <c r="C34" s="84" t="s">
        <v>12</v>
      </c>
      <c r="D34" s="77">
        <v>2</v>
      </c>
      <c r="E34" s="78" t="s">
        <v>14</v>
      </c>
      <c r="F34" s="57">
        <v>2</v>
      </c>
      <c r="G34" s="62">
        <f t="shared" si="8"/>
        <v>4</v>
      </c>
      <c r="H34" s="58">
        <f>IF(D34='基本（介護無）・単一'!$F$4,'基本（介護無）・単一'!$L$4,IF(D34='基本（介護無）・単一'!$F$5,'基本（介護無）・単一'!$L$5,IF(D34='基本（介護無）・単一'!$F$6,'基本（介護無）・単一'!$L$6,IF(D34='基本（介護無）・単一'!$F$7,'基本（介護無）・単一'!$L$7,IF(D34='基本（介護無）・単一'!$F$8,'基本（介護無）・単一'!$L$8,IF(D34='基本（介護無）・単一'!$F$9,'基本（介護無）・単一'!$L$9,IF(D34='基本（介護無）・単一'!$F$10,'基本（介護無）・単一'!$L$10)))))))</f>
        <v>483</v>
      </c>
      <c r="I34" s="257"/>
      <c r="J34" s="58">
        <f t="shared" si="10"/>
        <v>388</v>
      </c>
      <c r="K34" s="257"/>
      <c r="L34" s="58">
        <f t="shared" si="9"/>
        <v>968</v>
      </c>
      <c r="M34" s="59">
        <f t="shared" si="0"/>
        <v>10841</v>
      </c>
      <c r="N34" s="59">
        <f t="shared" si="1"/>
        <v>10609</v>
      </c>
      <c r="O34" s="59">
        <f t="shared" si="2"/>
        <v>10551</v>
      </c>
      <c r="P34" s="59">
        <f t="shared" si="3"/>
        <v>10376</v>
      </c>
      <c r="Q34" s="59">
        <f t="shared" si="4"/>
        <v>10260</v>
      </c>
      <c r="R34" s="59">
        <f t="shared" si="5"/>
        <v>10028</v>
      </c>
      <c r="S34" s="59">
        <f t="shared" si="6"/>
        <v>9854</v>
      </c>
      <c r="T34" s="59">
        <f t="shared" si="7"/>
        <v>9680</v>
      </c>
    </row>
    <row r="35" spans="1:20" ht="18" customHeight="1" x14ac:dyDescent="0.2">
      <c r="A35" s="53" t="s">
        <v>899</v>
      </c>
      <c r="B35" s="90" t="s">
        <v>655</v>
      </c>
      <c r="C35" s="84" t="s">
        <v>12</v>
      </c>
      <c r="D35" s="77">
        <v>2</v>
      </c>
      <c r="E35" s="78" t="s">
        <v>14</v>
      </c>
      <c r="F35" s="57">
        <v>2.5</v>
      </c>
      <c r="G35" s="62">
        <f t="shared" si="8"/>
        <v>4.5</v>
      </c>
      <c r="H35" s="58">
        <f>IF(D35='基本（介護無）・単一'!$F$4,'基本（介護無）・単一'!$L$4,IF(D35='基本（介護無）・単一'!$F$5,'基本（介護無）・単一'!$L$5,IF(D35='基本（介護無）・単一'!$F$6,'基本（介護無）・単一'!$L$6,IF(D35='基本（介護無）・単一'!$F$7,'基本（介護無）・単一'!$L$7,IF(D35='基本（介護無）・単一'!$F$8,'基本（介護無）・単一'!$L$8,IF(D35='基本（介護無）・単一'!$F$9,'基本（介護無）・単一'!$L$9,IF(D35='基本（介護無）・単一'!$F$10,'基本（介護無）・単一'!$L$10)))))))</f>
        <v>483</v>
      </c>
      <c r="I35" s="257"/>
      <c r="J35" s="58">
        <f t="shared" si="10"/>
        <v>484</v>
      </c>
      <c r="K35" s="257"/>
      <c r="L35" s="58">
        <f t="shared" si="9"/>
        <v>1088</v>
      </c>
      <c r="M35" s="59">
        <f t="shared" si="0"/>
        <v>12185</v>
      </c>
      <c r="N35" s="59">
        <f t="shared" si="1"/>
        <v>11924</v>
      </c>
      <c r="O35" s="59">
        <f t="shared" si="2"/>
        <v>11859</v>
      </c>
      <c r="P35" s="59">
        <f t="shared" si="3"/>
        <v>11663</v>
      </c>
      <c r="Q35" s="59">
        <f t="shared" si="4"/>
        <v>11532</v>
      </c>
      <c r="R35" s="59">
        <f t="shared" si="5"/>
        <v>11271</v>
      </c>
      <c r="S35" s="59">
        <f t="shared" si="6"/>
        <v>11075</v>
      </c>
      <c r="T35" s="59">
        <f t="shared" si="7"/>
        <v>10880</v>
      </c>
    </row>
    <row r="36" spans="1:20" ht="18" customHeight="1" x14ac:dyDescent="0.2">
      <c r="A36" s="53" t="s">
        <v>900</v>
      </c>
      <c r="B36" s="90" t="s">
        <v>655</v>
      </c>
      <c r="C36" s="84" t="s">
        <v>12</v>
      </c>
      <c r="D36" s="77">
        <v>2</v>
      </c>
      <c r="E36" s="78" t="s">
        <v>14</v>
      </c>
      <c r="F36" s="57">
        <v>3</v>
      </c>
      <c r="G36" s="62">
        <f t="shared" si="8"/>
        <v>5</v>
      </c>
      <c r="H36" s="58">
        <f>IF(D36='基本（介護無）・単一'!$F$4,'基本（介護無）・単一'!$L$4,IF(D36='基本（介護無）・単一'!$F$5,'基本（介護無）・単一'!$L$5,IF(D36='基本（介護無）・単一'!$F$6,'基本（介護無）・単一'!$L$6,IF(D36='基本（介護無）・単一'!$F$7,'基本（介護無）・単一'!$L$7,IF(D36='基本（介護無）・単一'!$F$8,'基本（介護無）・単一'!$L$8,IF(D36='基本（介護無）・単一'!$F$9,'基本（介護無）・単一'!$L$9,IF(D36='基本（介護無）・単一'!$F$10,'基本（介護無）・単一'!$L$10)))))))</f>
        <v>483</v>
      </c>
      <c r="I36" s="257"/>
      <c r="J36" s="58">
        <f t="shared" si="10"/>
        <v>581</v>
      </c>
      <c r="K36" s="257"/>
      <c r="L36" s="58">
        <f t="shared" ref="L36:L67" si="11">ROUND(H36*(1+$I$4),0)+ROUND(J36*(1+$K$4),0)</f>
        <v>1209</v>
      </c>
      <c r="M36" s="59">
        <f t="shared" si="0"/>
        <v>13540</v>
      </c>
      <c r="N36" s="59">
        <f t="shared" si="1"/>
        <v>13250</v>
      </c>
      <c r="O36" s="59">
        <f t="shared" si="2"/>
        <v>13178</v>
      </c>
      <c r="P36" s="59">
        <f t="shared" si="3"/>
        <v>12960</v>
      </c>
      <c r="Q36" s="59">
        <f t="shared" si="4"/>
        <v>12815</v>
      </c>
      <c r="R36" s="59">
        <f t="shared" si="5"/>
        <v>12525</v>
      </c>
      <c r="S36" s="59">
        <f t="shared" si="6"/>
        <v>12307</v>
      </c>
      <c r="T36" s="59">
        <f t="shared" si="7"/>
        <v>12090</v>
      </c>
    </row>
    <row r="37" spans="1:20" ht="18" customHeight="1" x14ac:dyDescent="0.2">
      <c r="A37" s="53" t="s">
        <v>901</v>
      </c>
      <c r="B37" s="90" t="s">
        <v>655</v>
      </c>
      <c r="C37" s="84" t="s">
        <v>12</v>
      </c>
      <c r="D37" s="77">
        <v>2</v>
      </c>
      <c r="E37" s="78" t="s">
        <v>14</v>
      </c>
      <c r="F37" s="57">
        <v>3.5</v>
      </c>
      <c r="G37" s="62">
        <f t="shared" si="8"/>
        <v>5.5</v>
      </c>
      <c r="H37" s="58">
        <f>IF(D37='基本（介護無）・単一'!$F$4,'基本（介護無）・単一'!$L$4,IF(D37='基本（介護無）・単一'!$F$5,'基本（介護無）・単一'!$L$5,IF(D37='基本（介護無）・単一'!$F$6,'基本（介護無）・単一'!$L$6,IF(D37='基本（介護無）・単一'!$F$7,'基本（介護無）・単一'!$L$7,IF(D37='基本（介護無）・単一'!$F$8,'基本（介護無）・単一'!$L$8,IF(D37='基本（介護無）・単一'!$F$9,'基本（介護無）・単一'!$L$9,IF(D37='基本（介護無）・単一'!$F$10,'基本（介護無）・単一'!$L$10)))))))</f>
        <v>483</v>
      </c>
      <c r="I37" s="257"/>
      <c r="J37" s="58">
        <f t="shared" si="10"/>
        <v>678</v>
      </c>
      <c r="K37" s="257"/>
      <c r="L37" s="58">
        <f t="shared" si="11"/>
        <v>1331</v>
      </c>
      <c r="M37" s="59">
        <f t="shared" si="0"/>
        <v>14907</v>
      </c>
      <c r="N37" s="59">
        <f t="shared" si="1"/>
        <v>14587</v>
      </c>
      <c r="O37" s="59">
        <f t="shared" si="2"/>
        <v>14507</v>
      </c>
      <c r="P37" s="59">
        <f t="shared" si="3"/>
        <v>14268</v>
      </c>
      <c r="Q37" s="59">
        <f t="shared" si="4"/>
        <v>14108</v>
      </c>
      <c r="R37" s="59">
        <f t="shared" si="5"/>
        <v>13789</v>
      </c>
      <c r="S37" s="59">
        <f t="shared" si="6"/>
        <v>13549</v>
      </c>
      <c r="T37" s="59">
        <f t="shared" si="7"/>
        <v>13310</v>
      </c>
    </row>
    <row r="38" spans="1:20" ht="18" customHeight="1" x14ac:dyDescent="0.2">
      <c r="A38" s="53" t="s">
        <v>902</v>
      </c>
      <c r="B38" s="90" t="s">
        <v>655</v>
      </c>
      <c r="C38" s="84" t="s">
        <v>12</v>
      </c>
      <c r="D38" s="77">
        <v>2</v>
      </c>
      <c r="E38" s="78" t="s">
        <v>14</v>
      </c>
      <c r="F38" s="57">
        <v>4</v>
      </c>
      <c r="G38" s="62">
        <f t="shared" si="8"/>
        <v>6</v>
      </c>
      <c r="H38" s="58">
        <f>IF(D38='基本（介護無）・単一'!$F$4,'基本（介護無）・単一'!$L$4,IF(D38='基本（介護無）・単一'!$F$5,'基本（介護無）・単一'!$L$5,IF(D38='基本（介護無）・単一'!$F$6,'基本（介護無）・単一'!$L$6,IF(D38='基本（介護無）・単一'!$F$7,'基本（介護無）・単一'!$L$7,IF(D38='基本（介護無）・単一'!$F$8,'基本（介護無）・単一'!$L$8,IF(D38='基本（介護無）・単一'!$F$9,'基本（介護無）・単一'!$L$9,IF(D38='基本（介護無）・単一'!$F$10,'基本（介護無）・単一'!$L$10)))))))</f>
        <v>483</v>
      </c>
      <c r="I38" s="257"/>
      <c r="J38" s="58">
        <f>J29</f>
        <v>774</v>
      </c>
      <c r="K38" s="257"/>
      <c r="L38" s="58">
        <f t="shared" si="11"/>
        <v>1451</v>
      </c>
      <c r="M38" s="59">
        <f t="shared" si="0"/>
        <v>16251</v>
      </c>
      <c r="N38" s="59">
        <f t="shared" si="1"/>
        <v>15902</v>
      </c>
      <c r="O38" s="59">
        <f t="shared" si="2"/>
        <v>15815</v>
      </c>
      <c r="P38" s="59">
        <f t="shared" si="3"/>
        <v>15554</v>
      </c>
      <c r="Q38" s="59">
        <f t="shared" si="4"/>
        <v>15380</v>
      </c>
      <c r="R38" s="59">
        <f t="shared" si="5"/>
        <v>15032</v>
      </c>
      <c r="S38" s="59">
        <f t="shared" si="6"/>
        <v>14771</v>
      </c>
      <c r="T38" s="59">
        <f t="shared" si="7"/>
        <v>14510</v>
      </c>
    </row>
    <row r="39" spans="1:20" ht="18" customHeight="1" x14ac:dyDescent="0.2">
      <c r="A39" s="53" t="s">
        <v>903</v>
      </c>
      <c r="B39" s="90" t="s">
        <v>655</v>
      </c>
      <c r="C39" s="84" t="s">
        <v>12</v>
      </c>
      <c r="D39" s="77">
        <v>2</v>
      </c>
      <c r="E39" s="78" t="s">
        <v>14</v>
      </c>
      <c r="F39" s="57">
        <v>4.5</v>
      </c>
      <c r="G39" s="62">
        <f t="shared" si="8"/>
        <v>6.5</v>
      </c>
      <c r="H39" s="58">
        <f>IF(D39='基本（介護無）・単一'!$F$4,'基本（介護無）・単一'!$L$4,IF(D39='基本（介護無）・単一'!$F$5,'基本（介護無）・単一'!$L$5,IF(D39='基本（介護無）・単一'!$F$6,'基本（介護無）・単一'!$L$6,IF(D39='基本（介護無）・単一'!$F$7,'基本（介護無）・単一'!$L$7,IF(D39='基本（介護無）・単一'!$F$8,'基本（介護無）・単一'!$L$8,IF(D39='基本（介護無）・単一'!$F$9,'基本（介護無）・単一'!$L$9,IF(D39='基本（介護無）・単一'!$F$10,'基本（介護無）・単一'!$L$10)))))))</f>
        <v>483</v>
      </c>
      <c r="I39" s="257"/>
      <c r="J39" s="58">
        <f t="shared" si="10"/>
        <v>871</v>
      </c>
      <c r="K39" s="257"/>
      <c r="L39" s="58">
        <f t="shared" si="11"/>
        <v>1572</v>
      </c>
      <c r="M39" s="59">
        <f t="shared" si="0"/>
        <v>17606</v>
      </c>
      <c r="N39" s="59">
        <f t="shared" si="1"/>
        <v>17229</v>
      </c>
      <c r="O39" s="59">
        <f t="shared" si="2"/>
        <v>17134</v>
      </c>
      <c r="P39" s="59">
        <f t="shared" si="3"/>
        <v>16851</v>
      </c>
      <c r="Q39" s="59">
        <f t="shared" si="4"/>
        <v>16663</v>
      </c>
      <c r="R39" s="59">
        <f t="shared" si="5"/>
        <v>16285</v>
      </c>
      <c r="S39" s="59">
        <f t="shared" si="6"/>
        <v>16002</v>
      </c>
      <c r="T39" s="59">
        <f t="shared" si="7"/>
        <v>15720</v>
      </c>
    </row>
    <row r="40" spans="1:20" ht="18" customHeight="1" x14ac:dyDescent="0.2">
      <c r="A40" s="53" t="s">
        <v>904</v>
      </c>
      <c r="B40" s="90" t="s">
        <v>655</v>
      </c>
      <c r="C40" s="84" t="s">
        <v>12</v>
      </c>
      <c r="D40" s="77">
        <v>2.5</v>
      </c>
      <c r="E40" s="78" t="s">
        <v>14</v>
      </c>
      <c r="F40" s="57">
        <v>0.5</v>
      </c>
      <c r="G40" s="62">
        <f t="shared" si="8"/>
        <v>3</v>
      </c>
      <c r="H40" s="58">
        <f>IF(D40='基本（介護無）・単一'!$F$4,'基本（介護無）・単一'!$L$4,IF(D40='基本（介護無）・単一'!$F$5,'基本（介護無）・単一'!$L$5,IF(D40='基本（介護無）・単一'!$F$6,'基本（介護無）・単一'!$L$6,IF(D40='基本（介護無）・単一'!$F$7,'基本（介護無）・単一'!$L$7,IF(D40='基本（介護無）・単一'!$F$8,'基本（介護無）・単一'!$L$8,IF(D40='基本（介護無）・単一'!$F$9,'基本（介護無）・単一'!$L$9,IF(D40='基本（介護無）・単一'!$F$10,'基本（介護無）・単一'!$L$10)))))))</f>
        <v>580</v>
      </c>
      <c r="I40" s="257"/>
      <c r="J40" s="58">
        <f t="shared" si="10"/>
        <v>98</v>
      </c>
      <c r="K40" s="257"/>
      <c r="L40" s="58">
        <f t="shared" si="11"/>
        <v>703</v>
      </c>
      <c r="M40" s="59">
        <f t="shared" si="0"/>
        <v>7873</v>
      </c>
      <c r="N40" s="59">
        <f t="shared" si="1"/>
        <v>7704</v>
      </c>
      <c r="O40" s="59">
        <f t="shared" si="2"/>
        <v>7662</v>
      </c>
      <c r="P40" s="59">
        <f t="shared" si="3"/>
        <v>7536</v>
      </c>
      <c r="Q40" s="59">
        <f t="shared" si="4"/>
        <v>7451</v>
      </c>
      <c r="R40" s="59">
        <f t="shared" si="5"/>
        <v>7283</v>
      </c>
      <c r="S40" s="59">
        <f t="shared" si="6"/>
        <v>7156</v>
      </c>
      <c r="T40" s="59">
        <f t="shared" si="7"/>
        <v>7030</v>
      </c>
    </row>
    <row r="41" spans="1:20" ht="18" customHeight="1" x14ac:dyDescent="0.2">
      <c r="A41" s="53" t="s">
        <v>905</v>
      </c>
      <c r="B41" s="90" t="s">
        <v>655</v>
      </c>
      <c r="C41" s="84" t="s">
        <v>12</v>
      </c>
      <c r="D41" s="77">
        <v>2.5</v>
      </c>
      <c r="E41" s="78" t="s">
        <v>14</v>
      </c>
      <c r="F41" s="57">
        <v>1</v>
      </c>
      <c r="G41" s="62">
        <f t="shared" si="8"/>
        <v>3.5</v>
      </c>
      <c r="H41" s="58">
        <f>IF(D41='基本（介護無）・単一'!$F$4,'基本（介護無）・単一'!$L$4,IF(D41='基本（介護無）・単一'!$F$5,'基本（介護無）・単一'!$L$5,IF(D41='基本（介護無）・単一'!$F$6,'基本（介護無）・単一'!$L$6,IF(D41='基本（介護無）・単一'!$F$7,'基本（介護無）・単一'!$L$7,IF(D41='基本（介護無）・単一'!$F$8,'基本（介護無）・単一'!$L$8,IF(D41='基本（介護無）・単一'!$F$9,'基本（介護無）・単一'!$L$9,IF(D41='基本（介護無）・単一'!$F$10,'基本（介護無）・単一'!$L$10)))))))</f>
        <v>580</v>
      </c>
      <c r="I41" s="257"/>
      <c r="J41" s="58">
        <f t="shared" si="10"/>
        <v>195</v>
      </c>
      <c r="K41" s="257"/>
      <c r="L41" s="58">
        <f t="shared" si="11"/>
        <v>824</v>
      </c>
      <c r="M41" s="59">
        <f t="shared" si="0"/>
        <v>9228</v>
      </c>
      <c r="N41" s="59">
        <f t="shared" si="1"/>
        <v>9031</v>
      </c>
      <c r="O41" s="59">
        <f t="shared" si="2"/>
        <v>8981</v>
      </c>
      <c r="P41" s="59">
        <f t="shared" si="3"/>
        <v>8833</v>
      </c>
      <c r="Q41" s="59">
        <f t="shared" si="4"/>
        <v>8734</v>
      </c>
      <c r="R41" s="59">
        <f t="shared" si="5"/>
        <v>8536</v>
      </c>
      <c r="S41" s="59">
        <f t="shared" si="6"/>
        <v>8388</v>
      </c>
      <c r="T41" s="59">
        <f t="shared" si="7"/>
        <v>8240</v>
      </c>
    </row>
    <row r="42" spans="1:20" ht="18" customHeight="1" x14ac:dyDescent="0.2">
      <c r="A42" s="53" t="s">
        <v>906</v>
      </c>
      <c r="B42" s="90" t="s">
        <v>655</v>
      </c>
      <c r="C42" s="84" t="s">
        <v>12</v>
      </c>
      <c r="D42" s="77">
        <v>2.5</v>
      </c>
      <c r="E42" s="78" t="s">
        <v>14</v>
      </c>
      <c r="F42" s="57">
        <v>1.5</v>
      </c>
      <c r="G42" s="62">
        <f t="shared" si="8"/>
        <v>4</v>
      </c>
      <c r="H42" s="58">
        <f>IF(D42='基本（介護無）・単一'!$F$4,'基本（介護無）・単一'!$L$4,IF(D42='基本（介護無）・単一'!$F$5,'基本（介護無）・単一'!$L$5,IF(D42='基本（介護無）・単一'!$F$6,'基本（介護無）・単一'!$L$6,IF(D42='基本（介護無）・単一'!$F$7,'基本（介護無）・単一'!$L$7,IF(D42='基本（介護無）・単一'!$F$8,'基本（介護無）・単一'!$L$8,IF(D42='基本（介護無）・単一'!$F$9,'基本（介護無）・単一'!$L$9,IF(D42='基本（介護無）・単一'!$F$10,'基本（介護無）・単一'!$L$10)))))))</f>
        <v>580</v>
      </c>
      <c r="I42" s="257"/>
      <c r="J42" s="58">
        <f t="shared" si="10"/>
        <v>291</v>
      </c>
      <c r="K42" s="257"/>
      <c r="L42" s="58">
        <f t="shared" si="11"/>
        <v>944</v>
      </c>
      <c r="M42" s="59">
        <f t="shared" si="0"/>
        <v>10572</v>
      </c>
      <c r="N42" s="59">
        <f t="shared" si="1"/>
        <v>10346</v>
      </c>
      <c r="O42" s="59">
        <f t="shared" si="2"/>
        <v>10289</v>
      </c>
      <c r="P42" s="59">
        <f t="shared" si="3"/>
        <v>10119</v>
      </c>
      <c r="Q42" s="59">
        <f t="shared" si="4"/>
        <v>10006</v>
      </c>
      <c r="R42" s="59">
        <f t="shared" si="5"/>
        <v>9779</v>
      </c>
      <c r="S42" s="59">
        <f t="shared" si="6"/>
        <v>9609</v>
      </c>
      <c r="T42" s="59">
        <f t="shared" si="7"/>
        <v>9440</v>
      </c>
    </row>
    <row r="43" spans="1:20" ht="18" customHeight="1" x14ac:dyDescent="0.2">
      <c r="A43" s="53" t="s">
        <v>907</v>
      </c>
      <c r="B43" s="90" t="s">
        <v>655</v>
      </c>
      <c r="C43" s="84" t="s">
        <v>12</v>
      </c>
      <c r="D43" s="77">
        <v>2.5</v>
      </c>
      <c r="E43" s="78" t="s">
        <v>14</v>
      </c>
      <c r="F43" s="57">
        <v>2</v>
      </c>
      <c r="G43" s="62">
        <f t="shared" si="8"/>
        <v>4.5</v>
      </c>
      <c r="H43" s="58">
        <f>IF(D43='基本（介護無）・単一'!$F$4,'基本（介護無）・単一'!$L$4,IF(D43='基本（介護無）・単一'!$F$5,'基本（介護無）・単一'!$L$5,IF(D43='基本（介護無）・単一'!$F$6,'基本（介護無）・単一'!$L$6,IF(D43='基本（介護無）・単一'!$F$7,'基本（介護無）・単一'!$L$7,IF(D43='基本（介護無）・単一'!$F$8,'基本（介護無）・単一'!$L$8,IF(D43='基本（介護無）・単一'!$F$9,'基本（介護無）・単一'!$L$9,IF(D43='基本（介護無）・単一'!$F$10,'基本（介護無）・単一'!$L$10)))))))</f>
        <v>580</v>
      </c>
      <c r="I43" s="257"/>
      <c r="J43" s="58">
        <f t="shared" si="10"/>
        <v>388</v>
      </c>
      <c r="K43" s="257"/>
      <c r="L43" s="58">
        <f t="shared" si="11"/>
        <v>1065</v>
      </c>
      <c r="M43" s="59">
        <f t="shared" si="0"/>
        <v>11928</v>
      </c>
      <c r="N43" s="59">
        <f t="shared" si="1"/>
        <v>11672</v>
      </c>
      <c r="O43" s="59">
        <f t="shared" si="2"/>
        <v>11608</v>
      </c>
      <c r="P43" s="59">
        <f t="shared" si="3"/>
        <v>11416</v>
      </c>
      <c r="Q43" s="59">
        <f t="shared" si="4"/>
        <v>11289</v>
      </c>
      <c r="R43" s="59">
        <f t="shared" si="5"/>
        <v>11033</v>
      </c>
      <c r="S43" s="59">
        <f t="shared" si="6"/>
        <v>10841</v>
      </c>
      <c r="T43" s="59">
        <f t="shared" si="7"/>
        <v>10650</v>
      </c>
    </row>
    <row r="44" spans="1:20" ht="18" customHeight="1" x14ac:dyDescent="0.2">
      <c r="A44" s="53" t="s">
        <v>908</v>
      </c>
      <c r="B44" s="90" t="s">
        <v>655</v>
      </c>
      <c r="C44" s="84" t="s">
        <v>12</v>
      </c>
      <c r="D44" s="77">
        <v>2.5</v>
      </c>
      <c r="E44" s="78" t="s">
        <v>14</v>
      </c>
      <c r="F44" s="57">
        <v>2.5</v>
      </c>
      <c r="G44" s="62">
        <f t="shared" si="8"/>
        <v>5</v>
      </c>
      <c r="H44" s="58">
        <f>IF(D44='基本（介護無）・単一'!$F$4,'基本（介護無）・単一'!$L$4,IF(D44='基本（介護無）・単一'!$F$5,'基本（介護無）・単一'!$L$5,IF(D44='基本（介護無）・単一'!$F$6,'基本（介護無）・単一'!$L$6,IF(D44='基本（介護無）・単一'!$F$7,'基本（介護無）・単一'!$L$7,IF(D44='基本（介護無）・単一'!$F$8,'基本（介護無）・単一'!$L$8,IF(D44='基本（介護無）・単一'!$F$9,'基本（介護無）・単一'!$L$9,IF(D44='基本（介護無）・単一'!$F$10,'基本（介護無）・単一'!$L$10)))))))</f>
        <v>580</v>
      </c>
      <c r="I44" s="257"/>
      <c r="J44" s="58">
        <f t="shared" si="10"/>
        <v>484</v>
      </c>
      <c r="K44" s="257"/>
      <c r="L44" s="58">
        <f t="shared" si="11"/>
        <v>1185</v>
      </c>
      <c r="M44" s="59">
        <f t="shared" si="0"/>
        <v>13272</v>
      </c>
      <c r="N44" s="59">
        <f t="shared" si="1"/>
        <v>12987</v>
      </c>
      <c r="O44" s="59">
        <f t="shared" si="2"/>
        <v>12916</v>
      </c>
      <c r="P44" s="59">
        <f t="shared" si="3"/>
        <v>12703</v>
      </c>
      <c r="Q44" s="59">
        <f t="shared" si="4"/>
        <v>12561</v>
      </c>
      <c r="R44" s="59">
        <f t="shared" si="5"/>
        <v>12276</v>
      </c>
      <c r="S44" s="59">
        <f t="shared" si="6"/>
        <v>12063</v>
      </c>
      <c r="T44" s="59">
        <f t="shared" si="7"/>
        <v>11850</v>
      </c>
    </row>
    <row r="45" spans="1:20" ht="18" customHeight="1" x14ac:dyDescent="0.2">
      <c r="A45" s="53" t="s">
        <v>909</v>
      </c>
      <c r="B45" s="90" t="s">
        <v>655</v>
      </c>
      <c r="C45" s="84" t="s">
        <v>12</v>
      </c>
      <c r="D45" s="77">
        <v>2.5</v>
      </c>
      <c r="E45" s="78" t="s">
        <v>14</v>
      </c>
      <c r="F45" s="57">
        <v>3</v>
      </c>
      <c r="G45" s="62">
        <f t="shared" si="8"/>
        <v>5.5</v>
      </c>
      <c r="H45" s="58">
        <f>IF(D45='基本（介護無）・単一'!$F$4,'基本（介護無）・単一'!$L$4,IF(D45='基本（介護無）・単一'!$F$5,'基本（介護無）・単一'!$L$5,IF(D45='基本（介護無）・単一'!$F$6,'基本（介護無）・単一'!$L$6,IF(D45='基本（介護無）・単一'!$F$7,'基本（介護無）・単一'!$L$7,IF(D45='基本（介護無）・単一'!$F$8,'基本（介護無）・単一'!$L$8,IF(D45='基本（介護無）・単一'!$F$9,'基本（介護無）・単一'!$L$9,IF(D45='基本（介護無）・単一'!$F$10,'基本（介護無）・単一'!$L$10)))))))</f>
        <v>580</v>
      </c>
      <c r="I45" s="257"/>
      <c r="J45" s="58">
        <f t="shared" si="10"/>
        <v>581</v>
      </c>
      <c r="K45" s="257"/>
      <c r="L45" s="58">
        <f t="shared" si="11"/>
        <v>1306</v>
      </c>
      <c r="M45" s="59">
        <f t="shared" si="0"/>
        <v>14627</v>
      </c>
      <c r="N45" s="59">
        <f t="shared" si="1"/>
        <v>14313</v>
      </c>
      <c r="O45" s="59">
        <f t="shared" si="2"/>
        <v>14235</v>
      </c>
      <c r="P45" s="59">
        <f t="shared" si="3"/>
        <v>14000</v>
      </c>
      <c r="Q45" s="59">
        <f t="shared" si="4"/>
        <v>13843</v>
      </c>
      <c r="R45" s="59">
        <f t="shared" si="5"/>
        <v>13530</v>
      </c>
      <c r="S45" s="59">
        <f t="shared" si="6"/>
        <v>13295</v>
      </c>
      <c r="T45" s="59">
        <f t="shared" si="7"/>
        <v>13060</v>
      </c>
    </row>
    <row r="46" spans="1:20" ht="18" customHeight="1" x14ac:dyDescent="0.2">
      <c r="A46" s="53" t="s">
        <v>910</v>
      </c>
      <c r="B46" s="90" t="s">
        <v>655</v>
      </c>
      <c r="C46" s="84" t="s">
        <v>12</v>
      </c>
      <c r="D46" s="77">
        <v>2.5</v>
      </c>
      <c r="E46" s="78" t="s">
        <v>14</v>
      </c>
      <c r="F46" s="57">
        <v>3.5</v>
      </c>
      <c r="G46" s="62">
        <f t="shared" si="8"/>
        <v>6</v>
      </c>
      <c r="H46" s="58">
        <f>IF(D46='基本（介護無）・単一'!$F$4,'基本（介護無）・単一'!$L$4,IF(D46='基本（介護無）・単一'!$F$5,'基本（介護無）・単一'!$L$5,IF(D46='基本（介護無）・単一'!$F$6,'基本（介護無）・単一'!$L$6,IF(D46='基本（介護無）・単一'!$F$7,'基本（介護無）・単一'!$L$7,IF(D46='基本（介護無）・単一'!$F$8,'基本（介護無）・単一'!$L$8,IF(D46='基本（介護無）・単一'!$F$9,'基本（介護無）・単一'!$L$9,IF(D46='基本（介護無）・単一'!$F$10,'基本（介護無）・単一'!$L$10)))))))</f>
        <v>580</v>
      </c>
      <c r="I46" s="257"/>
      <c r="J46" s="58">
        <f t="shared" si="10"/>
        <v>678</v>
      </c>
      <c r="K46" s="257"/>
      <c r="L46" s="58">
        <f t="shared" si="11"/>
        <v>1428</v>
      </c>
      <c r="M46" s="59">
        <f t="shared" si="0"/>
        <v>15993</v>
      </c>
      <c r="N46" s="59">
        <f t="shared" si="1"/>
        <v>15650</v>
      </c>
      <c r="O46" s="59">
        <f t="shared" si="2"/>
        <v>15565</v>
      </c>
      <c r="P46" s="59">
        <f t="shared" si="3"/>
        <v>15308</v>
      </c>
      <c r="Q46" s="59">
        <f t="shared" si="4"/>
        <v>15136</v>
      </c>
      <c r="R46" s="59">
        <f t="shared" si="5"/>
        <v>14794</v>
      </c>
      <c r="S46" s="59">
        <f t="shared" si="6"/>
        <v>14537</v>
      </c>
      <c r="T46" s="59">
        <f t="shared" si="7"/>
        <v>14280</v>
      </c>
    </row>
    <row r="47" spans="1:20" ht="18" customHeight="1" x14ac:dyDescent="0.2">
      <c r="A47" s="53" t="s">
        <v>911</v>
      </c>
      <c r="B47" s="90" t="s">
        <v>655</v>
      </c>
      <c r="C47" s="84" t="s">
        <v>12</v>
      </c>
      <c r="D47" s="77">
        <v>2.5</v>
      </c>
      <c r="E47" s="78" t="s">
        <v>14</v>
      </c>
      <c r="F47" s="57">
        <v>4</v>
      </c>
      <c r="G47" s="62">
        <f t="shared" si="8"/>
        <v>6.5</v>
      </c>
      <c r="H47" s="58">
        <f>IF(D47='基本（介護無）・単一'!$F$4,'基本（介護無）・単一'!$L$4,IF(D47='基本（介護無）・単一'!$F$5,'基本（介護無）・単一'!$L$5,IF(D47='基本（介護無）・単一'!$F$6,'基本（介護無）・単一'!$L$6,IF(D47='基本（介護無）・単一'!$F$7,'基本（介護無）・単一'!$L$7,IF(D47='基本（介護無）・単一'!$F$8,'基本（介護無）・単一'!$L$8,IF(D47='基本（介護無）・単一'!$F$9,'基本（介護無）・単一'!$L$9,IF(D47='基本（介護無）・単一'!$F$10,'基本（介護無）・単一'!$L$10)))))))</f>
        <v>580</v>
      </c>
      <c r="I47" s="257"/>
      <c r="J47" s="58">
        <f t="shared" si="10"/>
        <v>774</v>
      </c>
      <c r="K47" s="257"/>
      <c r="L47" s="58">
        <f t="shared" si="11"/>
        <v>1548</v>
      </c>
      <c r="M47" s="59">
        <f t="shared" si="0"/>
        <v>17337</v>
      </c>
      <c r="N47" s="59">
        <f t="shared" si="1"/>
        <v>16966</v>
      </c>
      <c r="O47" s="59">
        <f t="shared" si="2"/>
        <v>16873</v>
      </c>
      <c r="P47" s="59">
        <f t="shared" si="3"/>
        <v>16594</v>
      </c>
      <c r="Q47" s="59">
        <f t="shared" si="4"/>
        <v>16408</v>
      </c>
      <c r="R47" s="59">
        <f t="shared" si="5"/>
        <v>16037</v>
      </c>
      <c r="S47" s="59">
        <f t="shared" si="6"/>
        <v>15758</v>
      </c>
      <c r="T47" s="59">
        <f t="shared" si="7"/>
        <v>15480</v>
      </c>
    </row>
    <row r="48" spans="1:20" ht="18" customHeight="1" x14ac:dyDescent="0.2">
      <c r="A48" s="53" t="s">
        <v>912</v>
      </c>
      <c r="B48" s="90" t="s">
        <v>655</v>
      </c>
      <c r="C48" s="84" t="s">
        <v>12</v>
      </c>
      <c r="D48" s="77">
        <v>2.5</v>
      </c>
      <c r="E48" s="78" t="s">
        <v>14</v>
      </c>
      <c r="F48" s="57">
        <v>4.5</v>
      </c>
      <c r="G48" s="62">
        <f t="shared" si="8"/>
        <v>7</v>
      </c>
      <c r="H48" s="58">
        <f>IF(D48='基本（介護無）・単一'!$F$4,'基本（介護無）・単一'!$L$4,IF(D48='基本（介護無）・単一'!$F$5,'基本（介護無）・単一'!$L$5,IF(D48='基本（介護無）・単一'!$F$6,'基本（介護無）・単一'!$L$6,IF(D48='基本（介護無）・単一'!$F$7,'基本（介護無）・単一'!$L$7,IF(D48='基本（介護無）・単一'!$F$8,'基本（介護無）・単一'!$L$8,IF(D48='基本（介護無）・単一'!$F$9,'基本（介護無）・単一'!$L$9,IF(D48='基本（介護無）・単一'!$F$10,'基本（介護無）・単一'!$L$10)))))))</f>
        <v>580</v>
      </c>
      <c r="I48" s="257"/>
      <c r="J48" s="58">
        <f t="shared" si="10"/>
        <v>871</v>
      </c>
      <c r="K48" s="257"/>
      <c r="L48" s="58">
        <f t="shared" si="11"/>
        <v>1669</v>
      </c>
      <c r="M48" s="59">
        <f t="shared" si="0"/>
        <v>18692</v>
      </c>
      <c r="N48" s="59">
        <f t="shared" si="1"/>
        <v>18292</v>
      </c>
      <c r="O48" s="59">
        <f t="shared" si="2"/>
        <v>18192</v>
      </c>
      <c r="P48" s="59">
        <f t="shared" si="3"/>
        <v>17891</v>
      </c>
      <c r="Q48" s="59">
        <f t="shared" si="4"/>
        <v>17691</v>
      </c>
      <c r="R48" s="59">
        <f t="shared" si="5"/>
        <v>17290</v>
      </c>
      <c r="S48" s="59">
        <f t="shared" si="6"/>
        <v>16990</v>
      </c>
      <c r="T48" s="59">
        <f t="shared" si="7"/>
        <v>16690</v>
      </c>
    </row>
    <row r="49" spans="1:20" ht="18" customHeight="1" x14ac:dyDescent="0.2">
      <c r="A49" s="53" t="s">
        <v>913</v>
      </c>
      <c r="B49" s="90" t="s">
        <v>655</v>
      </c>
      <c r="C49" s="84" t="s">
        <v>12</v>
      </c>
      <c r="D49" s="77">
        <v>3</v>
      </c>
      <c r="E49" s="78" t="s">
        <v>14</v>
      </c>
      <c r="F49" s="57">
        <v>0.5</v>
      </c>
      <c r="G49" s="62">
        <f t="shared" si="8"/>
        <v>3.5</v>
      </c>
      <c r="H49" s="58">
        <f>IF(D49='基本（介護無）・単一'!$F$4,'基本（介護無）・単一'!$L$4,IF(D49='基本（介護無）・単一'!$F$5,'基本（介護無）・単一'!$L$5,IF(D49='基本（介護無）・単一'!$F$6,'基本（介護無）・単一'!$L$6,IF(D49='基本（介護無）・単一'!$F$7,'基本（介護無）・単一'!$L$7,IF(D49='基本（介護無）・単一'!$F$8,'基本（介護無）・単一'!$L$8,IF(D49='基本（介護無）・単一'!$F$9,'基本（介護無）・単一'!$L$9,IF(D49='基本（介護無）・単一'!$F$10,'基本（介護無）・単一'!$L$10)))))))</f>
        <v>676</v>
      </c>
      <c r="I49" s="257"/>
      <c r="J49" s="58">
        <f t="shared" si="10"/>
        <v>98</v>
      </c>
      <c r="K49" s="257"/>
      <c r="L49" s="58">
        <f t="shared" si="11"/>
        <v>799</v>
      </c>
      <c r="M49" s="59">
        <f t="shared" si="0"/>
        <v>8948</v>
      </c>
      <c r="N49" s="59">
        <f t="shared" si="1"/>
        <v>8757</v>
      </c>
      <c r="O49" s="59">
        <f t="shared" si="2"/>
        <v>8709</v>
      </c>
      <c r="P49" s="59">
        <f t="shared" si="3"/>
        <v>8565</v>
      </c>
      <c r="Q49" s="59">
        <f t="shared" si="4"/>
        <v>8469</v>
      </c>
      <c r="R49" s="59">
        <f t="shared" si="5"/>
        <v>8277</v>
      </c>
      <c r="S49" s="59">
        <f t="shared" si="6"/>
        <v>8133</v>
      </c>
      <c r="T49" s="59">
        <f t="shared" si="7"/>
        <v>7990</v>
      </c>
    </row>
    <row r="50" spans="1:20" ht="18" customHeight="1" x14ac:dyDescent="0.2">
      <c r="A50" s="53" t="s">
        <v>914</v>
      </c>
      <c r="B50" s="90" t="s">
        <v>655</v>
      </c>
      <c r="C50" s="84" t="s">
        <v>12</v>
      </c>
      <c r="D50" s="77">
        <v>3</v>
      </c>
      <c r="E50" s="78" t="s">
        <v>14</v>
      </c>
      <c r="F50" s="57">
        <v>1</v>
      </c>
      <c r="G50" s="62">
        <f t="shared" si="8"/>
        <v>4</v>
      </c>
      <c r="H50" s="58">
        <f>IF(D50='基本（介護無）・単一'!$F$4,'基本（介護無）・単一'!$L$4,IF(D50='基本（介護無）・単一'!$F$5,'基本（介護無）・単一'!$L$5,IF(D50='基本（介護無）・単一'!$F$6,'基本（介護無）・単一'!$L$6,IF(D50='基本（介護無）・単一'!$F$7,'基本（介護無）・単一'!$L$7,IF(D50='基本（介護無）・単一'!$F$8,'基本（介護無）・単一'!$L$8,IF(D50='基本（介護無）・単一'!$F$9,'基本（介護無）・単一'!$L$9,IF(D50='基本（介護無）・単一'!$F$10,'基本（介護無）・単一'!$L$10)))))))</f>
        <v>676</v>
      </c>
      <c r="I50" s="257"/>
      <c r="J50" s="58">
        <f t="shared" si="10"/>
        <v>195</v>
      </c>
      <c r="K50" s="257"/>
      <c r="L50" s="58">
        <f t="shared" si="11"/>
        <v>920</v>
      </c>
      <c r="M50" s="59">
        <f t="shared" si="0"/>
        <v>10304</v>
      </c>
      <c r="N50" s="59">
        <f t="shared" si="1"/>
        <v>10083</v>
      </c>
      <c r="O50" s="59">
        <f t="shared" si="2"/>
        <v>10028</v>
      </c>
      <c r="P50" s="59">
        <f t="shared" si="3"/>
        <v>9862</v>
      </c>
      <c r="Q50" s="59">
        <f t="shared" si="4"/>
        <v>9752</v>
      </c>
      <c r="R50" s="59">
        <f t="shared" si="5"/>
        <v>9531</v>
      </c>
      <c r="S50" s="59">
        <f t="shared" si="6"/>
        <v>9365</v>
      </c>
      <c r="T50" s="59">
        <f t="shared" si="7"/>
        <v>9200</v>
      </c>
    </row>
    <row r="51" spans="1:20" ht="18" customHeight="1" x14ac:dyDescent="0.2">
      <c r="A51" s="53" t="s">
        <v>915</v>
      </c>
      <c r="B51" s="90" t="s">
        <v>655</v>
      </c>
      <c r="C51" s="84" t="s">
        <v>12</v>
      </c>
      <c r="D51" s="77">
        <v>3</v>
      </c>
      <c r="E51" s="78" t="s">
        <v>14</v>
      </c>
      <c r="F51" s="57">
        <v>1.5</v>
      </c>
      <c r="G51" s="62">
        <f t="shared" si="8"/>
        <v>4.5</v>
      </c>
      <c r="H51" s="58">
        <f>IF(D51='基本（介護無）・単一'!$F$4,'基本（介護無）・単一'!$L$4,IF(D51='基本（介護無）・単一'!$F$5,'基本（介護無）・単一'!$L$5,IF(D51='基本（介護無）・単一'!$F$6,'基本（介護無）・単一'!$L$6,IF(D51='基本（介護無）・単一'!$F$7,'基本（介護無）・単一'!$L$7,IF(D51='基本（介護無）・単一'!$F$8,'基本（介護無）・単一'!$L$8,IF(D51='基本（介護無）・単一'!$F$9,'基本（介護無）・単一'!$L$9,IF(D51='基本（介護無）・単一'!$F$10,'基本（介護無）・単一'!$L$10)))))))</f>
        <v>676</v>
      </c>
      <c r="I51" s="257"/>
      <c r="J51" s="58">
        <f t="shared" si="10"/>
        <v>291</v>
      </c>
      <c r="K51" s="257"/>
      <c r="L51" s="58">
        <f t="shared" si="11"/>
        <v>1040</v>
      </c>
      <c r="M51" s="59">
        <f t="shared" si="0"/>
        <v>11648</v>
      </c>
      <c r="N51" s="59">
        <f t="shared" si="1"/>
        <v>11398</v>
      </c>
      <c r="O51" s="59">
        <f t="shared" si="2"/>
        <v>11336</v>
      </c>
      <c r="P51" s="59">
        <f t="shared" si="3"/>
        <v>11148</v>
      </c>
      <c r="Q51" s="59">
        <f t="shared" si="4"/>
        <v>11024</v>
      </c>
      <c r="R51" s="59">
        <f t="shared" si="5"/>
        <v>10774</v>
      </c>
      <c r="S51" s="59">
        <f t="shared" si="6"/>
        <v>10587</v>
      </c>
      <c r="T51" s="59">
        <f t="shared" si="7"/>
        <v>10400</v>
      </c>
    </row>
    <row r="52" spans="1:20" ht="18" customHeight="1" x14ac:dyDescent="0.2">
      <c r="A52" s="53" t="s">
        <v>916</v>
      </c>
      <c r="B52" s="90" t="s">
        <v>655</v>
      </c>
      <c r="C52" s="84" t="s">
        <v>12</v>
      </c>
      <c r="D52" s="77">
        <v>3</v>
      </c>
      <c r="E52" s="78" t="s">
        <v>14</v>
      </c>
      <c r="F52" s="57">
        <v>2</v>
      </c>
      <c r="G52" s="62">
        <f t="shared" si="8"/>
        <v>5</v>
      </c>
      <c r="H52" s="58">
        <f>IF(D52='基本（介護無）・単一'!$F$4,'基本（介護無）・単一'!$L$4,IF(D52='基本（介護無）・単一'!$F$5,'基本（介護無）・単一'!$L$5,IF(D52='基本（介護無）・単一'!$F$6,'基本（介護無）・単一'!$L$6,IF(D52='基本（介護無）・単一'!$F$7,'基本（介護無）・単一'!$L$7,IF(D52='基本（介護無）・単一'!$F$8,'基本（介護無）・単一'!$L$8,IF(D52='基本（介護無）・単一'!$F$9,'基本（介護無）・単一'!$L$9,IF(D52='基本（介護無）・単一'!$F$10,'基本（介護無）・単一'!$L$10)))))))</f>
        <v>676</v>
      </c>
      <c r="I52" s="257"/>
      <c r="J52" s="58">
        <f t="shared" si="10"/>
        <v>388</v>
      </c>
      <c r="K52" s="257"/>
      <c r="L52" s="58">
        <f t="shared" si="11"/>
        <v>1161</v>
      </c>
      <c r="M52" s="59">
        <f t="shared" si="0"/>
        <v>13003</v>
      </c>
      <c r="N52" s="59">
        <f t="shared" si="1"/>
        <v>12724</v>
      </c>
      <c r="O52" s="59">
        <f t="shared" si="2"/>
        <v>12654</v>
      </c>
      <c r="P52" s="59">
        <f t="shared" si="3"/>
        <v>12445</v>
      </c>
      <c r="Q52" s="59">
        <f t="shared" si="4"/>
        <v>12306</v>
      </c>
      <c r="R52" s="59">
        <f t="shared" si="5"/>
        <v>12027</v>
      </c>
      <c r="S52" s="59">
        <f t="shared" si="6"/>
        <v>11818</v>
      </c>
      <c r="T52" s="59">
        <f t="shared" si="7"/>
        <v>11610</v>
      </c>
    </row>
    <row r="53" spans="1:20" ht="18" customHeight="1" x14ac:dyDescent="0.2">
      <c r="A53" s="53" t="s">
        <v>917</v>
      </c>
      <c r="B53" s="90" t="s">
        <v>655</v>
      </c>
      <c r="C53" s="84" t="s">
        <v>12</v>
      </c>
      <c r="D53" s="77">
        <v>3</v>
      </c>
      <c r="E53" s="78" t="s">
        <v>14</v>
      </c>
      <c r="F53" s="57">
        <v>2.5</v>
      </c>
      <c r="G53" s="62">
        <f t="shared" si="8"/>
        <v>5.5</v>
      </c>
      <c r="H53" s="58">
        <f>IF(D53='基本（介護無）・単一'!$F$4,'基本（介護無）・単一'!$L$4,IF(D53='基本（介護無）・単一'!$F$5,'基本（介護無）・単一'!$L$5,IF(D53='基本（介護無）・単一'!$F$6,'基本（介護無）・単一'!$L$6,IF(D53='基本（介護無）・単一'!$F$7,'基本（介護無）・単一'!$L$7,IF(D53='基本（介護無）・単一'!$F$8,'基本（介護無）・単一'!$L$8,IF(D53='基本（介護無）・単一'!$F$9,'基本（介護無）・単一'!$L$9,IF(D53='基本（介護無）・単一'!$F$10,'基本（介護無）・単一'!$L$10)))))))</f>
        <v>676</v>
      </c>
      <c r="I53" s="257"/>
      <c r="J53" s="58">
        <f t="shared" si="10"/>
        <v>484</v>
      </c>
      <c r="K53" s="257"/>
      <c r="L53" s="58">
        <f t="shared" si="11"/>
        <v>1281</v>
      </c>
      <c r="M53" s="59">
        <f t="shared" si="0"/>
        <v>14347</v>
      </c>
      <c r="N53" s="59">
        <f t="shared" si="1"/>
        <v>14039</v>
      </c>
      <c r="O53" s="59">
        <f t="shared" si="2"/>
        <v>13962</v>
      </c>
      <c r="P53" s="59">
        <f t="shared" si="3"/>
        <v>13732</v>
      </c>
      <c r="Q53" s="59">
        <f t="shared" si="4"/>
        <v>13578</v>
      </c>
      <c r="R53" s="59">
        <f t="shared" si="5"/>
        <v>13271</v>
      </c>
      <c r="S53" s="59">
        <f t="shared" si="6"/>
        <v>13040</v>
      </c>
      <c r="T53" s="59">
        <f t="shared" si="7"/>
        <v>12810</v>
      </c>
    </row>
    <row r="54" spans="1:20" ht="18" customHeight="1" x14ac:dyDescent="0.2">
      <c r="A54" s="53" t="s">
        <v>918</v>
      </c>
      <c r="B54" s="90" t="s">
        <v>655</v>
      </c>
      <c r="C54" s="84" t="s">
        <v>12</v>
      </c>
      <c r="D54" s="77">
        <v>3</v>
      </c>
      <c r="E54" s="78" t="s">
        <v>14</v>
      </c>
      <c r="F54" s="57">
        <v>3</v>
      </c>
      <c r="G54" s="62">
        <f t="shared" si="8"/>
        <v>6</v>
      </c>
      <c r="H54" s="58">
        <f>IF(D54='基本（介護無）・単一'!$F$4,'基本（介護無）・単一'!$L$4,IF(D54='基本（介護無）・単一'!$F$5,'基本（介護無）・単一'!$L$5,IF(D54='基本（介護無）・単一'!$F$6,'基本（介護無）・単一'!$L$6,IF(D54='基本（介護無）・単一'!$F$7,'基本（介護無）・単一'!$L$7,IF(D54='基本（介護無）・単一'!$F$8,'基本（介護無）・単一'!$L$8,IF(D54='基本（介護無）・単一'!$F$9,'基本（介護無）・単一'!$L$9,IF(D54='基本（介護無）・単一'!$F$10,'基本（介護無）・単一'!$L$10)))))))</f>
        <v>676</v>
      </c>
      <c r="I54" s="257"/>
      <c r="J54" s="58">
        <f t="shared" si="10"/>
        <v>581</v>
      </c>
      <c r="K54" s="257"/>
      <c r="L54" s="58">
        <f t="shared" si="11"/>
        <v>1402</v>
      </c>
      <c r="M54" s="59">
        <f t="shared" si="0"/>
        <v>15702</v>
      </c>
      <c r="N54" s="59">
        <f t="shared" si="1"/>
        <v>15365</v>
      </c>
      <c r="O54" s="59">
        <f t="shared" si="2"/>
        <v>15281</v>
      </c>
      <c r="P54" s="59">
        <f t="shared" si="3"/>
        <v>15029</v>
      </c>
      <c r="Q54" s="59">
        <f t="shared" si="4"/>
        <v>14861</v>
      </c>
      <c r="R54" s="59">
        <f t="shared" si="5"/>
        <v>14524</v>
      </c>
      <c r="S54" s="59">
        <f t="shared" si="6"/>
        <v>14272</v>
      </c>
      <c r="T54" s="59">
        <f t="shared" si="7"/>
        <v>14020</v>
      </c>
    </row>
    <row r="55" spans="1:20" ht="18" customHeight="1" x14ac:dyDescent="0.2">
      <c r="A55" s="53" t="s">
        <v>919</v>
      </c>
      <c r="B55" s="90" t="s">
        <v>655</v>
      </c>
      <c r="C55" s="84" t="s">
        <v>12</v>
      </c>
      <c r="D55" s="77">
        <v>3</v>
      </c>
      <c r="E55" s="78" t="s">
        <v>14</v>
      </c>
      <c r="F55" s="57">
        <v>3.5</v>
      </c>
      <c r="G55" s="62">
        <f t="shared" si="8"/>
        <v>6.5</v>
      </c>
      <c r="H55" s="58">
        <f>IF(D55='基本（介護無）・単一'!$F$4,'基本（介護無）・単一'!$L$4,IF(D55='基本（介護無）・単一'!$F$5,'基本（介護無）・単一'!$L$5,IF(D55='基本（介護無）・単一'!$F$6,'基本（介護無）・単一'!$L$6,IF(D55='基本（介護無）・単一'!$F$7,'基本（介護無）・単一'!$L$7,IF(D55='基本（介護無）・単一'!$F$8,'基本（介護無）・単一'!$L$8,IF(D55='基本（介護無）・単一'!$F$9,'基本（介護無）・単一'!$L$9,IF(D55='基本（介護無）・単一'!$F$10,'基本（介護無）・単一'!$L$10)))))))</f>
        <v>676</v>
      </c>
      <c r="I55" s="257"/>
      <c r="J55" s="58">
        <f t="shared" si="10"/>
        <v>678</v>
      </c>
      <c r="K55" s="257"/>
      <c r="L55" s="58">
        <f t="shared" si="11"/>
        <v>1524</v>
      </c>
      <c r="M55" s="59">
        <f t="shared" si="0"/>
        <v>17068</v>
      </c>
      <c r="N55" s="59">
        <f t="shared" si="1"/>
        <v>16703</v>
      </c>
      <c r="O55" s="59">
        <f t="shared" si="2"/>
        <v>16611</v>
      </c>
      <c r="P55" s="59">
        <f t="shared" si="3"/>
        <v>16337</v>
      </c>
      <c r="Q55" s="59">
        <f t="shared" si="4"/>
        <v>16154</v>
      </c>
      <c r="R55" s="59">
        <f t="shared" si="5"/>
        <v>15788</v>
      </c>
      <c r="S55" s="59">
        <f t="shared" si="6"/>
        <v>15514</v>
      </c>
      <c r="T55" s="59">
        <f t="shared" si="7"/>
        <v>15240</v>
      </c>
    </row>
    <row r="56" spans="1:20" ht="18" customHeight="1" x14ac:dyDescent="0.2">
      <c r="A56" s="53" t="s">
        <v>920</v>
      </c>
      <c r="B56" s="90" t="s">
        <v>655</v>
      </c>
      <c r="C56" s="84" t="s">
        <v>12</v>
      </c>
      <c r="D56" s="77">
        <v>3</v>
      </c>
      <c r="E56" s="78" t="s">
        <v>14</v>
      </c>
      <c r="F56" s="57">
        <v>4</v>
      </c>
      <c r="G56" s="62">
        <f t="shared" si="8"/>
        <v>7</v>
      </c>
      <c r="H56" s="58">
        <f>IF(D56='基本（介護無）・単一'!$F$4,'基本（介護無）・単一'!$L$4,IF(D56='基本（介護無）・単一'!$F$5,'基本（介護無）・単一'!$L$5,IF(D56='基本（介護無）・単一'!$F$6,'基本（介護無）・単一'!$L$6,IF(D56='基本（介護無）・単一'!$F$7,'基本（介護無）・単一'!$L$7,IF(D56='基本（介護無）・単一'!$F$8,'基本（介護無）・単一'!$L$8,IF(D56='基本（介護無）・単一'!$F$9,'基本（介護無）・単一'!$L$9,IF(D56='基本（介護無）・単一'!$F$10,'基本（介護無）・単一'!$L$10)))))))</f>
        <v>676</v>
      </c>
      <c r="I56" s="257"/>
      <c r="J56" s="58">
        <f t="shared" si="10"/>
        <v>774</v>
      </c>
      <c r="K56" s="257"/>
      <c r="L56" s="58">
        <f t="shared" si="11"/>
        <v>1644</v>
      </c>
      <c r="M56" s="59">
        <f t="shared" si="0"/>
        <v>18412</v>
      </c>
      <c r="N56" s="59">
        <f t="shared" si="1"/>
        <v>18018</v>
      </c>
      <c r="O56" s="59">
        <f t="shared" si="2"/>
        <v>17919</v>
      </c>
      <c r="P56" s="59">
        <f t="shared" si="3"/>
        <v>17623</v>
      </c>
      <c r="Q56" s="59">
        <f t="shared" si="4"/>
        <v>17426</v>
      </c>
      <c r="R56" s="59">
        <f t="shared" si="5"/>
        <v>17031</v>
      </c>
      <c r="S56" s="59">
        <f t="shared" si="6"/>
        <v>16735</v>
      </c>
      <c r="T56" s="59">
        <f t="shared" si="7"/>
        <v>16440</v>
      </c>
    </row>
    <row r="57" spans="1:20" ht="18" customHeight="1" x14ac:dyDescent="0.2">
      <c r="A57" s="53" t="s">
        <v>921</v>
      </c>
      <c r="B57" s="90" t="s">
        <v>655</v>
      </c>
      <c r="C57" s="84" t="s">
        <v>12</v>
      </c>
      <c r="D57" s="77">
        <v>3</v>
      </c>
      <c r="E57" s="78" t="s">
        <v>14</v>
      </c>
      <c r="F57" s="57">
        <v>4.5</v>
      </c>
      <c r="G57" s="62">
        <f t="shared" si="8"/>
        <v>7.5</v>
      </c>
      <c r="H57" s="58">
        <f>IF(D57='基本（介護無）・単一'!$F$4,'基本（介護無）・単一'!$L$4,IF(D57='基本（介護無）・単一'!$F$5,'基本（介護無）・単一'!$L$5,IF(D57='基本（介護無）・単一'!$F$6,'基本（介護無）・単一'!$L$6,IF(D57='基本（介護無）・単一'!$F$7,'基本（介護無）・単一'!$L$7,IF(D57='基本（介護無）・単一'!$F$8,'基本（介護無）・単一'!$L$8,IF(D57='基本（介護無）・単一'!$F$9,'基本（介護無）・単一'!$L$9,IF(D57='基本（介護無）・単一'!$F$10,'基本（介護無）・単一'!$L$10)))))))</f>
        <v>676</v>
      </c>
      <c r="I57" s="257"/>
      <c r="J57" s="58">
        <f t="shared" si="10"/>
        <v>871</v>
      </c>
      <c r="K57" s="257"/>
      <c r="L57" s="58">
        <f t="shared" si="11"/>
        <v>1765</v>
      </c>
      <c r="M57" s="59">
        <f t="shared" si="0"/>
        <v>19768</v>
      </c>
      <c r="N57" s="59">
        <f t="shared" si="1"/>
        <v>19344</v>
      </c>
      <c r="O57" s="59">
        <f t="shared" si="2"/>
        <v>19238</v>
      </c>
      <c r="P57" s="59">
        <f t="shared" si="3"/>
        <v>18920</v>
      </c>
      <c r="Q57" s="59">
        <f t="shared" si="4"/>
        <v>18709</v>
      </c>
      <c r="R57" s="59">
        <f t="shared" si="5"/>
        <v>18285</v>
      </c>
      <c r="S57" s="59">
        <f t="shared" si="6"/>
        <v>17967</v>
      </c>
      <c r="T57" s="59">
        <f t="shared" si="7"/>
        <v>17650</v>
      </c>
    </row>
    <row r="58" spans="1:20" ht="18" customHeight="1" x14ac:dyDescent="0.2">
      <c r="A58" s="53" t="s">
        <v>922</v>
      </c>
      <c r="B58" s="90" t="s">
        <v>655</v>
      </c>
      <c r="C58" s="84" t="s">
        <v>12</v>
      </c>
      <c r="D58" s="77">
        <v>3.5</v>
      </c>
      <c r="E58" s="78" t="s">
        <v>14</v>
      </c>
      <c r="F58" s="57">
        <v>0.5</v>
      </c>
      <c r="G58" s="62">
        <f t="shared" si="8"/>
        <v>4</v>
      </c>
      <c r="H58" s="58">
        <f>IF(D58='基本（介護無）・単一'!$F$4,'基本（介護無）・単一'!$L$4,IF(D58='基本（介護無）・単一'!$F$5,'基本（介護無）・単一'!$L$5,IF(D58='基本（介護無）・単一'!$F$6,'基本（介護無）・単一'!$L$6,IF(D58='基本（介護無）・単一'!$F$7,'基本（介護無）・単一'!$L$7,IF(D58='基本（介護無）・単一'!$F$8,'基本（介護無）・単一'!$L$8,IF(D58='基本（介護無）・単一'!$F$9,'基本（介護無）・単一'!$L$9,IF(D58='基本（介護無）・単一'!$F$10,'基本（介護無）・単一'!$L$10)))))))</f>
        <v>773</v>
      </c>
      <c r="I58" s="257"/>
      <c r="J58" s="58">
        <f t="shared" si="10"/>
        <v>98</v>
      </c>
      <c r="K58" s="257"/>
      <c r="L58" s="58">
        <f t="shared" si="11"/>
        <v>896</v>
      </c>
      <c r="M58" s="59">
        <f t="shared" si="0"/>
        <v>10035</v>
      </c>
      <c r="N58" s="59">
        <f t="shared" si="1"/>
        <v>9820</v>
      </c>
      <c r="O58" s="59">
        <f t="shared" si="2"/>
        <v>9766</v>
      </c>
      <c r="P58" s="59">
        <f t="shared" si="3"/>
        <v>9605</v>
      </c>
      <c r="Q58" s="59">
        <f t="shared" si="4"/>
        <v>9497</v>
      </c>
      <c r="R58" s="59">
        <f t="shared" si="5"/>
        <v>9282</v>
      </c>
      <c r="S58" s="59">
        <f t="shared" si="6"/>
        <v>9121</v>
      </c>
      <c r="T58" s="59">
        <f t="shared" si="7"/>
        <v>8960</v>
      </c>
    </row>
    <row r="59" spans="1:20" ht="18" customHeight="1" x14ac:dyDescent="0.2">
      <c r="A59" s="53" t="s">
        <v>923</v>
      </c>
      <c r="B59" s="90" t="s">
        <v>655</v>
      </c>
      <c r="C59" s="84" t="s">
        <v>12</v>
      </c>
      <c r="D59" s="77">
        <v>3.5</v>
      </c>
      <c r="E59" s="78" t="s">
        <v>14</v>
      </c>
      <c r="F59" s="57">
        <v>1</v>
      </c>
      <c r="G59" s="62">
        <f t="shared" si="8"/>
        <v>4.5</v>
      </c>
      <c r="H59" s="58">
        <f>IF(D59='基本（介護無）・単一'!$F$4,'基本（介護無）・単一'!$L$4,IF(D59='基本（介護無）・単一'!$F$5,'基本（介護無）・単一'!$L$5,IF(D59='基本（介護無）・単一'!$F$6,'基本（介護無）・単一'!$L$6,IF(D59='基本（介護無）・単一'!$F$7,'基本（介護無）・単一'!$L$7,IF(D59='基本（介護無）・単一'!$F$8,'基本（介護無）・単一'!$L$8,IF(D59='基本（介護無）・単一'!$F$9,'基本（介護無）・単一'!$L$9,IF(D59='基本（介護無）・単一'!$F$10,'基本（介護無）・単一'!$L$10)))))))</f>
        <v>773</v>
      </c>
      <c r="I59" s="257"/>
      <c r="J59" s="58">
        <f t="shared" si="10"/>
        <v>195</v>
      </c>
      <c r="K59" s="257"/>
      <c r="L59" s="58">
        <f t="shared" si="11"/>
        <v>1017</v>
      </c>
      <c r="M59" s="59">
        <f t="shared" si="0"/>
        <v>11390</v>
      </c>
      <c r="N59" s="59">
        <f t="shared" si="1"/>
        <v>11146</v>
      </c>
      <c r="O59" s="59">
        <f t="shared" si="2"/>
        <v>11085</v>
      </c>
      <c r="P59" s="59">
        <f t="shared" si="3"/>
        <v>10902</v>
      </c>
      <c r="Q59" s="59">
        <f t="shared" si="4"/>
        <v>10780</v>
      </c>
      <c r="R59" s="59">
        <f t="shared" si="5"/>
        <v>10536</v>
      </c>
      <c r="S59" s="59">
        <f t="shared" si="6"/>
        <v>10353</v>
      </c>
      <c r="T59" s="59">
        <f t="shared" si="7"/>
        <v>10170</v>
      </c>
    </row>
    <row r="60" spans="1:20" ht="18" customHeight="1" x14ac:dyDescent="0.2">
      <c r="A60" s="53" t="s">
        <v>924</v>
      </c>
      <c r="B60" s="90" t="s">
        <v>655</v>
      </c>
      <c r="C60" s="84" t="s">
        <v>12</v>
      </c>
      <c r="D60" s="77">
        <v>3.5</v>
      </c>
      <c r="E60" s="78" t="s">
        <v>14</v>
      </c>
      <c r="F60" s="57">
        <v>1.5</v>
      </c>
      <c r="G60" s="62">
        <f t="shared" si="8"/>
        <v>5</v>
      </c>
      <c r="H60" s="58">
        <f>IF(D60='基本（介護無）・単一'!$F$4,'基本（介護無）・単一'!$L$4,IF(D60='基本（介護無）・単一'!$F$5,'基本（介護無）・単一'!$L$5,IF(D60='基本（介護無）・単一'!$F$6,'基本（介護無）・単一'!$L$6,IF(D60='基本（介護無）・単一'!$F$7,'基本（介護無）・単一'!$L$7,IF(D60='基本（介護無）・単一'!$F$8,'基本（介護無）・単一'!$L$8,IF(D60='基本（介護無）・単一'!$F$9,'基本（介護無）・単一'!$L$9,IF(D60='基本（介護無）・単一'!$F$10,'基本（介護無）・単一'!$L$10)))))))</f>
        <v>773</v>
      </c>
      <c r="I60" s="257"/>
      <c r="J60" s="58">
        <f t="shared" si="10"/>
        <v>291</v>
      </c>
      <c r="K60" s="257"/>
      <c r="L60" s="58">
        <f t="shared" si="11"/>
        <v>1137</v>
      </c>
      <c r="M60" s="59">
        <f t="shared" si="0"/>
        <v>12734</v>
      </c>
      <c r="N60" s="59">
        <f t="shared" si="1"/>
        <v>12461</v>
      </c>
      <c r="O60" s="59">
        <f t="shared" si="2"/>
        <v>12393</v>
      </c>
      <c r="P60" s="59">
        <f t="shared" si="3"/>
        <v>12188</v>
      </c>
      <c r="Q60" s="59">
        <f t="shared" si="4"/>
        <v>12052</v>
      </c>
      <c r="R60" s="59">
        <f t="shared" si="5"/>
        <v>11779</v>
      </c>
      <c r="S60" s="59">
        <f t="shared" si="6"/>
        <v>11574</v>
      </c>
      <c r="T60" s="59">
        <f t="shared" si="7"/>
        <v>11370</v>
      </c>
    </row>
    <row r="61" spans="1:20" ht="18" customHeight="1" x14ac:dyDescent="0.2">
      <c r="A61" s="53" t="s">
        <v>925</v>
      </c>
      <c r="B61" s="90" t="s">
        <v>655</v>
      </c>
      <c r="C61" s="84" t="s">
        <v>12</v>
      </c>
      <c r="D61" s="77">
        <v>3.5</v>
      </c>
      <c r="E61" s="78" t="s">
        <v>14</v>
      </c>
      <c r="F61" s="57">
        <v>2</v>
      </c>
      <c r="G61" s="62">
        <f t="shared" si="8"/>
        <v>5.5</v>
      </c>
      <c r="H61" s="58">
        <f>IF(D61='基本（介護無）・単一'!$F$4,'基本（介護無）・単一'!$L$4,IF(D61='基本（介護無）・単一'!$F$5,'基本（介護無）・単一'!$L$5,IF(D61='基本（介護無）・単一'!$F$6,'基本（介護無）・単一'!$L$6,IF(D61='基本（介護無）・単一'!$F$7,'基本（介護無）・単一'!$L$7,IF(D61='基本（介護無）・単一'!$F$8,'基本（介護無）・単一'!$L$8,IF(D61='基本（介護無）・単一'!$F$9,'基本（介護無）・単一'!$L$9,IF(D61='基本（介護無）・単一'!$F$10,'基本（介護無）・単一'!$L$10)))))))</f>
        <v>773</v>
      </c>
      <c r="I61" s="257"/>
      <c r="J61" s="58">
        <f t="shared" si="10"/>
        <v>388</v>
      </c>
      <c r="K61" s="257"/>
      <c r="L61" s="58">
        <f t="shared" si="11"/>
        <v>1258</v>
      </c>
      <c r="M61" s="59">
        <f t="shared" si="0"/>
        <v>14089</v>
      </c>
      <c r="N61" s="59">
        <f t="shared" si="1"/>
        <v>13787</v>
      </c>
      <c r="O61" s="59">
        <f t="shared" si="2"/>
        <v>13712</v>
      </c>
      <c r="P61" s="59">
        <f t="shared" si="3"/>
        <v>13485</v>
      </c>
      <c r="Q61" s="59">
        <f t="shared" si="4"/>
        <v>13334</v>
      </c>
      <c r="R61" s="59">
        <f t="shared" si="5"/>
        <v>13032</v>
      </c>
      <c r="S61" s="59">
        <f t="shared" si="6"/>
        <v>12806</v>
      </c>
      <c r="T61" s="59">
        <f t="shared" si="7"/>
        <v>12580</v>
      </c>
    </row>
    <row r="62" spans="1:20" ht="18" customHeight="1" x14ac:dyDescent="0.2">
      <c r="A62" s="53" t="s">
        <v>926</v>
      </c>
      <c r="B62" s="90" t="s">
        <v>655</v>
      </c>
      <c r="C62" s="84" t="s">
        <v>12</v>
      </c>
      <c r="D62" s="77">
        <v>3.5</v>
      </c>
      <c r="E62" s="78" t="s">
        <v>14</v>
      </c>
      <c r="F62" s="57">
        <v>2.5</v>
      </c>
      <c r="G62" s="62">
        <f t="shared" si="8"/>
        <v>6</v>
      </c>
      <c r="H62" s="58">
        <f>IF(D62='基本（介護無）・単一'!$F$4,'基本（介護無）・単一'!$L$4,IF(D62='基本（介護無）・単一'!$F$5,'基本（介護無）・単一'!$L$5,IF(D62='基本（介護無）・単一'!$F$6,'基本（介護無）・単一'!$L$6,IF(D62='基本（介護無）・単一'!$F$7,'基本（介護無）・単一'!$L$7,IF(D62='基本（介護無）・単一'!$F$8,'基本（介護無）・単一'!$L$8,IF(D62='基本（介護無）・単一'!$F$9,'基本（介護無）・単一'!$L$9,IF(D62='基本（介護無）・単一'!$F$10,'基本（介護無）・単一'!$L$10)))))))</f>
        <v>773</v>
      </c>
      <c r="I62" s="257"/>
      <c r="J62" s="58">
        <f t="shared" si="10"/>
        <v>484</v>
      </c>
      <c r="K62" s="257"/>
      <c r="L62" s="58">
        <f t="shared" si="11"/>
        <v>1378</v>
      </c>
      <c r="M62" s="59">
        <f t="shared" si="0"/>
        <v>15433</v>
      </c>
      <c r="N62" s="59">
        <f t="shared" si="1"/>
        <v>15102</v>
      </c>
      <c r="O62" s="59">
        <f t="shared" si="2"/>
        <v>15020</v>
      </c>
      <c r="P62" s="59">
        <f t="shared" si="3"/>
        <v>14772</v>
      </c>
      <c r="Q62" s="59">
        <f t="shared" si="4"/>
        <v>14606</v>
      </c>
      <c r="R62" s="59">
        <f t="shared" si="5"/>
        <v>14276</v>
      </c>
      <c r="S62" s="59">
        <f t="shared" si="6"/>
        <v>14028</v>
      </c>
      <c r="T62" s="59">
        <f t="shared" si="7"/>
        <v>13780</v>
      </c>
    </row>
    <row r="63" spans="1:20" ht="18" customHeight="1" x14ac:dyDescent="0.2">
      <c r="A63" s="53" t="s">
        <v>927</v>
      </c>
      <c r="B63" s="90" t="s">
        <v>655</v>
      </c>
      <c r="C63" s="84" t="s">
        <v>12</v>
      </c>
      <c r="D63" s="77">
        <v>3.5</v>
      </c>
      <c r="E63" s="78" t="s">
        <v>14</v>
      </c>
      <c r="F63" s="57">
        <v>3</v>
      </c>
      <c r="G63" s="62">
        <f t="shared" si="8"/>
        <v>6.5</v>
      </c>
      <c r="H63" s="58">
        <f>IF(D63='基本（介護無）・単一'!$F$4,'基本（介護無）・単一'!$L$4,IF(D63='基本（介護無）・単一'!$F$5,'基本（介護無）・単一'!$L$5,IF(D63='基本（介護無）・単一'!$F$6,'基本（介護無）・単一'!$L$6,IF(D63='基本（介護無）・単一'!$F$7,'基本（介護無）・単一'!$L$7,IF(D63='基本（介護無）・単一'!$F$8,'基本（介護無）・単一'!$L$8,IF(D63='基本（介護無）・単一'!$F$9,'基本（介護無）・単一'!$L$9,IF(D63='基本（介護無）・単一'!$F$10,'基本（介護無）・単一'!$L$10)))))))</f>
        <v>773</v>
      </c>
      <c r="I63" s="257"/>
      <c r="J63" s="58">
        <f t="shared" si="10"/>
        <v>581</v>
      </c>
      <c r="K63" s="257"/>
      <c r="L63" s="58">
        <f t="shared" si="11"/>
        <v>1499</v>
      </c>
      <c r="M63" s="59">
        <f t="shared" si="0"/>
        <v>16788</v>
      </c>
      <c r="N63" s="59">
        <f t="shared" si="1"/>
        <v>16429</v>
      </c>
      <c r="O63" s="59">
        <f t="shared" si="2"/>
        <v>16339</v>
      </c>
      <c r="P63" s="59">
        <f t="shared" si="3"/>
        <v>16069</v>
      </c>
      <c r="Q63" s="59">
        <f t="shared" si="4"/>
        <v>15889</v>
      </c>
      <c r="R63" s="59">
        <f t="shared" si="5"/>
        <v>15529</v>
      </c>
      <c r="S63" s="59">
        <f t="shared" si="6"/>
        <v>15259</v>
      </c>
      <c r="T63" s="59">
        <f t="shared" si="7"/>
        <v>14990</v>
      </c>
    </row>
    <row r="64" spans="1:20" ht="18" customHeight="1" x14ac:dyDescent="0.2">
      <c r="A64" s="53" t="s">
        <v>928</v>
      </c>
      <c r="B64" s="90" t="s">
        <v>655</v>
      </c>
      <c r="C64" s="84" t="s">
        <v>12</v>
      </c>
      <c r="D64" s="77">
        <v>3.5</v>
      </c>
      <c r="E64" s="78" t="s">
        <v>14</v>
      </c>
      <c r="F64" s="57">
        <v>3.5</v>
      </c>
      <c r="G64" s="62">
        <f t="shared" si="8"/>
        <v>7</v>
      </c>
      <c r="H64" s="58">
        <f>IF(D64='基本（介護無）・単一'!$F$4,'基本（介護無）・単一'!$L$4,IF(D64='基本（介護無）・単一'!$F$5,'基本（介護無）・単一'!$L$5,IF(D64='基本（介護無）・単一'!$F$6,'基本（介護無）・単一'!$L$6,IF(D64='基本（介護無）・単一'!$F$7,'基本（介護無）・単一'!$L$7,IF(D64='基本（介護無）・単一'!$F$8,'基本（介護無）・単一'!$L$8,IF(D64='基本（介護無）・単一'!$F$9,'基本（介護無）・単一'!$L$9,IF(D64='基本（介護無）・単一'!$F$10,'基本（介護無）・単一'!$L$10)))))))</f>
        <v>773</v>
      </c>
      <c r="I64" s="257"/>
      <c r="J64" s="58">
        <f t="shared" si="10"/>
        <v>678</v>
      </c>
      <c r="K64" s="257"/>
      <c r="L64" s="58">
        <f t="shared" si="11"/>
        <v>1621</v>
      </c>
      <c r="M64" s="59">
        <f t="shared" si="0"/>
        <v>18155</v>
      </c>
      <c r="N64" s="59">
        <f t="shared" si="1"/>
        <v>17766</v>
      </c>
      <c r="O64" s="59">
        <f t="shared" si="2"/>
        <v>17668</v>
      </c>
      <c r="P64" s="59">
        <f t="shared" si="3"/>
        <v>17377</v>
      </c>
      <c r="Q64" s="59">
        <f t="shared" si="4"/>
        <v>17182</v>
      </c>
      <c r="R64" s="59">
        <f t="shared" si="5"/>
        <v>16793</v>
      </c>
      <c r="S64" s="59">
        <f t="shared" si="6"/>
        <v>16501</v>
      </c>
      <c r="T64" s="59">
        <f t="shared" si="7"/>
        <v>16210</v>
      </c>
    </row>
    <row r="65" spans="1:20" ht="18" customHeight="1" x14ac:dyDescent="0.2">
      <c r="A65" s="53" t="s">
        <v>929</v>
      </c>
      <c r="B65" s="90" t="s">
        <v>655</v>
      </c>
      <c r="C65" s="84" t="s">
        <v>12</v>
      </c>
      <c r="D65" s="77">
        <v>3.5</v>
      </c>
      <c r="E65" s="78" t="s">
        <v>14</v>
      </c>
      <c r="F65" s="57">
        <v>4</v>
      </c>
      <c r="G65" s="62">
        <f t="shared" si="8"/>
        <v>7.5</v>
      </c>
      <c r="H65" s="58">
        <f>IF(D65='基本（介護無）・単一'!$F$4,'基本（介護無）・単一'!$L$4,IF(D65='基本（介護無）・単一'!$F$5,'基本（介護無）・単一'!$L$5,IF(D65='基本（介護無）・単一'!$F$6,'基本（介護無）・単一'!$L$6,IF(D65='基本（介護無）・単一'!$F$7,'基本（介護無）・単一'!$L$7,IF(D65='基本（介護無）・単一'!$F$8,'基本（介護無）・単一'!$L$8,IF(D65='基本（介護無）・単一'!$F$9,'基本（介護無）・単一'!$L$9,IF(D65='基本（介護無）・単一'!$F$10,'基本（介護無）・単一'!$L$10)))))))</f>
        <v>773</v>
      </c>
      <c r="I65" s="257"/>
      <c r="J65" s="58">
        <f t="shared" si="10"/>
        <v>774</v>
      </c>
      <c r="K65" s="257"/>
      <c r="L65" s="58">
        <f t="shared" si="11"/>
        <v>1741</v>
      </c>
      <c r="M65" s="59">
        <f t="shared" si="0"/>
        <v>19499</v>
      </c>
      <c r="N65" s="59">
        <f t="shared" si="1"/>
        <v>19081</v>
      </c>
      <c r="O65" s="59">
        <f t="shared" si="2"/>
        <v>18976</v>
      </c>
      <c r="P65" s="59">
        <f t="shared" si="3"/>
        <v>18663</v>
      </c>
      <c r="Q65" s="59">
        <f t="shared" si="4"/>
        <v>18454</v>
      </c>
      <c r="R65" s="59">
        <f t="shared" si="5"/>
        <v>18036</v>
      </c>
      <c r="S65" s="59">
        <f t="shared" si="6"/>
        <v>17723</v>
      </c>
      <c r="T65" s="59">
        <f t="shared" si="7"/>
        <v>17410</v>
      </c>
    </row>
    <row r="66" spans="1:20" ht="18" customHeight="1" x14ac:dyDescent="0.2">
      <c r="A66" s="53" t="s">
        <v>930</v>
      </c>
      <c r="B66" s="90" t="s">
        <v>655</v>
      </c>
      <c r="C66" s="84" t="s">
        <v>12</v>
      </c>
      <c r="D66" s="77">
        <v>3.5</v>
      </c>
      <c r="E66" s="78" t="s">
        <v>14</v>
      </c>
      <c r="F66" s="57">
        <v>4.5</v>
      </c>
      <c r="G66" s="62">
        <f t="shared" si="8"/>
        <v>8</v>
      </c>
      <c r="H66" s="58">
        <f>IF(D66='基本（介護無）・単一'!$F$4,'基本（介護無）・単一'!$L$4,IF(D66='基本（介護無）・単一'!$F$5,'基本（介護無）・単一'!$L$5,IF(D66='基本（介護無）・単一'!$F$6,'基本（介護無）・単一'!$L$6,IF(D66='基本（介護無）・単一'!$F$7,'基本（介護無）・単一'!$L$7,IF(D66='基本（介護無）・単一'!$F$8,'基本（介護無）・単一'!$L$8,IF(D66='基本（介護無）・単一'!$F$9,'基本（介護無）・単一'!$L$9,IF(D66='基本（介護無）・単一'!$F$10,'基本（介護無）・単一'!$L$10)))))))</f>
        <v>773</v>
      </c>
      <c r="I66" s="257"/>
      <c r="J66" s="58">
        <f t="shared" si="10"/>
        <v>871</v>
      </c>
      <c r="K66" s="257"/>
      <c r="L66" s="58">
        <f t="shared" si="11"/>
        <v>1862</v>
      </c>
      <c r="M66" s="59">
        <f t="shared" si="0"/>
        <v>20854</v>
      </c>
      <c r="N66" s="59">
        <f t="shared" si="1"/>
        <v>20407</v>
      </c>
      <c r="O66" s="59">
        <f t="shared" si="2"/>
        <v>20295</v>
      </c>
      <c r="P66" s="59">
        <f t="shared" si="3"/>
        <v>19960</v>
      </c>
      <c r="Q66" s="59">
        <f t="shared" si="4"/>
        <v>19737</v>
      </c>
      <c r="R66" s="59">
        <f t="shared" si="5"/>
        <v>19290</v>
      </c>
      <c r="S66" s="59">
        <f t="shared" si="6"/>
        <v>18955</v>
      </c>
      <c r="T66" s="59">
        <f t="shared" si="7"/>
        <v>18620</v>
      </c>
    </row>
    <row r="67" spans="1:20" ht="18" customHeight="1" x14ac:dyDescent="0.2">
      <c r="A67" s="53" t="s">
        <v>931</v>
      </c>
      <c r="B67" s="90" t="s">
        <v>655</v>
      </c>
      <c r="C67" s="84" t="s">
        <v>12</v>
      </c>
      <c r="D67" s="77">
        <v>4</v>
      </c>
      <c r="E67" s="78" t="s">
        <v>14</v>
      </c>
      <c r="F67" s="57">
        <v>0.5</v>
      </c>
      <c r="G67" s="62">
        <f t="shared" si="8"/>
        <v>4.5</v>
      </c>
      <c r="H67" s="58">
        <f>'基本（介護無）・単一'!L11</f>
        <v>869</v>
      </c>
      <c r="I67" s="257"/>
      <c r="J67" s="58">
        <f t="shared" si="10"/>
        <v>98</v>
      </c>
      <c r="K67" s="257"/>
      <c r="L67" s="58">
        <f t="shared" si="11"/>
        <v>992</v>
      </c>
      <c r="M67" s="59">
        <f t="shared" si="0"/>
        <v>11110</v>
      </c>
      <c r="N67" s="59">
        <f t="shared" si="1"/>
        <v>10872</v>
      </c>
      <c r="O67" s="59">
        <f t="shared" si="2"/>
        <v>10812</v>
      </c>
      <c r="P67" s="59">
        <f t="shared" si="3"/>
        <v>10634</v>
      </c>
      <c r="Q67" s="59">
        <f t="shared" si="4"/>
        <v>10515</v>
      </c>
      <c r="R67" s="59">
        <f t="shared" si="5"/>
        <v>10277</v>
      </c>
      <c r="S67" s="59">
        <f t="shared" si="6"/>
        <v>10098</v>
      </c>
      <c r="T67" s="59">
        <f t="shared" si="7"/>
        <v>9920</v>
      </c>
    </row>
    <row r="68" spans="1:20" ht="18" customHeight="1" x14ac:dyDescent="0.2">
      <c r="A68" s="53" t="s">
        <v>932</v>
      </c>
      <c r="B68" s="90" t="s">
        <v>655</v>
      </c>
      <c r="C68" s="84" t="s">
        <v>12</v>
      </c>
      <c r="D68" s="77">
        <v>4</v>
      </c>
      <c r="E68" s="78" t="s">
        <v>14</v>
      </c>
      <c r="F68" s="57">
        <v>1</v>
      </c>
      <c r="G68" s="62">
        <f t="shared" si="8"/>
        <v>5</v>
      </c>
      <c r="H68" s="58">
        <f t="shared" ref="H68:H75" si="12">$H$67</f>
        <v>869</v>
      </c>
      <c r="I68" s="257"/>
      <c r="J68" s="58">
        <f t="shared" si="10"/>
        <v>195</v>
      </c>
      <c r="K68" s="257"/>
      <c r="L68" s="58">
        <f t="shared" ref="L68:L99" si="13">ROUND(H68*(1+$I$4),0)+ROUND(J68*(1+$K$4),0)</f>
        <v>1113</v>
      </c>
      <c r="M68" s="59">
        <f t="shared" si="0"/>
        <v>12465</v>
      </c>
      <c r="N68" s="59">
        <f t="shared" si="1"/>
        <v>12198</v>
      </c>
      <c r="O68" s="59">
        <f t="shared" si="2"/>
        <v>12131</v>
      </c>
      <c r="P68" s="59">
        <f t="shared" si="3"/>
        <v>11931</v>
      </c>
      <c r="Q68" s="59">
        <f t="shared" si="4"/>
        <v>11797</v>
      </c>
      <c r="R68" s="59">
        <f t="shared" si="5"/>
        <v>11530</v>
      </c>
      <c r="S68" s="59">
        <f t="shared" si="6"/>
        <v>11330</v>
      </c>
      <c r="T68" s="59">
        <f t="shared" si="7"/>
        <v>11130</v>
      </c>
    </row>
    <row r="69" spans="1:20" ht="18" customHeight="1" x14ac:dyDescent="0.2">
      <c r="A69" s="53" t="s">
        <v>933</v>
      </c>
      <c r="B69" s="90" t="s">
        <v>655</v>
      </c>
      <c r="C69" s="84" t="s">
        <v>12</v>
      </c>
      <c r="D69" s="77">
        <v>4</v>
      </c>
      <c r="E69" s="78" t="s">
        <v>14</v>
      </c>
      <c r="F69" s="57">
        <v>1.5</v>
      </c>
      <c r="G69" s="62">
        <f t="shared" ref="G69:G132" si="14">D69+F69</f>
        <v>5.5</v>
      </c>
      <c r="H69" s="58">
        <f t="shared" si="12"/>
        <v>869</v>
      </c>
      <c r="I69" s="257"/>
      <c r="J69" s="58">
        <f t="shared" si="10"/>
        <v>291</v>
      </c>
      <c r="K69" s="257"/>
      <c r="L69" s="58">
        <f t="shared" si="13"/>
        <v>1233</v>
      </c>
      <c r="M69" s="59">
        <f t="shared" si="0"/>
        <v>13809</v>
      </c>
      <c r="N69" s="59">
        <f t="shared" si="1"/>
        <v>13513</v>
      </c>
      <c r="O69" s="59">
        <f t="shared" si="2"/>
        <v>13439</v>
      </c>
      <c r="P69" s="59">
        <f t="shared" si="3"/>
        <v>13217</v>
      </c>
      <c r="Q69" s="59">
        <f t="shared" si="4"/>
        <v>13069</v>
      </c>
      <c r="R69" s="59">
        <f t="shared" si="5"/>
        <v>12773</v>
      </c>
      <c r="S69" s="59">
        <f t="shared" si="6"/>
        <v>12551</v>
      </c>
      <c r="T69" s="59">
        <f t="shared" si="7"/>
        <v>12330</v>
      </c>
    </row>
    <row r="70" spans="1:20" ht="18" customHeight="1" x14ac:dyDescent="0.2">
      <c r="A70" s="53" t="s">
        <v>934</v>
      </c>
      <c r="B70" s="90" t="s">
        <v>655</v>
      </c>
      <c r="C70" s="84" t="s">
        <v>12</v>
      </c>
      <c r="D70" s="77">
        <v>4</v>
      </c>
      <c r="E70" s="78" t="s">
        <v>14</v>
      </c>
      <c r="F70" s="57">
        <v>2</v>
      </c>
      <c r="G70" s="62">
        <f t="shared" si="14"/>
        <v>6</v>
      </c>
      <c r="H70" s="58">
        <f t="shared" si="12"/>
        <v>869</v>
      </c>
      <c r="I70" s="257"/>
      <c r="J70" s="58">
        <f t="shared" si="10"/>
        <v>388</v>
      </c>
      <c r="K70" s="257"/>
      <c r="L70" s="58">
        <f t="shared" si="13"/>
        <v>1354</v>
      </c>
      <c r="M70" s="59">
        <f t="shared" si="0"/>
        <v>15164</v>
      </c>
      <c r="N70" s="59">
        <f t="shared" si="1"/>
        <v>14839</v>
      </c>
      <c r="O70" s="59">
        <f t="shared" si="2"/>
        <v>14758</v>
      </c>
      <c r="P70" s="59">
        <f t="shared" si="3"/>
        <v>14514</v>
      </c>
      <c r="Q70" s="59">
        <f t="shared" si="4"/>
        <v>14352</v>
      </c>
      <c r="R70" s="59">
        <f t="shared" si="5"/>
        <v>14027</v>
      </c>
      <c r="S70" s="59">
        <f t="shared" si="6"/>
        <v>13783</v>
      </c>
      <c r="T70" s="59">
        <f t="shared" si="7"/>
        <v>13540</v>
      </c>
    </row>
    <row r="71" spans="1:20" ht="18" customHeight="1" x14ac:dyDescent="0.2">
      <c r="A71" s="53" t="s">
        <v>935</v>
      </c>
      <c r="B71" s="90" t="s">
        <v>655</v>
      </c>
      <c r="C71" s="84" t="s">
        <v>12</v>
      </c>
      <c r="D71" s="77">
        <v>4</v>
      </c>
      <c r="E71" s="78" t="s">
        <v>14</v>
      </c>
      <c r="F71" s="57">
        <v>2.5</v>
      </c>
      <c r="G71" s="62">
        <f t="shared" si="14"/>
        <v>6.5</v>
      </c>
      <c r="H71" s="58">
        <f t="shared" si="12"/>
        <v>869</v>
      </c>
      <c r="I71" s="257"/>
      <c r="J71" s="58">
        <f t="shared" si="10"/>
        <v>484</v>
      </c>
      <c r="K71" s="257"/>
      <c r="L71" s="58">
        <f t="shared" si="13"/>
        <v>1474</v>
      </c>
      <c r="M71" s="59">
        <f t="shared" si="0"/>
        <v>16508</v>
      </c>
      <c r="N71" s="59">
        <f t="shared" si="1"/>
        <v>16155</v>
      </c>
      <c r="O71" s="59">
        <f t="shared" si="2"/>
        <v>16066</v>
      </c>
      <c r="P71" s="59">
        <f t="shared" si="3"/>
        <v>15801</v>
      </c>
      <c r="Q71" s="59">
        <f t="shared" si="4"/>
        <v>15624</v>
      </c>
      <c r="R71" s="59">
        <f t="shared" si="5"/>
        <v>15270</v>
      </c>
      <c r="S71" s="59">
        <f t="shared" si="6"/>
        <v>15005</v>
      </c>
      <c r="T71" s="59">
        <f t="shared" si="7"/>
        <v>14740</v>
      </c>
    </row>
    <row r="72" spans="1:20" ht="18" customHeight="1" x14ac:dyDescent="0.2">
      <c r="A72" s="53" t="s">
        <v>936</v>
      </c>
      <c r="B72" s="90" t="s">
        <v>655</v>
      </c>
      <c r="C72" s="84" t="s">
        <v>12</v>
      </c>
      <c r="D72" s="77">
        <v>4</v>
      </c>
      <c r="E72" s="78" t="s">
        <v>14</v>
      </c>
      <c r="F72" s="57">
        <v>3</v>
      </c>
      <c r="G72" s="62">
        <f t="shared" si="14"/>
        <v>7</v>
      </c>
      <c r="H72" s="58">
        <f t="shared" si="12"/>
        <v>869</v>
      </c>
      <c r="I72" s="257"/>
      <c r="J72" s="58">
        <f t="shared" si="10"/>
        <v>581</v>
      </c>
      <c r="K72" s="257"/>
      <c r="L72" s="58">
        <f t="shared" si="13"/>
        <v>1595</v>
      </c>
      <c r="M72" s="59">
        <f t="shared" si="0"/>
        <v>17864</v>
      </c>
      <c r="N72" s="59">
        <f t="shared" si="1"/>
        <v>17481</v>
      </c>
      <c r="O72" s="59">
        <f t="shared" si="2"/>
        <v>17385</v>
      </c>
      <c r="P72" s="59">
        <f t="shared" si="3"/>
        <v>17098</v>
      </c>
      <c r="Q72" s="59">
        <f t="shared" si="4"/>
        <v>16907</v>
      </c>
      <c r="R72" s="59">
        <f t="shared" si="5"/>
        <v>16524</v>
      </c>
      <c r="S72" s="59">
        <f t="shared" si="6"/>
        <v>16237</v>
      </c>
      <c r="T72" s="59">
        <f t="shared" si="7"/>
        <v>15950</v>
      </c>
    </row>
    <row r="73" spans="1:20" ht="18" customHeight="1" x14ac:dyDescent="0.2">
      <c r="A73" s="53" t="s">
        <v>937</v>
      </c>
      <c r="B73" s="90" t="s">
        <v>655</v>
      </c>
      <c r="C73" s="84" t="s">
        <v>12</v>
      </c>
      <c r="D73" s="77">
        <v>4</v>
      </c>
      <c r="E73" s="78" t="s">
        <v>14</v>
      </c>
      <c r="F73" s="57">
        <v>3.5</v>
      </c>
      <c r="G73" s="62">
        <f t="shared" si="14"/>
        <v>7.5</v>
      </c>
      <c r="H73" s="58">
        <f t="shared" si="12"/>
        <v>869</v>
      </c>
      <c r="I73" s="257"/>
      <c r="J73" s="58">
        <f t="shared" si="10"/>
        <v>678</v>
      </c>
      <c r="K73" s="257"/>
      <c r="L73" s="58">
        <f t="shared" si="13"/>
        <v>1717</v>
      </c>
      <c r="M73" s="59">
        <f t="shared" si="0"/>
        <v>19230</v>
      </c>
      <c r="N73" s="59">
        <f t="shared" si="1"/>
        <v>18818</v>
      </c>
      <c r="O73" s="59">
        <f t="shared" si="2"/>
        <v>18715</v>
      </c>
      <c r="P73" s="59">
        <f t="shared" si="3"/>
        <v>18406</v>
      </c>
      <c r="Q73" s="59">
        <f t="shared" si="4"/>
        <v>18200</v>
      </c>
      <c r="R73" s="59">
        <f t="shared" si="5"/>
        <v>17788</v>
      </c>
      <c r="S73" s="59">
        <f t="shared" si="6"/>
        <v>17479</v>
      </c>
      <c r="T73" s="59">
        <f t="shared" si="7"/>
        <v>17170</v>
      </c>
    </row>
    <row r="74" spans="1:20" ht="18" customHeight="1" x14ac:dyDescent="0.2">
      <c r="A74" s="53" t="s">
        <v>938</v>
      </c>
      <c r="B74" s="90" t="s">
        <v>655</v>
      </c>
      <c r="C74" s="84" t="s">
        <v>12</v>
      </c>
      <c r="D74" s="77">
        <v>4</v>
      </c>
      <c r="E74" s="78" t="s">
        <v>14</v>
      </c>
      <c r="F74" s="57">
        <v>4</v>
      </c>
      <c r="G74" s="62">
        <f t="shared" si="14"/>
        <v>8</v>
      </c>
      <c r="H74" s="58">
        <f t="shared" si="12"/>
        <v>869</v>
      </c>
      <c r="I74" s="257"/>
      <c r="J74" s="58">
        <f t="shared" si="10"/>
        <v>774</v>
      </c>
      <c r="K74" s="257"/>
      <c r="L74" s="58">
        <f t="shared" si="13"/>
        <v>1837</v>
      </c>
      <c r="M74" s="59">
        <f t="shared" si="0"/>
        <v>20574</v>
      </c>
      <c r="N74" s="59">
        <f t="shared" si="1"/>
        <v>20133</v>
      </c>
      <c r="O74" s="59">
        <f t="shared" si="2"/>
        <v>20023</v>
      </c>
      <c r="P74" s="59">
        <f t="shared" si="3"/>
        <v>19692</v>
      </c>
      <c r="Q74" s="59">
        <f t="shared" si="4"/>
        <v>19472</v>
      </c>
      <c r="R74" s="59">
        <f t="shared" si="5"/>
        <v>19031</v>
      </c>
      <c r="S74" s="59">
        <f t="shared" si="6"/>
        <v>18700</v>
      </c>
      <c r="T74" s="59">
        <f t="shared" si="7"/>
        <v>18370</v>
      </c>
    </row>
    <row r="75" spans="1:20" ht="18" customHeight="1" x14ac:dyDescent="0.2">
      <c r="A75" s="53" t="s">
        <v>939</v>
      </c>
      <c r="B75" s="90" t="s">
        <v>655</v>
      </c>
      <c r="C75" s="84" t="s">
        <v>12</v>
      </c>
      <c r="D75" s="77">
        <v>4</v>
      </c>
      <c r="E75" s="78" t="s">
        <v>14</v>
      </c>
      <c r="F75" s="57">
        <v>4.5</v>
      </c>
      <c r="G75" s="62">
        <f t="shared" si="14"/>
        <v>8.5</v>
      </c>
      <c r="H75" s="58">
        <f t="shared" si="12"/>
        <v>869</v>
      </c>
      <c r="I75" s="257"/>
      <c r="J75" s="58">
        <f t="shared" si="10"/>
        <v>871</v>
      </c>
      <c r="K75" s="257"/>
      <c r="L75" s="58">
        <f t="shared" si="13"/>
        <v>1958</v>
      </c>
      <c r="M75" s="59">
        <f t="shared" si="0"/>
        <v>21929</v>
      </c>
      <c r="N75" s="59">
        <f t="shared" si="1"/>
        <v>21459</v>
      </c>
      <c r="O75" s="59">
        <f t="shared" si="2"/>
        <v>21342</v>
      </c>
      <c r="P75" s="59">
        <f t="shared" si="3"/>
        <v>20989</v>
      </c>
      <c r="Q75" s="59">
        <f t="shared" si="4"/>
        <v>20754</v>
      </c>
      <c r="R75" s="59">
        <f t="shared" si="5"/>
        <v>20284</v>
      </c>
      <c r="S75" s="59">
        <f t="shared" si="6"/>
        <v>19932</v>
      </c>
      <c r="T75" s="59">
        <f t="shared" si="7"/>
        <v>19580</v>
      </c>
    </row>
    <row r="76" spans="1:20" ht="18" customHeight="1" x14ac:dyDescent="0.2">
      <c r="A76" s="53" t="s">
        <v>940</v>
      </c>
      <c r="B76" s="90" t="s">
        <v>655</v>
      </c>
      <c r="C76" s="84" t="s">
        <v>12</v>
      </c>
      <c r="D76" s="77">
        <v>4.5</v>
      </c>
      <c r="E76" s="78" t="s">
        <v>14</v>
      </c>
      <c r="F76" s="57">
        <v>0.5</v>
      </c>
      <c r="G76" s="62">
        <f t="shared" si="14"/>
        <v>5</v>
      </c>
      <c r="H76" s="58">
        <f>'基本（介護無）・単一'!L12</f>
        <v>966</v>
      </c>
      <c r="I76" s="257"/>
      <c r="J76" s="58">
        <f t="shared" si="10"/>
        <v>98</v>
      </c>
      <c r="K76" s="257"/>
      <c r="L76" s="58">
        <f t="shared" si="13"/>
        <v>1089</v>
      </c>
      <c r="M76" s="59">
        <f t="shared" si="0"/>
        <v>12196</v>
      </c>
      <c r="N76" s="59">
        <f t="shared" si="1"/>
        <v>11935</v>
      </c>
      <c r="O76" s="59">
        <f t="shared" si="2"/>
        <v>11870</v>
      </c>
      <c r="P76" s="59">
        <f t="shared" si="3"/>
        <v>11674</v>
      </c>
      <c r="Q76" s="59">
        <f t="shared" si="4"/>
        <v>11543</v>
      </c>
      <c r="R76" s="59">
        <f t="shared" si="5"/>
        <v>11282</v>
      </c>
      <c r="S76" s="59">
        <f t="shared" si="6"/>
        <v>11086</v>
      </c>
      <c r="T76" s="59">
        <f t="shared" si="7"/>
        <v>10890</v>
      </c>
    </row>
    <row r="77" spans="1:20" ht="18" customHeight="1" x14ac:dyDescent="0.2">
      <c r="A77" s="53" t="s">
        <v>941</v>
      </c>
      <c r="B77" s="90" t="s">
        <v>655</v>
      </c>
      <c r="C77" s="84" t="s">
        <v>12</v>
      </c>
      <c r="D77" s="77">
        <v>4.5</v>
      </c>
      <c r="E77" s="78" t="s">
        <v>14</v>
      </c>
      <c r="F77" s="57">
        <v>1</v>
      </c>
      <c r="G77" s="62">
        <f t="shared" si="14"/>
        <v>5.5</v>
      </c>
      <c r="H77" s="58">
        <f t="shared" ref="H77:H84" si="15">$H$76</f>
        <v>966</v>
      </c>
      <c r="I77" s="257"/>
      <c r="J77" s="58">
        <f t="shared" si="10"/>
        <v>195</v>
      </c>
      <c r="K77" s="257"/>
      <c r="L77" s="58">
        <f t="shared" si="13"/>
        <v>1210</v>
      </c>
      <c r="M77" s="59">
        <f t="shared" si="0"/>
        <v>13552</v>
      </c>
      <c r="N77" s="59">
        <f t="shared" si="1"/>
        <v>13261</v>
      </c>
      <c r="O77" s="59">
        <f t="shared" si="2"/>
        <v>13189</v>
      </c>
      <c r="P77" s="59">
        <f t="shared" si="3"/>
        <v>12971</v>
      </c>
      <c r="Q77" s="59">
        <f t="shared" si="4"/>
        <v>12826</v>
      </c>
      <c r="R77" s="59">
        <f t="shared" si="5"/>
        <v>12535</v>
      </c>
      <c r="S77" s="59">
        <f t="shared" si="6"/>
        <v>12317</v>
      </c>
      <c r="T77" s="59">
        <f t="shared" si="7"/>
        <v>12100</v>
      </c>
    </row>
    <row r="78" spans="1:20" ht="18" customHeight="1" x14ac:dyDescent="0.2">
      <c r="A78" s="53" t="s">
        <v>942</v>
      </c>
      <c r="B78" s="90" t="s">
        <v>655</v>
      </c>
      <c r="C78" s="84" t="s">
        <v>12</v>
      </c>
      <c r="D78" s="77">
        <v>4.5</v>
      </c>
      <c r="E78" s="78" t="s">
        <v>14</v>
      </c>
      <c r="F78" s="57">
        <v>1.5</v>
      </c>
      <c r="G78" s="62">
        <f t="shared" si="14"/>
        <v>6</v>
      </c>
      <c r="H78" s="58">
        <f t="shared" si="15"/>
        <v>966</v>
      </c>
      <c r="I78" s="257"/>
      <c r="J78" s="58">
        <f t="shared" si="10"/>
        <v>291</v>
      </c>
      <c r="K78" s="257"/>
      <c r="L78" s="58">
        <f t="shared" si="13"/>
        <v>1330</v>
      </c>
      <c r="M78" s="59">
        <f t="shared" si="0"/>
        <v>14896</v>
      </c>
      <c r="N78" s="59">
        <f t="shared" si="1"/>
        <v>14576</v>
      </c>
      <c r="O78" s="59">
        <f t="shared" si="2"/>
        <v>14497</v>
      </c>
      <c r="P78" s="59">
        <f t="shared" si="3"/>
        <v>14257</v>
      </c>
      <c r="Q78" s="59">
        <f t="shared" si="4"/>
        <v>14098</v>
      </c>
      <c r="R78" s="59">
        <f t="shared" si="5"/>
        <v>13778</v>
      </c>
      <c r="S78" s="59">
        <f t="shared" si="6"/>
        <v>13539</v>
      </c>
      <c r="T78" s="59">
        <f t="shared" si="7"/>
        <v>13300</v>
      </c>
    </row>
    <row r="79" spans="1:20" ht="18" customHeight="1" x14ac:dyDescent="0.2">
      <c r="A79" s="53" t="s">
        <v>943</v>
      </c>
      <c r="B79" s="90" t="s">
        <v>655</v>
      </c>
      <c r="C79" s="84" t="s">
        <v>12</v>
      </c>
      <c r="D79" s="77">
        <v>4.5</v>
      </c>
      <c r="E79" s="78" t="s">
        <v>14</v>
      </c>
      <c r="F79" s="57">
        <v>2</v>
      </c>
      <c r="G79" s="62">
        <f t="shared" si="14"/>
        <v>6.5</v>
      </c>
      <c r="H79" s="58">
        <f t="shared" si="15"/>
        <v>966</v>
      </c>
      <c r="I79" s="257"/>
      <c r="J79" s="58">
        <f t="shared" si="10"/>
        <v>388</v>
      </c>
      <c r="K79" s="257"/>
      <c r="L79" s="58">
        <f t="shared" si="13"/>
        <v>1451</v>
      </c>
      <c r="M79" s="59">
        <f t="shared" si="0"/>
        <v>16251</v>
      </c>
      <c r="N79" s="59">
        <f t="shared" si="1"/>
        <v>15902</v>
      </c>
      <c r="O79" s="59">
        <f t="shared" si="2"/>
        <v>15815</v>
      </c>
      <c r="P79" s="59">
        <f t="shared" si="3"/>
        <v>15554</v>
      </c>
      <c r="Q79" s="59">
        <f t="shared" si="4"/>
        <v>15380</v>
      </c>
      <c r="R79" s="59">
        <f t="shared" si="5"/>
        <v>15032</v>
      </c>
      <c r="S79" s="59">
        <f t="shared" si="6"/>
        <v>14771</v>
      </c>
      <c r="T79" s="59">
        <f t="shared" si="7"/>
        <v>14510</v>
      </c>
    </row>
    <row r="80" spans="1:20" ht="18" customHeight="1" x14ac:dyDescent="0.2">
      <c r="A80" s="53" t="s">
        <v>944</v>
      </c>
      <c r="B80" s="90" t="s">
        <v>655</v>
      </c>
      <c r="C80" s="84" t="s">
        <v>12</v>
      </c>
      <c r="D80" s="77">
        <v>4.5</v>
      </c>
      <c r="E80" s="78" t="s">
        <v>14</v>
      </c>
      <c r="F80" s="57">
        <v>2.5</v>
      </c>
      <c r="G80" s="62">
        <f t="shared" si="14"/>
        <v>7</v>
      </c>
      <c r="H80" s="58">
        <f t="shared" si="15"/>
        <v>966</v>
      </c>
      <c r="I80" s="257"/>
      <c r="J80" s="58">
        <f t="shared" si="10"/>
        <v>484</v>
      </c>
      <c r="K80" s="257"/>
      <c r="L80" s="58">
        <f t="shared" si="13"/>
        <v>1571</v>
      </c>
      <c r="M80" s="59">
        <f t="shared" si="0"/>
        <v>17595</v>
      </c>
      <c r="N80" s="59">
        <f t="shared" si="1"/>
        <v>17218</v>
      </c>
      <c r="O80" s="59">
        <f t="shared" si="2"/>
        <v>17123</v>
      </c>
      <c r="P80" s="59">
        <f t="shared" si="3"/>
        <v>16841</v>
      </c>
      <c r="Q80" s="59">
        <f t="shared" si="4"/>
        <v>16652</v>
      </c>
      <c r="R80" s="59">
        <f t="shared" si="5"/>
        <v>16275</v>
      </c>
      <c r="S80" s="59">
        <f t="shared" si="6"/>
        <v>15992</v>
      </c>
      <c r="T80" s="59">
        <f t="shared" si="7"/>
        <v>15710</v>
      </c>
    </row>
    <row r="81" spans="1:20" ht="18" customHeight="1" x14ac:dyDescent="0.2">
      <c r="A81" s="53" t="s">
        <v>945</v>
      </c>
      <c r="B81" s="90" t="s">
        <v>655</v>
      </c>
      <c r="C81" s="84" t="s">
        <v>12</v>
      </c>
      <c r="D81" s="77">
        <v>4.5</v>
      </c>
      <c r="E81" s="78" t="s">
        <v>14</v>
      </c>
      <c r="F81" s="57">
        <v>3</v>
      </c>
      <c r="G81" s="62">
        <f t="shared" si="14"/>
        <v>7.5</v>
      </c>
      <c r="H81" s="58">
        <f t="shared" si="15"/>
        <v>966</v>
      </c>
      <c r="I81" s="257"/>
      <c r="J81" s="58">
        <f t="shared" si="10"/>
        <v>581</v>
      </c>
      <c r="K81" s="257"/>
      <c r="L81" s="58">
        <f t="shared" si="13"/>
        <v>1692</v>
      </c>
      <c r="M81" s="59">
        <f t="shared" si="0"/>
        <v>18950</v>
      </c>
      <c r="N81" s="59">
        <f t="shared" si="1"/>
        <v>18544</v>
      </c>
      <c r="O81" s="59">
        <f t="shared" si="2"/>
        <v>18442</v>
      </c>
      <c r="P81" s="59">
        <f t="shared" si="3"/>
        <v>18138</v>
      </c>
      <c r="Q81" s="59">
        <f t="shared" si="4"/>
        <v>17935</v>
      </c>
      <c r="R81" s="59">
        <f t="shared" si="5"/>
        <v>17529</v>
      </c>
      <c r="S81" s="59">
        <f t="shared" si="6"/>
        <v>17224</v>
      </c>
      <c r="T81" s="59">
        <f t="shared" si="7"/>
        <v>16920</v>
      </c>
    </row>
    <row r="82" spans="1:20" ht="18" customHeight="1" x14ac:dyDescent="0.2">
      <c r="A82" s="53" t="s">
        <v>946</v>
      </c>
      <c r="B82" s="90" t="s">
        <v>655</v>
      </c>
      <c r="C82" s="84" t="s">
        <v>12</v>
      </c>
      <c r="D82" s="77">
        <v>4.5</v>
      </c>
      <c r="E82" s="78" t="s">
        <v>14</v>
      </c>
      <c r="F82" s="57">
        <v>3.5</v>
      </c>
      <c r="G82" s="62">
        <f t="shared" si="14"/>
        <v>8</v>
      </c>
      <c r="H82" s="58">
        <f t="shared" si="15"/>
        <v>966</v>
      </c>
      <c r="I82" s="257"/>
      <c r="J82" s="58">
        <f t="shared" si="10"/>
        <v>678</v>
      </c>
      <c r="K82" s="257"/>
      <c r="L82" s="58">
        <f t="shared" si="13"/>
        <v>1814</v>
      </c>
      <c r="M82" s="59">
        <f t="shared" si="0"/>
        <v>20316</v>
      </c>
      <c r="N82" s="59">
        <f t="shared" si="1"/>
        <v>19881</v>
      </c>
      <c r="O82" s="59">
        <f t="shared" si="2"/>
        <v>19772</v>
      </c>
      <c r="P82" s="59">
        <f t="shared" si="3"/>
        <v>19446</v>
      </c>
      <c r="Q82" s="59">
        <f t="shared" si="4"/>
        <v>19228</v>
      </c>
      <c r="R82" s="59">
        <f t="shared" si="5"/>
        <v>18793</v>
      </c>
      <c r="S82" s="59">
        <f t="shared" si="6"/>
        <v>18466</v>
      </c>
      <c r="T82" s="59">
        <f t="shared" si="7"/>
        <v>18140</v>
      </c>
    </row>
    <row r="83" spans="1:20" ht="18" customHeight="1" x14ac:dyDescent="0.2">
      <c r="A83" s="53" t="s">
        <v>947</v>
      </c>
      <c r="B83" s="90" t="s">
        <v>655</v>
      </c>
      <c r="C83" s="84" t="s">
        <v>12</v>
      </c>
      <c r="D83" s="77">
        <v>4.5</v>
      </c>
      <c r="E83" s="78" t="s">
        <v>14</v>
      </c>
      <c r="F83" s="57">
        <v>4</v>
      </c>
      <c r="G83" s="62">
        <f t="shared" si="14"/>
        <v>8.5</v>
      </c>
      <c r="H83" s="58">
        <f t="shared" si="15"/>
        <v>966</v>
      </c>
      <c r="I83" s="257"/>
      <c r="J83" s="58">
        <f t="shared" si="10"/>
        <v>774</v>
      </c>
      <c r="K83" s="257"/>
      <c r="L83" s="58">
        <f t="shared" si="13"/>
        <v>1934</v>
      </c>
      <c r="M83" s="59">
        <f t="shared" si="0"/>
        <v>21660</v>
      </c>
      <c r="N83" s="59">
        <f t="shared" si="1"/>
        <v>21196</v>
      </c>
      <c r="O83" s="59">
        <f t="shared" si="2"/>
        <v>21080</v>
      </c>
      <c r="P83" s="59">
        <f t="shared" si="3"/>
        <v>20732</v>
      </c>
      <c r="Q83" s="59">
        <f t="shared" si="4"/>
        <v>20500</v>
      </c>
      <c r="R83" s="59">
        <f t="shared" si="5"/>
        <v>20036</v>
      </c>
      <c r="S83" s="59">
        <f t="shared" si="6"/>
        <v>19688</v>
      </c>
      <c r="T83" s="59">
        <f t="shared" si="7"/>
        <v>19340</v>
      </c>
    </row>
    <row r="84" spans="1:20" ht="18" customHeight="1" x14ac:dyDescent="0.2">
      <c r="A84" s="53" t="s">
        <v>948</v>
      </c>
      <c r="B84" s="90" t="s">
        <v>655</v>
      </c>
      <c r="C84" s="84" t="s">
        <v>12</v>
      </c>
      <c r="D84" s="77">
        <v>4.5</v>
      </c>
      <c r="E84" s="78" t="s">
        <v>14</v>
      </c>
      <c r="F84" s="57">
        <v>4.5</v>
      </c>
      <c r="G84" s="62">
        <f t="shared" si="14"/>
        <v>9</v>
      </c>
      <c r="H84" s="58">
        <f t="shared" si="15"/>
        <v>966</v>
      </c>
      <c r="I84" s="257"/>
      <c r="J84" s="58">
        <f t="shared" si="10"/>
        <v>871</v>
      </c>
      <c r="K84" s="257"/>
      <c r="L84" s="58">
        <f t="shared" si="13"/>
        <v>2055</v>
      </c>
      <c r="M84" s="59">
        <f t="shared" si="0"/>
        <v>23016</v>
      </c>
      <c r="N84" s="59">
        <f t="shared" si="1"/>
        <v>22522</v>
      </c>
      <c r="O84" s="59">
        <f t="shared" si="2"/>
        <v>22399</v>
      </c>
      <c r="P84" s="59">
        <f t="shared" si="3"/>
        <v>22029</v>
      </c>
      <c r="Q84" s="59">
        <f t="shared" si="4"/>
        <v>21783</v>
      </c>
      <c r="R84" s="59">
        <f t="shared" si="5"/>
        <v>21289</v>
      </c>
      <c r="S84" s="59">
        <f t="shared" si="6"/>
        <v>20919</v>
      </c>
      <c r="T84" s="59">
        <f t="shared" si="7"/>
        <v>20550</v>
      </c>
    </row>
    <row r="85" spans="1:20" ht="18" customHeight="1" x14ac:dyDescent="0.2">
      <c r="A85" s="53" t="s">
        <v>949</v>
      </c>
      <c r="B85" s="90" t="s">
        <v>655</v>
      </c>
      <c r="C85" s="84" t="s">
        <v>12</v>
      </c>
      <c r="D85" s="77">
        <v>5</v>
      </c>
      <c r="E85" s="78" t="s">
        <v>14</v>
      </c>
      <c r="F85" s="57">
        <v>0.5</v>
      </c>
      <c r="G85" s="62">
        <f t="shared" si="14"/>
        <v>5.5</v>
      </c>
      <c r="H85" s="58">
        <f>'基本（介護無）・単一'!L13</f>
        <v>1063</v>
      </c>
      <c r="I85" s="257"/>
      <c r="J85" s="58">
        <f t="shared" si="10"/>
        <v>98</v>
      </c>
      <c r="K85" s="257"/>
      <c r="L85" s="58">
        <f t="shared" si="13"/>
        <v>1186</v>
      </c>
      <c r="M85" s="59">
        <f t="shared" si="0"/>
        <v>13283</v>
      </c>
      <c r="N85" s="59">
        <f t="shared" si="1"/>
        <v>12998</v>
      </c>
      <c r="O85" s="59">
        <f t="shared" si="2"/>
        <v>12927</v>
      </c>
      <c r="P85" s="59">
        <f t="shared" si="3"/>
        <v>12713</v>
      </c>
      <c r="Q85" s="59">
        <f t="shared" si="4"/>
        <v>12571</v>
      </c>
      <c r="R85" s="59">
        <f t="shared" si="5"/>
        <v>12286</v>
      </c>
      <c r="S85" s="59">
        <f t="shared" si="6"/>
        <v>12073</v>
      </c>
      <c r="T85" s="59">
        <f t="shared" si="7"/>
        <v>11860</v>
      </c>
    </row>
    <row r="86" spans="1:20" ht="18" customHeight="1" x14ac:dyDescent="0.2">
      <c r="A86" s="53" t="s">
        <v>950</v>
      </c>
      <c r="B86" s="90" t="s">
        <v>655</v>
      </c>
      <c r="C86" s="84" t="s">
        <v>12</v>
      </c>
      <c r="D86" s="77">
        <v>5</v>
      </c>
      <c r="E86" s="78" t="s">
        <v>14</v>
      </c>
      <c r="F86" s="57">
        <v>1</v>
      </c>
      <c r="G86" s="62">
        <f t="shared" si="14"/>
        <v>6</v>
      </c>
      <c r="H86" s="58">
        <f t="shared" ref="H86:H93" si="16">$H$85</f>
        <v>1063</v>
      </c>
      <c r="I86" s="257"/>
      <c r="J86" s="58">
        <f t="shared" si="10"/>
        <v>195</v>
      </c>
      <c r="K86" s="257"/>
      <c r="L86" s="58">
        <f t="shared" si="13"/>
        <v>1307</v>
      </c>
      <c r="M86" s="59">
        <f t="shared" si="0"/>
        <v>14638</v>
      </c>
      <c r="N86" s="59">
        <f t="shared" si="1"/>
        <v>14324</v>
      </c>
      <c r="O86" s="59">
        <f t="shared" si="2"/>
        <v>14246</v>
      </c>
      <c r="P86" s="59">
        <f t="shared" si="3"/>
        <v>14011</v>
      </c>
      <c r="Q86" s="59">
        <f t="shared" si="4"/>
        <v>13854</v>
      </c>
      <c r="R86" s="59">
        <f t="shared" si="5"/>
        <v>13540</v>
      </c>
      <c r="S86" s="59">
        <f t="shared" si="6"/>
        <v>13305</v>
      </c>
      <c r="T86" s="59">
        <f t="shared" si="7"/>
        <v>13070</v>
      </c>
    </row>
    <row r="87" spans="1:20" ht="18" customHeight="1" x14ac:dyDescent="0.2">
      <c r="A87" s="53" t="s">
        <v>951</v>
      </c>
      <c r="B87" s="90" t="s">
        <v>655</v>
      </c>
      <c r="C87" s="84" t="s">
        <v>12</v>
      </c>
      <c r="D87" s="77">
        <v>5</v>
      </c>
      <c r="E87" s="78" t="s">
        <v>14</v>
      </c>
      <c r="F87" s="57">
        <v>1.5</v>
      </c>
      <c r="G87" s="62">
        <f t="shared" si="14"/>
        <v>6.5</v>
      </c>
      <c r="H87" s="58">
        <f t="shared" si="16"/>
        <v>1063</v>
      </c>
      <c r="I87" s="257"/>
      <c r="J87" s="58">
        <f t="shared" si="10"/>
        <v>291</v>
      </c>
      <c r="K87" s="257"/>
      <c r="L87" s="58">
        <f t="shared" si="13"/>
        <v>1427</v>
      </c>
      <c r="M87" s="59">
        <f t="shared" si="0"/>
        <v>15982</v>
      </c>
      <c r="N87" s="59">
        <f t="shared" si="1"/>
        <v>15639</v>
      </c>
      <c r="O87" s="59">
        <f t="shared" si="2"/>
        <v>15554</v>
      </c>
      <c r="P87" s="59">
        <f t="shared" si="3"/>
        <v>15297</v>
      </c>
      <c r="Q87" s="59">
        <f t="shared" si="4"/>
        <v>15126</v>
      </c>
      <c r="R87" s="59">
        <f t="shared" si="5"/>
        <v>14783</v>
      </c>
      <c r="S87" s="59">
        <f t="shared" si="6"/>
        <v>14526</v>
      </c>
      <c r="T87" s="59">
        <f t="shared" si="7"/>
        <v>14270</v>
      </c>
    </row>
    <row r="88" spans="1:20" ht="18" customHeight="1" x14ac:dyDescent="0.2">
      <c r="A88" s="53" t="s">
        <v>952</v>
      </c>
      <c r="B88" s="90" t="s">
        <v>655</v>
      </c>
      <c r="C88" s="84" t="s">
        <v>12</v>
      </c>
      <c r="D88" s="77">
        <v>5</v>
      </c>
      <c r="E88" s="78" t="s">
        <v>14</v>
      </c>
      <c r="F88" s="57">
        <v>2</v>
      </c>
      <c r="G88" s="62">
        <f t="shared" si="14"/>
        <v>7</v>
      </c>
      <c r="H88" s="58">
        <f t="shared" si="16"/>
        <v>1063</v>
      </c>
      <c r="I88" s="257"/>
      <c r="J88" s="58">
        <f t="shared" si="10"/>
        <v>388</v>
      </c>
      <c r="K88" s="257"/>
      <c r="L88" s="58">
        <f t="shared" si="13"/>
        <v>1548</v>
      </c>
      <c r="M88" s="59">
        <f t="shared" si="0"/>
        <v>17337</v>
      </c>
      <c r="N88" s="59">
        <f t="shared" si="1"/>
        <v>16966</v>
      </c>
      <c r="O88" s="59">
        <f t="shared" si="2"/>
        <v>16873</v>
      </c>
      <c r="P88" s="59">
        <f t="shared" si="3"/>
        <v>16594</v>
      </c>
      <c r="Q88" s="59">
        <f t="shared" si="4"/>
        <v>16408</v>
      </c>
      <c r="R88" s="59">
        <f t="shared" si="5"/>
        <v>16037</v>
      </c>
      <c r="S88" s="59">
        <f t="shared" si="6"/>
        <v>15758</v>
      </c>
      <c r="T88" s="59">
        <f t="shared" si="7"/>
        <v>15480</v>
      </c>
    </row>
    <row r="89" spans="1:20" ht="18" customHeight="1" x14ac:dyDescent="0.2">
      <c r="A89" s="53" t="s">
        <v>953</v>
      </c>
      <c r="B89" s="90" t="s">
        <v>655</v>
      </c>
      <c r="C89" s="84" t="s">
        <v>12</v>
      </c>
      <c r="D89" s="77">
        <v>5</v>
      </c>
      <c r="E89" s="78" t="s">
        <v>14</v>
      </c>
      <c r="F89" s="57">
        <v>2.5</v>
      </c>
      <c r="G89" s="62">
        <f t="shared" si="14"/>
        <v>7.5</v>
      </c>
      <c r="H89" s="58">
        <f t="shared" si="16"/>
        <v>1063</v>
      </c>
      <c r="I89" s="257"/>
      <c r="J89" s="58">
        <f t="shared" si="10"/>
        <v>484</v>
      </c>
      <c r="K89" s="257"/>
      <c r="L89" s="58">
        <f t="shared" si="13"/>
        <v>1668</v>
      </c>
      <c r="M89" s="59">
        <f t="shared" si="0"/>
        <v>18681</v>
      </c>
      <c r="N89" s="59">
        <f t="shared" si="1"/>
        <v>18281</v>
      </c>
      <c r="O89" s="59">
        <f t="shared" si="2"/>
        <v>18181</v>
      </c>
      <c r="P89" s="59">
        <f t="shared" si="3"/>
        <v>17880</v>
      </c>
      <c r="Q89" s="59">
        <f t="shared" si="4"/>
        <v>17680</v>
      </c>
      <c r="R89" s="59">
        <f t="shared" si="5"/>
        <v>17280</v>
      </c>
      <c r="S89" s="59">
        <f t="shared" si="6"/>
        <v>16980</v>
      </c>
      <c r="T89" s="59">
        <f t="shared" si="7"/>
        <v>16680</v>
      </c>
    </row>
    <row r="90" spans="1:20" ht="18" customHeight="1" x14ac:dyDescent="0.2">
      <c r="A90" s="53" t="s">
        <v>954</v>
      </c>
      <c r="B90" s="90" t="s">
        <v>655</v>
      </c>
      <c r="C90" s="84" t="s">
        <v>12</v>
      </c>
      <c r="D90" s="77">
        <v>5</v>
      </c>
      <c r="E90" s="78" t="s">
        <v>14</v>
      </c>
      <c r="F90" s="57">
        <v>3</v>
      </c>
      <c r="G90" s="62">
        <f t="shared" si="14"/>
        <v>8</v>
      </c>
      <c r="H90" s="58">
        <f t="shared" si="16"/>
        <v>1063</v>
      </c>
      <c r="I90" s="257"/>
      <c r="J90" s="58">
        <f t="shared" si="10"/>
        <v>581</v>
      </c>
      <c r="K90" s="257"/>
      <c r="L90" s="58">
        <f t="shared" si="13"/>
        <v>1789</v>
      </c>
      <c r="M90" s="59">
        <f t="shared" si="0"/>
        <v>20036</v>
      </c>
      <c r="N90" s="59">
        <f t="shared" si="1"/>
        <v>19607</v>
      </c>
      <c r="O90" s="59">
        <f t="shared" si="2"/>
        <v>19500</v>
      </c>
      <c r="P90" s="59">
        <f t="shared" si="3"/>
        <v>19178</v>
      </c>
      <c r="Q90" s="59">
        <f t="shared" si="4"/>
        <v>18963</v>
      </c>
      <c r="R90" s="59">
        <f t="shared" si="5"/>
        <v>18534</v>
      </c>
      <c r="S90" s="59">
        <f t="shared" si="6"/>
        <v>18212</v>
      </c>
      <c r="T90" s="59">
        <f t="shared" si="7"/>
        <v>17890</v>
      </c>
    </row>
    <row r="91" spans="1:20" ht="18" customHeight="1" x14ac:dyDescent="0.2">
      <c r="A91" s="53" t="s">
        <v>955</v>
      </c>
      <c r="B91" s="90" t="s">
        <v>655</v>
      </c>
      <c r="C91" s="84" t="s">
        <v>12</v>
      </c>
      <c r="D91" s="77">
        <v>5</v>
      </c>
      <c r="E91" s="78" t="s">
        <v>14</v>
      </c>
      <c r="F91" s="57">
        <v>3.5</v>
      </c>
      <c r="G91" s="62">
        <f t="shared" si="14"/>
        <v>8.5</v>
      </c>
      <c r="H91" s="58">
        <f t="shared" si="16"/>
        <v>1063</v>
      </c>
      <c r="I91" s="257"/>
      <c r="J91" s="58">
        <f t="shared" si="10"/>
        <v>678</v>
      </c>
      <c r="K91" s="257"/>
      <c r="L91" s="58">
        <f t="shared" si="13"/>
        <v>1911</v>
      </c>
      <c r="M91" s="59">
        <f t="shared" si="0"/>
        <v>21403</v>
      </c>
      <c r="N91" s="59">
        <f t="shared" si="1"/>
        <v>20944</v>
      </c>
      <c r="O91" s="59">
        <f t="shared" si="2"/>
        <v>20829</v>
      </c>
      <c r="P91" s="59">
        <f t="shared" si="3"/>
        <v>20485</v>
      </c>
      <c r="Q91" s="59">
        <f t="shared" si="4"/>
        <v>20256</v>
      </c>
      <c r="R91" s="59">
        <f t="shared" si="5"/>
        <v>19797</v>
      </c>
      <c r="S91" s="59">
        <f t="shared" si="6"/>
        <v>19453</v>
      </c>
      <c r="T91" s="59">
        <f t="shared" si="7"/>
        <v>19110</v>
      </c>
    </row>
    <row r="92" spans="1:20" ht="18" customHeight="1" x14ac:dyDescent="0.2">
      <c r="A92" s="53" t="s">
        <v>956</v>
      </c>
      <c r="B92" s="90" t="s">
        <v>655</v>
      </c>
      <c r="C92" s="84" t="s">
        <v>12</v>
      </c>
      <c r="D92" s="77">
        <v>5</v>
      </c>
      <c r="E92" s="78" t="s">
        <v>14</v>
      </c>
      <c r="F92" s="57">
        <v>4</v>
      </c>
      <c r="G92" s="62">
        <f t="shared" si="14"/>
        <v>9</v>
      </c>
      <c r="H92" s="58">
        <f t="shared" si="16"/>
        <v>1063</v>
      </c>
      <c r="I92" s="257"/>
      <c r="J92" s="58">
        <f t="shared" si="10"/>
        <v>774</v>
      </c>
      <c r="K92" s="257"/>
      <c r="L92" s="58">
        <f t="shared" si="13"/>
        <v>2031</v>
      </c>
      <c r="M92" s="59">
        <f t="shared" si="0"/>
        <v>22747</v>
      </c>
      <c r="N92" s="59">
        <f t="shared" si="1"/>
        <v>22259</v>
      </c>
      <c r="O92" s="59">
        <f t="shared" si="2"/>
        <v>22137</v>
      </c>
      <c r="P92" s="59">
        <f t="shared" si="3"/>
        <v>21772</v>
      </c>
      <c r="Q92" s="59">
        <f t="shared" si="4"/>
        <v>21528</v>
      </c>
      <c r="R92" s="59">
        <f t="shared" si="5"/>
        <v>21041</v>
      </c>
      <c r="S92" s="59">
        <f t="shared" si="6"/>
        <v>20675</v>
      </c>
      <c r="T92" s="59">
        <f t="shared" si="7"/>
        <v>20310</v>
      </c>
    </row>
    <row r="93" spans="1:20" ht="18" customHeight="1" x14ac:dyDescent="0.2">
      <c r="A93" s="53" t="s">
        <v>957</v>
      </c>
      <c r="B93" s="90" t="s">
        <v>655</v>
      </c>
      <c r="C93" s="84" t="s">
        <v>12</v>
      </c>
      <c r="D93" s="77">
        <v>5</v>
      </c>
      <c r="E93" s="78" t="s">
        <v>14</v>
      </c>
      <c r="F93" s="57">
        <v>4.5</v>
      </c>
      <c r="G93" s="62">
        <f t="shared" si="14"/>
        <v>9.5</v>
      </c>
      <c r="H93" s="58">
        <f t="shared" si="16"/>
        <v>1063</v>
      </c>
      <c r="I93" s="257"/>
      <c r="J93" s="58">
        <f t="shared" si="10"/>
        <v>871</v>
      </c>
      <c r="K93" s="257"/>
      <c r="L93" s="58">
        <f t="shared" si="13"/>
        <v>2152</v>
      </c>
      <c r="M93" s="59">
        <f t="shared" si="0"/>
        <v>24102</v>
      </c>
      <c r="N93" s="59">
        <f t="shared" si="1"/>
        <v>23585</v>
      </c>
      <c r="O93" s="59">
        <f t="shared" si="2"/>
        <v>23456</v>
      </c>
      <c r="P93" s="59">
        <f t="shared" si="3"/>
        <v>23069</v>
      </c>
      <c r="Q93" s="59">
        <f t="shared" si="4"/>
        <v>22811</v>
      </c>
      <c r="R93" s="59">
        <f t="shared" si="5"/>
        <v>22294</v>
      </c>
      <c r="S93" s="59">
        <f t="shared" si="6"/>
        <v>21907</v>
      </c>
      <c r="T93" s="59">
        <f t="shared" si="7"/>
        <v>21520</v>
      </c>
    </row>
    <row r="94" spans="1:20" ht="18" customHeight="1" x14ac:dyDescent="0.2">
      <c r="A94" s="53" t="s">
        <v>958</v>
      </c>
      <c r="B94" s="90" t="s">
        <v>655</v>
      </c>
      <c r="C94" s="84" t="s">
        <v>12</v>
      </c>
      <c r="D94" s="77">
        <v>5.5</v>
      </c>
      <c r="E94" s="78" t="s">
        <v>14</v>
      </c>
      <c r="F94" s="57">
        <v>0.5</v>
      </c>
      <c r="G94" s="62">
        <f t="shared" si="14"/>
        <v>6</v>
      </c>
      <c r="H94" s="58">
        <f>'基本（介護無）・単一'!L14</f>
        <v>1159</v>
      </c>
      <c r="I94" s="257"/>
      <c r="J94" s="58">
        <f t="shared" si="10"/>
        <v>98</v>
      </c>
      <c r="K94" s="257"/>
      <c r="L94" s="58">
        <f t="shared" si="13"/>
        <v>1282</v>
      </c>
      <c r="M94" s="59">
        <f t="shared" si="0"/>
        <v>14358</v>
      </c>
      <c r="N94" s="59">
        <f t="shared" si="1"/>
        <v>14050</v>
      </c>
      <c r="O94" s="59">
        <f t="shared" si="2"/>
        <v>13973</v>
      </c>
      <c r="P94" s="59">
        <f t="shared" si="3"/>
        <v>13743</v>
      </c>
      <c r="Q94" s="59">
        <f t="shared" si="4"/>
        <v>13589</v>
      </c>
      <c r="R94" s="59">
        <f t="shared" si="5"/>
        <v>13281</v>
      </c>
      <c r="S94" s="59">
        <f t="shared" si="6"/>
        <v>13050</v>
      </c>
      <c r="T94" s="59">
        <f t="shared" si="7"/>
        <v>12820</v>
      </c>
    </row>
    <row r="95" spans="1:20" ht="18" customHeight="1" x14ac:dyDescent="0.2">
      <c r="A95" s="53" t="s">
        <v>959</v>
      </c>
      <c r="B95" s="90" t="s">
        <v>655</v>
      </c>
      <c r="C95" s="84" t="s">
        <v>12</v>
      </c>
      <c r="D95" s="77">
        <v>5.5</v>
      </c>
      <c r="E95" s="78" t="s">
        <v>14</v>
      </c>
      <c r="F95" s="57">
        <v>1</v>
      </c>
      <c r="G95" s="62">
        <f t="shared" si="14"/>
        <v>6.5</v>
      </c>
      <c r="H95" s="58">
        <f t="shared" ref="H95:H102" si="17">$H$94</f>
        <v>1159</v>
      </c>
      <c r="I95" s="257"/>
      <c r="J95" s="58">
        <f t="shared" ref="J95:J158" si="18">J86</f>
        <v>195</v>
      </c>
      <c r="K95" s="257"/>
      <c r="L95" s="58">
        <f t="shared" si="13"/>
        <v>1403</v>
      </c>
      <c r="M95" s="59">
        <f t="shared" si="0"/>
        <v>15713</v>
      </c>
      <c r="N95" s="59">
        <f t="shared" si="1"/>
        <v>15376</v>
      </c>
      <c r="O95" s="59">
        <f t="shared" si="2"/>
        <v>15292</v>
      </c>
      <c r="P95" s="59">
        <f t="shared" si="3"/>
        <v>15040</v>
      </c>
      <c r="Q95" s="59">
        <f t="shared" si="4"/>
        <v>14871</v>
      </c>
      <c r="R95" s="59">
        <f t="shared" si="5"/>
        <v>14535</v>
      </c>
      <c r="S95" s="59">
        <f t="shared" si="6"/>
        <v>14282</v>
      </c>
      <c r="T95" s="59">
        <f t="shared" si="7"/>
        <v>14030</v>
      </c>
    </row>
    <row r="96" spans="1:20" ht="18" customHeight="1" x14ac:dyDescent="0.2">
      <c r="A96" s="53" t="s">
        <v>960</v>
      </c>
      <c r="B96" s="90" t="s">
        <v>655</v>
      </c>
      <c r="C96" s="84" t="s">
        <v>12</v>
      </c>
      <c r="D96" s="77">
        <v>5.5</v>
      </c>
      <c r="E96" s="78" t="s">
        <v>14</v>
      </c>
      <c r="F96" s="57">
        <v>1.5</v>
      </c>
      <c r="G96" s="62">
        <f t="shared" si="14"/>
        <v>7</v>
      </c>
      <c r="H96" s="58">
        <f t="shared" si="17"/>
        <v>1159</v>
      </c>
      <c r="I96" s="257"/>
      <c r="J96" s="58">
        <f t="shared" si="18"/>
        <v>291</v>
      </c>
      <c r="K96" s="257"/>
      <c r="L96" s="58">
        <f t="shared" si="13"/>
        <v>1523</v>
      </c>
      <c r="M96" s="59">
        <f t="shared" si="0"/>
        <v>17057</v>
      </c>
      <c r="N96" s="59">
        <f t="shared" si="1"/>
        <v>16692</v>
      </c>
      <c r="O96" s="59">
        <f t="shared" si="2"/>
        <v>16600</v>
      </c>
      <c r="P96" s="59">
        <f t="shared" si="3"/>
        <v>16326</v>
      </c>
      <c r="Q96" s="59">
        <f t="shared" si="4"/>
        <v>16143</v>
      </c>
      <c r="R96" s="59">
        <f t="shared" si="5"/>
        <v>15778</v>
      </c>
      <c r="S96" s="59">
        <f t="shared" si="6"/>
        <v>15504</v>
      </c>
      <c r="T96" s="59">
        <f t="shared" si="7"/>
        <v>15230</v>
      </c>
    </row>
    <row r="97" spans="1:20" ht="18" customHeight="1" x14ac:dyDescent="0.2">
      <c r="A97" s="53" t="s">
        <v>961</v>
      </c>
      <c r="B97" s="90" t="s">
        <v>655</v>
      </c>
      <c r="C97" s="84" t="s">
        <v>12</v>
      </c>
      <c r="D97" s="77">
        <v>5.5</v>
      </c>
      <c r="E97" s="78" t="s">
        <v>14</v>
      </c>
      <c r="F97" s="57">
        <v>2</v>
      </c>
      <c r="G97" s="62">
        <f t="shared" si="14"/>
        <v>7.5</v>
      </c>
      <c r="H97" s="58">
        <f t="shared" si="17"/>
        <v>1159</v>
      </c>
      <c r="I97" s="257"/>
      <c r="J97" s="58">
        <f t="shared" si="18"/>
        <v>388</v>
      </c>
      <c r="K97" s="257"/>
      <c r="L97" s="58">
        <f t="shared" si="13"/>
        <v>1644</v>
      </c>
      <c r="M97" s="59">
        <f t="shared" si="0"/>
        <v>18412</v>
      </c>
      <c r="N97" s="59">
        <f t="shared" si="1"/>
        <v>18018</v>
      </c>
      <c r="O97" s="59">
        <f t="shared" si="2"/>
        <v>17919</v>
      </c>
      <c r="P97" s="59">
        <f t="shared" si="3"/>
        <v>17623</v>
      </c>
      <c r="Q97" s="59">
        <f t="shared" si="4"/>
        <v>17426</v>
      </c>
      <c r="R97" s="59">
        <f t="shared" si="5"/>
        <v>17031</v>
      </c>
      <c r="S97" s="59">
        <f t="shared" si="6"/>
        <v>16735</v>
      </c>
      <c r="T97" s="59">
        <f t="shared" si="7"/>
        <v>16440</v>
      </c>
    </row>
    <row r="98" spans="1:20" ht="18" customHeight="1" x14ac:dyDescent="0.2">
      <c r="A98" s="53" t="s">
        <v>962</v>
      </c>
      <c r="B98" s="90" t="s">
        <v>655</v>
      </c>
      <c r="C98" s="84" t="s">
        <v>12</v>
      </c>
      <c r="D98" s="77">
        <v>5.5</v>
      </c>
      <c r="E98" s="78" t="s">
        <v>14</v>
      </c>
      <c r="F98" s="57">
        <v>2.5</v>
      </c>
      <c r="G98" s="62">
        <f t="shared" si="14"/>
        <v>8</v>
      </c>
      <c r="H98" s="58">
        <f t="shared" si="17"/>
        <v>1159</v>
      </c>
      <c r="I98" s="257"/>
      <c r="J98" s="58">
        <f t="shared" si="18"/>
        <v>484</v>
      </c>
      <c r="K98" s="257"/>
      <c r="L98" s="58">
        <f t="shared" si="13"/>
        <v>1764</v>
      </c>
      <c r="M98" s="59">
        <f t="shared" si="0"/>
        <v>19756</v>
      </c>
      <c r="N98" s="59">
        <f t="shared" si="1"/>
        <v>19333</v>
      </c>
      <c r="O98" s="59">
        <f t="shared" si="2"/>
        <v>19227</v>
      </c>
      <c r="P98" s="59">
        <f t="shared" si="3"/>
        <v>18910</v>
      </c>
      <c r="Q98" s="59">
        <f t="shared" si="4"/>
        <v>18698</v>
      </c>
      <c r="R98" s="59">
        <f t="shared" si="5"/>
        <v>18275</v>
      </c>
      <c r="S98" s="59">
        <f t="shared" si="6"/>
        <v>17957</v>
      </c>
      <c r="T98" s="59">
        <f t="shared" si="7"/>
        <v>17640</v>
      </c>
    </row>
    <row r="99" spans="1:20" ht="18" customHeight="1" x14ac:dyDescent="0.2">
      <c r="A99" s="53" t="s">
        <v>963</v>
      </c>
      <c r="B99" s="90" t="s">
        <v>655</v>
      </c>
      <c r="C99" s="84" t="s">
        <v>12</v>
      </c>
      <c r="D99" s="77">
        <v>5.5</v>
      </c>
      <c r="E99" s="78" t="s">
        <v>14</v>
      </c>
      <c r="F99" s="57">
        <v>3</v>
      </c>
      <c r="G99" s="62">
        <f t="shared" si="14"/>
        <v>8.5</v>
      </c>
      <c r="H99" s="58">
        <f t="shared" si="17"/>
        <v>1159</v>
      </c>
      <c r="I99" s="257"/>
      <c r="J99" s="58">
        <f t="shared" si="18"/>
        <v>581</v>
      </c>
      <c r="K99" s="257"/>
      <c r="L99" s="58">
        <f t="shared" si="13"/>
        <v>1885</v>
      </c>
      <c r="M99" s="59">
        <f t="shared" si="0"/>
        <v>21112</v>
      </c>
      <c r="N99" s="59">
        <f t="shared" si="1"/>
        <v>20659</v>
      </c>
      <c r="O99" s="59">
        <f t="shared" si="2"/>
        <v>20546</v>
      </c>
      <c r="P99" s="59">
        <f t="shared" si="3"/>
        <v>20207</v>
      </c>
      <c r="Q99" s="59">
        <f t="shared" si="4"/>
        <v>19981</v>
      </c>
      <c r="R99" s="59">
        <f t="shared" si="5"/>
        <v>19528</v>
      </c>
      <c r="S99" s="59">
        <f t="shared" si="6"/>
        <v>19189</v>
      </c>
      <c r="T99" s="59">
        <f t="shared" si="7"/>
        <v>18850</v>
      </c>
    </row>
    <row r="100" spans="1:20" ht="18" customHeight="1" x14ac:dyDescent="0.2">
      <c r="A100" s="53" t="s">
        <v>964</v>
      </c>
      <c r="B100" s="90" t="s">
        <v>655</v>
      </c>
      <c r="C100" s="84" t="s">
        <v>12</v>
      </c>
      <c r="D100" s="77">
        <v>5.5</v>
      </c>
      <c r="E100" s="78" t="s">
        <v>14</v>
      </c>
      <c r="F100" s="57">
        <v>3.5</v>
      </c>
      <c r="G100" s="62">
        <f t="shared" si="14"/>
        <v>9</v>
      </c>
      <c r="H100" s="58">
        <f t="shared" si="17"/>
        <v>1159</v>
      </c>
      <c r="I100" s="257"/>
      <c r="J100" s="58">
        <f t="shared" si="18"/>
        <v>678</v>
      </c>
      <c r="K100" s="257"/>
      <c r="L100" s="58">
        <f t="shared" ref="L100:L131" si="19">ROUND(H100*(1+$I$4),0)+ROUND(J100*(1+$K$4),0)</f>
        <v>2007</v>
      </c>
      <c r="M100" s="59">
        <f t="shared" si="0"/>
        <v>22478</v>
      </c>
      <c r="N100" s="59">
        <f t="shared" si="1"/>
        <v>21996</v>
      </c>
      <c r="O100" s="59">
        <f t="shared" si="2"/>
        <v>21876</v>
      </c>
      <c r="P100" s="59">
        <f t="shared" si="3"/>
        <v>21515</v>
      </c>
      <c r="Q100" s="59">
        <f t="shared" si="4"/>
        <v>21274</v>
      </c>
      <c r="R100" s="59">
        <f t="shared" si="5"/>
        <v>20792</v>
      </c>
      <c r="S100" s="59">
        <f t="shared" si="6"/>
        <v>20431</v>
      </c>
      <c r="T100" s="59">
        <f t="shared" si="7"/>
        <v>20070</v>
      </c>
    </row>
    <row r="101" spans="1:20" ht="18" customHeight="1" x14ac:dyDescent="0.2">
      <c r="A101" s="53" t="s">
        <v>965</v>
      </c>
      <c r="B101" s="90" t="s">
        <v>655</v>
      </c>
      <c r="C101" s="84" t="s">
        <v>12</v>
      </c>
      <c r="D101" s="77">
        <v>5.5</v>
      </c>
      <c r="E101" s="78" t="s">
        <v>14</v>
      </c>
      <c r="F101" s="57">
        <v>4</v>
      </c>
      <c r="G101" s="62">
        <f t="shared" si="14"/>
        <v>9.5</v>
      </c>
      <c r="H101" s="58">
        <f t="shared" si="17"/>
        <v>1159</v>
      </c>
      <c r="I101" s="257"/>
      <c r="J101" s="58">
        <f t="shared" si="18"/>
        <v>774</v>
      </c>
      <c r="K101" s="257"/>
      <c r="L101" s="58">
        <f t="shared" si="19"/>
        <v>2127</v>
      </c>
      <c r="M101" s="59">
        <f t="shared" si="0"/>
        <v>23822</v>
      </c>
      <c r="N101" s="59">
        <f t="shared" si="1"/>
        <v>23311</v>
      </c>
      <c r="O101" s="59">
        <f t="shared" si="2"/>
        <v>23184</v>
      </c>
      <c r="P101" s="59">
        <f t="shared" si="3"/>
        <v>22801</v>
      </c>
      <c r="Q101" s="59">
        <f t="shared" si="4"/>
        <v>22546</v>
      </c>
      <c r="R101" s="59">
        <f t="shared" si="5"/>
        <v>22035</v>
      </c>
      <c r="S101" s="59">
        <f t="shared" si="6"/>
        <v>21652</v>
      </c>
      <c r="T101" s="59">
        <f t="shared" si="7"/>
        <v>21270</v>
      </c>
    </row>
    <row r="102" spans="1:20" ht="18" customHeight="1" x14ac:dyDescent="0.2">
      <c r="A102" s="53" t="s">
        <v>966</v>
      </c>
      <c r="B102" s="90" t="s">
        <v>655</v>
      </c>
      <c r="C102" s="84" t="s">
        <v>12</v>
      </c>
      <c r="D102" s="77">
        <v>5.5</v>
      </c>
      <c r="E102" s="78" t="s">
        <v>14</v>
      </c>
      <c r="F102" s="57">
        <v>4.5</v>
      </c>
      <c r="G102" s="62">
        <f t="shared" si="14"/>
        <v>10</v>
      </c>
      <c r="H102" s="58">
        <f t="shared" si="17"/>
        <v>1159</v>
      </c>
      <c r="I102" s="257"/>
      <c r="J102" s="58">
        <f t="shared" si="18"/>
        <v>871</v>
      </c>
      <c r="K102" s="257"/>
      <c r="L102" s="58">
        <f t="shared" si="19"/>
        <v>2248</v>
      </c>
      <c r="M102" s="59">
        <f t="shared" si="0"/>
        <v>25177</v>
      </c>
      <c r="N102" s="59">
        <f t="shared" si="1"/>
        <v>24638</v>
      </c>
      <c r="O102" s="59">
        <f t="shared" si="2"/>
        <v>24503</v>
      </c>
      <c r="P102" s="59">
        <f t="shared" si="3"/>
        <v>24098</v>
      </c>
      <c r="Q102" s="59">
        <f t="shared" si="4"/>
        <v>23828</v>
      </c>
      <c r="R102" s="59">
        <f t="shared" si="5"/>
        <v>23289</v>
      </c>
      <c r="S102" s="59">
        <f t="shared" si="6"/>
        <v>22884</v>
      </c>
      <c r="T102" s="59">
        <f t="shared" si="7"/>
        <v>22480</v>
      </c>
    </row>
    <row r="103" spans="1:20" ht="18" customHeight="1" x14ac:dyDescent="0.2">
      <c r="A103" s="53" t="s">
        <v>967</v>
      </c>
      <c r="B103" s="90" t="s">
        <v>655</v>
      </c>
      <c r="C103" s="84" t="s">
        <v>12</v>
      </c>
      <c r="D103" s="77">
        <v>6</v>
      </c>
      <c r="E103" s="78" t="s">
        <v>14</v>
      </c>
      <c r="F103" s="57">
        <v>0.5</v>
      </c>
      <c r="G103" s="62">
        <f t="shared" si="14"/>
        <v>6.5</v>
      </c>
      <c r="H103" s="58">
        <f>'基本（介護無）・単一'!L15</f>
        <v>1256</v>
      </c>
      <c r="I103" s="257"/>
      <c r="J103" s="58">
        <f t="shared" si="18"/>
        <v>98</v>
      </c>
      <c r="K103" s="257"/>
      <c r="L103" s="58">
        <f t="shared" si="19"/>
        <v>1379</v>
      </c>
      <c r="M103" s="59">
        <f t="shared" si="0"/>
        <v>15444</v>
      </c>
      <c r="N103" s="59">
        <f t="shared" si="1"/>
        <v>15113</v>
      </c>
      <c r="O103" s="59">
        <f t="shared" si="2"/>
        <v>15031</v>
      </c>
      <c r="P103" s="59">
        <f t="shared" si="3"/>
        <v>14782</v>
      </c>
      <c r="Q103" s="59">
        <f t="shared" si="4"/>
        <v>14617</v>
      </c>
      <c r="R103" s="59">
        <f t="shared" si="5"/>
        <v>14286</v>
      </c>
      <c r="S103" s="59">
        <f t="shared" si="6"/>
        <v>14038</v>
      </c>
      <c r="T103" s="59">
        <f t="shared" si="7"/>
        <v>13790</v>
      </c>
    </row>
    <row r="104" spans="1:20" ht="18" customHeight="1" x14ac:dyDescent="0.2">
      <c r="A104" s="53" t="s">
        <v>968</v>
      </c>
      <c r="B104" s="90" t="s">
        <v>655</v>
      </c>
      <c r="C104" s="84" t="s">
        <v>12</v>
      </c>
      <c r="D104" s="77">
        <v>6</v>
      </c>
      <c r="E104" s="78" t="s">
        <v>14</v>
      </c>
      <c r="F104" s="57">
        <v>1</v>
      </c>
      <c r="G104" s="62">
        <f t="shared" si="14"/>
        <v>7</v>
      </c>
      <c r="H104" s="58">
        <f t="shared" ref="H104:H111" si="20">$H$103</f>
        <v>1256</v>
      </c>
      <c r="I104" s="257"/>
      <c r="J104" s="58">
        <f t="shared" si="18"/>
        <v>195</v>
      </c>
      <c r="K104" s="257"/>
      <c r="L104" s="58">
        <f t="shared" si="19"/>
        <v>1500</v>
      </c>
      <c r="M104" s="59">
        <f t="shared" si="0"/>
        <v>16800</v>
      </c>
      <c r="N104" s="59">
        <f t="shared" si="1"/>
        <v>16440</v>
      </c>
      <c r="O104" s="59">
        <f t="shared" si="2"/>
        <v>16350</v>
      </c>
      <c r="P104" s="59">
        <f t="shared" si="3"/>
        <v>16080</v>
      </c>
      <c r="Q104" s="59">
        <f t="shared" si="4"/>
        <v>15900</v>
      </c>
      <c r="R104" s="59">
        <f t="shared" si="5"/>
        <v>15540</v>
      </c>
      <c r="S104" s="59">
        <f t="shared" si="6"/>
        <v>15270</v>
      </c>
      <c r="T104" s="59">
        <f t="shared" si="7"/>
        <v>15000</v>
      </c>
    </row>
    <row r="105" spans="1:20" ht="18" customHeight="1" x14ac:dyDescent="0.2">
      <c r="A105" s="53" t="s">
        <v>969</v>
      </c>
      <c r="B105" s="90" t="s">
        <v>655</v>
      </c>
      <c r="C105" s="84" t="s">
        <v>12</v>
      </c>
      <c r="D105" s="77">
        <v>6</v>
      </c>
      <c r="E105" s="78" t="s">
        <v>14</v>
      </c>
      <c r="F105" s="57">
        <v>1.5</v>
      </c>
      <c r="G105" s="62">
        <f t="shared" si="14"/>
        <v>7.5</v>
      </c>
      <c r="H105" s="58">
        <f t="shared" si="20"/>
        <v>1256</v>
      </c>
      <c r="I105" s="257"/>
      <c r="J105" s="58">
        <f t="shared" si="18"/>
        <v>291</v>
      </c>
      <c r="K105" s="257"/>
      <c r="L105" s="58">
        <f t="shared" si="19"/>
        <v>1620</v>
      </c>
      <c r="M105" s="59">
        <f t="shared" si="0"/>
        <v>18144</v>
      </c>
      <c r="N105" s="59">
        <f t="shared" si="1"/>
        <v>17755</v>
      </c>
      <c r="O105" s="59">
        <f t="shared" si="2"/>
        <v>17658</v>
      </c>
      <c r="P105" s="59">
        <f t="shared" si="3"/>
        <v>17366</v>
      </c>
      <c r="Q105" s="59">
        <f t="shared" si="4"/>
        <v>17172</v>
      </c>
      <c r="R105" s="59">
        <f t="shared" si="5"/>
        <v>16783</v>
      </c>
      <c r="S105" s="59">
        <f t="shared" si="6"/>
        <v>16491</v>
      </c>
      <c r="T105" s="59">
        <f t="shared" si="7"/>
        <v>16200</v>
      </c>
    </row>
    <row r="106" spans="1:20" ht="18" customHeight="1" x14ac:dyDescent="0.2">
      <c r="A106" s="53" t="s">
        <v>970</v>
      </c>
      <c r="B106" s="90" t="s">
        <v>655</v>
      </c>
      <c r="C106" s="84" t="s">
        <v>12</v>
      </c>
      <c r="D106" s="77">
        <v>6</v>
      </c>
      <c r="E106" s="78" t="s">
        <v>14</v>
      </c>
      <c r="F106" s="57">
        <v>2</v>
      </c>
      <c r="G106" s="62">
        <f t="shared" si="14"/>
        <v>8</v>
      </c>
      <c r="H106" s="58">
        <f t="shared" si="20"/>
        <v>1256</v>
      </c>
      <c r="I106" s="257"/>
      <c r="J106" s="58">
        <f t="shared" si="18"/>
        <v>388</v>
      </c>
      <c r="K106" s="257"/>
      <c r="L106" s="58">
        <f t="shared" si="19"/>
        <v>1741</v>
      </c>
      <c r="M106" s="59">
        <f t="shared" si="0"/>
        <v>19499</v>
      </c>
      <c r="N106" s="59">
        <f t="shared" si="1"/>
        <v>19081</v>
      </c>
      <c r="O106" s="59">
        <f t="shared" si="2"/>
        <v>18976</v>
      </c>
      <c r="P106" s="59">
        <f t="shared" si="3"/>
        <v>18663</v>
      </c>
      <c r="Q106" s="59">
        <f t="shared" si="4"/>
        <v>18454</v>
      </c>
      <c r="R106" s="59">
        <f t="shared" si="5"/>
        <v>18036</v>
      </c>
      <c r="S106" s="59">
        <f t="shared" si="6"/>
        <v>17723</v>
      </c>
      <c r="T106" s="59">
        <f t="shared" si="7"/>
        <v>17410</v>
      </c>
    </row>
    <row r="107" spans="1:20" ht="18" customHeight="1" x14ac:dyDescent="0.2">
      <c r="A107" s="53" t="s">
        <v>971</v>
      </c>
      <c r="B107" s="90" t="s">
        <v>655</v>
      </c>
      <c r="C107" s="84" t="s">
        <v>12</v>
      </c>
      <c r="D107" s="77">
        <v>6</v>
      </c>
      <c r="E107" s="78" t="s">
        <v>14</v>
      </c>
      <c r="F107" s="57">
        <v>2.5</v>
      </c>
      <c r="G107" s="62">
        <f t="shared" si="14"/>
        <v>8.5</v>
      </c>
      <c r="H107" s="58">
        <f t="shared" si="20"/>
        <v>1256</v>
      </c>
      <c r="I107" s="257"/>
      <c r="J107" s="58">
        <f t="shared" si="18"/>
        <v>484</v>
      </c>
      <c r="K107" s="257"/>
      <c r="L107" s="58">
        <f t="shared" si="19"/>
        <v>1861</v>
      </c>
      <c r="M107" s="59">
        <f t="shared" si="0"/>
        <v>20843</v>
      </c>
      <c r="N107" s="59">
        <f t="shared" si="1"/>
        <v>20396</v>
      </c>
      <c r="O107" s="59">
        <f t="shared" si="2"/>
        <v>20284</v>
      </c>
      <c r="P107" s="59">
        <f t="shared" si="3"/>
        <v>19949</v>
      </c>
      <c r="Q107" s="59">
        <f t="shared" si="4"/>
        <v>19726</v>
      </c>
      <c r="R107" s="59">
        <f t="shared" si="5"/>
        <v>19279</v>
      </c>
      <c r="S107" s="59">
        <f t="shared" si="6"/>
        <v>18944</v>
      </c>
      <c r="T107" s="59">
        <f t="shared" si="7"/>
        <v>18610</v>
      </c>
    </row>
    <row r="108" spans="1:20" ht="18" customHeight="1" x14ac:dyDescent="0.2">
      <c r="A108" s="53" t="s">
        <v>972</v>
      </c>
      <c r="B108" s="90" t="s">
        <v>655</v>
      </c>
      <c r="C108" s="84" t="s">
        <v>12</v>
      </c>
      <c r="D108" s="77">
        <v>6</v>
      </c>
      <c r="E108" s="78" t="s">
        <v>14</v>
      </c>
      <c r="F108" s="57">
        <v>3</v>
      </c>
      <c r="G108" s="62">
        <f t="shared" si="14"/>
        <v>9</v>
      </c>
      <c r="H108" s="58">
        <f t="shared" si="20"/>
        <v>1256</v>
      </c>
      <c r="I108" s="257"/>
      <c r="J108" s="58">
        <f t="shared" si="18"/>
        <v>581</v>
      </c>
      <c r="K108" s="257"/>
      <c r="L108" s="58">
        <f t="shared" si="19"/>
        <v>1982</v>
      </c>
      <c r="M108" s="59">
        <f t="shared" si="0"/>
        <v>22198</v>
      </c>
      <c r="N108" s="59">
        <f t="shared" si="1"/>
        <v>21722</v>
      </c>
      <c r="O108" s="59">
        <f t="shared" si="2"/>
        <v>21603</v>
      </c>
      <c r="P108" s="59">
        <f t="shared" si="3"/>
        <v>21247</v>
      </c>
      <c r="Q108" s="59">
        <f t="shared" si="4"/>
        <v>21009</v>
      </c>
      <c r="R108" s="59">
        <f t="shared" si="5"/>
        <v>20533</v>
      </c>
      <c r="S108" s="59">
        <f t="shared" si="6"/>
        <v>20176</v>
      </c>
      <c r="T108" s="59">
        <f t="shared" si="7"/>
        <v>19820</v>
      </c>
    </row>
    <row r="109" spans="1:20" ht="18" customHeight="1" x14ac:dyDescent="0.2">
      <c r="A109" s="53" t="s">
        <v>973</v>
      </c>
      <c r="B109" s="90" t="s">
        <v>655</v>
      </c>
      <c r="C109" s="84" t="s">
        <v>12</v>
      </c>
      <c r="D109" s="77">
        <v>6</v>
      </c>
      <c r="E109" s="78" t="s">
        <v>14</v>
      </c>
      <c r="F109" s="57">
        <v>3.5</v>
      </c>
      <c r="G109" s="62">
        <f t="shared" si="14"/>
        <v>9.5</v>
      </c>
      <c r="H109" s="58">
        <f t="shared" si="20"/>
        <v>1256</v>
      </c>
      <c r="I109" s="257"/>
      <c r="J109" s="58">
        <f t="shared" si="18"/>
        <v>678</v>
      </c>
      <c r="K109" s="257"/>
      <c r="L109" s="58">
        <f t="shared" si="19"/>
        <v>2104</v>
      </c>
      <c r="M109" s="59">
        <f t="shared" si="0"/>
        <v>23564</v>
      </c>
      <c r="N109" s="59">
        <f t="shared" si="1"/>
        <v>23059</v>
      </c>
      <c r="O109" s="59">
        <f t="shared" si="2"/>
        <v>22933</v>
      </c>
      <c r="P109" s="59">
        <f t="shared" si="3"/>
        <v>22554</v>
      </c>
      <c r="Q109" s="59">
        <f t="shared" si="4"/>
        <v>22302</v>
      </c>
      <c r="R109" s="59">
        <f t="shared" si="5"/>
        <v>21797</v>
      </c>
      <c r="S109" s="59">
        <f t="shared" si="6"/>
        <v>21418</v>
      </c>
      <c r="T109" s="59">
        <f t="shared" si="7"/>
        <v>21040</v>
      </c>
    </row>
    <row r="110" spans="1:20" ht="18" customHeight="1" x14ac:dyDescent="0.2">
      <c r="A110" s="53" t="s">
        <v>974</v>
      </c>
      <c r="B110" s="90" t="s">
        <v>655</v>
      </c>
      <c r="C110" s="84" t="s">
        <v>12</v>
      </c>
      <c r="D110" s="77">
        <v>6</v>
      </c>
      <c r="E110" s="78" t="s">
        <v>14</v>
      </c>
      <c r="F110" s="57">
        <v>4</v>
      </c>
      <c r="G110" s="62">
        <f t="shared" si="14"/>
        <v>10</v>
      </c>
      <c r="H110" s="58">
        <f t="shared" si="20"/>
        <v>1256</v>
      </c>
      <c r="I110" s="257"/>
      <c r="J110" s="58">
        <f t="shared" si="18"/>
        <v>774</v>
      </c>
      <c r="K110" s="257"/>
      <c r="L110" s="58">
        <f t="shared" si="19"/>
        <v>2224</v>
      </c>
      <c r="M110" s="59">
        <f t="shared" si="0"/>
        <v>24908</v>
      </c>
      <c r="N110" s="59">
        <f t="shared" si="1"/>
        <v>24375</v>
      </c>
      <c r="O110" s="59">
        <f t="shared" si="2"/>
        <v>24241</v>
      </c>
      <c r="P110" s="59">
        <f t="shared" si="3"/>
        <v>23841</v>
      </c>
      <c r="Q110" s="59">
        <f t="shared" si="4"/>
        <v>23574</v>
      </c>
      <c r="R110" s="59">
        <f t="shared" si="5"/>
        <v>23040</v>
      </c>
      <c r="S110" s="59">
        <f t="shared" si="6"/>
        <v>22640</v>
      </c>
      <c r="T110" s="59">
        <f t="shared" si="7"/>
        <v>22240</v>
      </c>
    </row>
    <row r="111" spans="1:20" ht="18" customHeight="1" x14ac:dyDescent="0.2">
      <c r="A111" s="53" t="s">
        <v>975</v>
      </c>
      <c r="B111" s="90" t="s">
        <v>655</v>
      </c>
      <c r="C111" s="84" t="s">
        <v>12</v>
      </c>
      <c r="D111" s="77">
        <v>6</v>
      </c>
      <c r="E111" s="78" t="s">
        <v>14</v>
      </c>
      <c r="F111" s="57">
        <v>4.5</v>
      </c>
      <c r="G111" s="62">
        <f t="shared" si="14"/>
        <v>10.5</v>
      </c>
      <c r="H111" s="58">
        <f t="shared" si="20"/>
        <v>1256</v>
      </c>
      <c r="I111" s="257"/>
      <c r="J111" s="58">
        <f t="shared" si="18"/>
        <v>871</v>
      </c>
      <c r="K111" s="257"/>
      <c r="L111" s="58">
        <f t="shared" si="19"/>
        <v>2345</v>
      </c>
      <c r="M111" s="59">
        <f t="shared" si="0"/>
        <v>26264</v>
      </c>
      <c r="N111" s="59">
        <f t="shared" si="1"/>
        <v>25701</v>
      </c>
      <c r="O111" s="59">
        <f t="shared" si="2"/>
        <v>25560</v>
      </c>
      <c r="P111" s="59">
        <f t="shared" si="3"/>
        <v>25138</v>
      </c>
      <c r="Q111" s="59">
        <f t="shared" si="4"/>
        <v>24857</v>
      </c>
      <c r="R111" s="59">
        <f t="shared" si="5"/>
        <v>24294</v>
      </c>
      <c r="S111" s="59">
        <f t="shared" si="6"/>
        <v>23872</v>
      </c>
      <c r="T111" s="59">
        <f t="shared" si="7"/>
        <v>23450</v>
      </c>
    </row>
    <row r="112" spans="1:20" ht="18" customHeight="1" x14ac:dyDescent="0.2">
      <c r="A112" s="53" t="s">
        <v>976</v>
      </c>
      <c r="B112" s="90" t="s">
        <v>655</v>
      </c>
      <c r="C112" s="84" t="s">
        <v>12</v>
      </c>
      <c r="D112" s="77">
        <v>6.5</v>
      </c>
      <c r="E112" s="78" t="s">
        <v>14</v>
      </c>
      <c r="F112" s="57">
        <v>0.5</v>
      </c>
      <c r="G112" s="62">
        <f t="shared" si="14"/>
        <v>7</v>
      </c>
      <c r="H112" s="58">
        <f>'基本（介護無）・単一'!L16</f>
        <v>1352</v>
      </c>
      <c r="I112" s="257"/>
      <c r="J112" s="58">
        <f t="shared" si="18"/>
        <v>98</v>
      </c>
      <c r="K112" s="257"/>
      <c r="L112" s="58">
        <f t="shared" si="19"/>
        <v>1475</v>
      </c>
      <c r="M112" s="59">
        <f t="shared" si="0"/>
        <v>16520</v>
      </c>
      <c r="N112" s="59">
        <f t="shared" si="1"/>
        <v>16166</v>
      </c>
      <c r="O112" s="59">
        <f t="shared" si="2"/>
        <v>16077</v>
      </c>
      <c r="P112" s="59">
        <f t="shared" si="3"/>
        <v>15812</v>
      </c>
      <c r="Q112" s="59">
        <f t="shared" si="4"/>
        <v>15635</v>
      </c>
      <c r="R112" s="59">
        <f t="shared" si="5"/>
        <v>15281</v>
      </c>
      <c r="S112" s="59">
        <f t="shared" si="6"/>
        <v>15015</v>
      </c>
      <c r="T112" s="59">
        <f t="shared" si="7"/>
        <v>14750</v>
      </c>
    </row>
    <row r="113" spans="1:20" ht="18" customHeight="1" x14ac:dyDescent="0.2">
      <c r="A113" s="53" t="s">
        <v>977</v>
      </c>
      <c r="B113" s="90" t="s">
        <v>655</v>
      </c>
      <c r="C113" s="84" t="s">
        <v>12</v>
      </c>
      <c r="D113" s="77">
        <v>6.5</v>
      </c>
      <c r="E113" s="78" t="s">
        <v>14</v>
      </c>
      <c r="F113" s="57">
        <v>1</v>
      </c>
      <c r="G113" s="62">
        <f t="shared" si="14"/>
        <v>7.5</v>
      </c>
      <c r="H113" s="58">
        <f t="shared" ref="H113:H120" si="21">$H$112</f>
        <v>1352</v>
      </c>
      <c r="I113" s="257"/>
      <c r="J113" s="58">
        <f t="shared" si="18"/>
        <v>195</v>
      </c>
      <c r="K113" s="257"/>
      <c r="L113" s="58">
        <f t="shared" si="19"/>
        <v>1596</v>
      </c>
      <c r="M113" s="59">
        <f t="shared" si="0"/>
        <v>17875</v>
      </c>
      <c r="N113" s="59">
        <f t="shared" si="1"/>
        <v>17492</v>
      </c>
      <c r="O113" s="59">
        <f t="shared" si="2"/>
        <v>17396</v>
      </c>
      <c r="P113" s="59">
        <f t="shared" si="3"/>
        <v>17109</v>
      </c>
      <c r="Q113" s="59">
        <f t="shared" si="4"/>
        <v>16917</v>
      </c>
      <c r="R113" s="59">
        <f t="shared" si="5"/>
        <v>16534</v>
      </c>
      <c r="S113" s="59">
        <f t="shared" si="6"/>
        <v>16247</v>
      </c>
      <c r="T113" s="59">
        <f t="shared" si="7"/>
        <v>15960</v>
      </c>
    </row>
    <row r="114" spans="1:20" ht="18" customHeight="1" x14ac:dyDescent="0.2">
      <c r="A114" s="53" t="s">
        <v>978</v>
      </c>
      <c r="B114" s="90" t="s">
        <v>655</v>
      </c>
      <c r="C114" s="84" t="s">
        <v>12</v>
      </c>
      <c r="D114" s="77">
        <v>6.5</v>
      </c>
      <c r="E114" s="78" t="s">
        <v>14</v>
      </c>
      <c r="F114" s="57">
        <v>1.5</v>
      </c>
      <c r="G114" s="62">
        <f t="shared" si="14"/>
        <v>8</v>
      </c>
      <c r="H114" s="58">
        <f t="shared" si="21"/>
        <v>1352</v>
      </c>
      <c r="I114" s="257"/>
      <c r="J114" s="58">
        <f t="shared" si="18"/>
        <v>291</v>
      </c>
      <c r="K114" s="257"/>
      <c r="L114" s="58">
        <f t="shared" si="19"/>
        <v>1716</v>
      </c>
      <c r="M114" s="59">
        <f t="shared" si="0"/>
        <v>19219</v>
      </c>
      <c r="N114" s="59">
        <f t="shared" si="1"/>
        <v>18807</v>
      </c>
      <c r="O114" s="59">
        <f t="shared" si="2"/>
        <v>18704</v>
      </c>
      <c r="P114" s="59">
        <f t="shared" si="3"/>
        <v>18395</v>
      </c>
      <c r="Q114" s="59">
        <f t="shared" si="4"/>
        <v>18189</v>
      </c>
      <c r="R114" s="59">
        <f t="shared" si="5"/>
        <v>17777</v>
      </c>
      <c r="S114" s="59">
        <f t="shared" si="6"/>
        <v>17468</v>
      </c>
      <c r="T114" s="59">
        <f t="shared" si="7"/>
        <v>17160</v>
      </c>
    </row>
    <row r="115" spans="1:20" ht="18" customHeight="1" x14ac:dyDescent="0.2">
      <c r="A115" s="53" t="s">
        <v>979</v>
      </c>
      <c r="B115" s="90" t="s">
        <v>655</v>
      </c>
      <c r="C115" s="84" t="s">
        <v>12</v>
      </c>
      <c r="D115" s="77">
        <v>6.5</v>
      </c>
      <c r="E115" s="78" t="s">
        <v>14</v>
      </c>
      <c r="F115" s="57">
        <v>2</v>
      </c>
      <c r="G115" s="62">
        <f t="shared" si="14"/>
        <v>8.5</v>
      </c>
      <c r="H115" s="58">
        <f t="shared" si="21"/>
        <v>1352</v>
      </c>
      <c r="I115" s="257"/>
      <c r="J115" s="58">
        <f t="shared" si="18"/>
        <v>388</v>
      </c>
      <c r="K115" s="257"/>
      <c r="L115" s="58">
        <f t="shared" si="19"/>
        <v>1837</v>
      </c>
      <c r="M115" s="59">
        <f t="shared" si="0"/>
        <v>20574</v>
      </c>
      <c r="N115" s="59">
        <f t="shared" si="1"/>
        <v>20133</v>
      </c>
      <c r="O115" s="59">
        <f t="shared" si="2"/>
        <v>20023</v>
      </c>
      <c r="P115" s="59">
        <f t="shared" si="3"/>
        <v>19692</v>
      </c>
      <c r="Q115" s="59">
        <f t="shared" si="4"/>
        <v>19472</v>
      </c>
      <c r="R115" s="59">
        <f t="shared" si="5"/>
        <v>19031</v>
      </c>
      <c r="S115" s="59">
        <f t="shared" si="6"/>
        <v>18700</v>
      </c>
      <c r="T115" s="59">
        <f t="shared" si="7"/>
        <v>18370</v>
      </c>
    </row>
    <row r="116" spans="1:20" ht="18" customHeight="1" x14ac:dyDescent="0.2">
      <c r="A116" s="53" t="s">
        <v>980</v>
      </c>
      <c r="B116" s="90" t="s">
        <v>655</v>
      </c>
      <c r="C116" s="84" t="s">
        <v>12</v>
      </c>
      <c r="D116" s="77">
        <v>6.5</v>
      </c>
      <c r="E116" s="78" t="s">
        <v>14</v>
      </c>
      <c r="F116" s="57">
        <v>2.5</v>
      </c>
      <c r="G116" s="62">
        <f t="shared" si="14"/>
        <v>9</v>
      </c>
      <c r="H116" s="58">
        <f t="shared" si="21"/>
        <v>1352</v>
      </c>
      <c r="I116" s="257"/>
      <c r="J116" s="58">
        <f t="shared" si="18"/>
        <v>484</v>
      </c>
      <c r="K116" s="257"/>
      <c r="L116" s="58">
        <f t="shared" si="19"/>
        <v>1957</v>
      </c>
      <c r="M116" s="59">
        <f t="shared" si="0"/>
        <v>21918</v>
      </c>
      <c r="N116" s="59">
        <f t="shared" si="1"/>
        <v>21448</v>
      </c>
      <c r="O116" s="59">
        <f t="shared" si="2"/>
        <v>21331</v>
      </c>
      <c r="P116" s="59">
        <f t="shared" si="3"/>
        <v>20979</v>
      </c>
      <c r="Q116" s="59">
        <f t="shared" si="4"/>
        <v>20744</v>
      </c>
      <c r="R116" s="59">
        <f t="shared" si="5"/>
        <v>20274</v>
      </c>
      <c r="S116" s="59">
        <f t="shared" si="6"/>
        <v>19922</v>
      </c>
      <c r="T116" s="59">
        <f t="shared" si="7"/>
        <v>19570</v>
      </c>
    </row>
    <row r="117" spans="1:20" ht="18" customHeight="1" x14ac:dyDescent="0.2">
      <c r="A117" s="53" t="s">
        <v>981</v>
      </c>
      <c r="B117" s="90" t="s">
        <v>655</v>
      </c>
      <c r="C117" s="84" t="s">
        <v>12</v>
      </c>
      <c r="D117" s="77">
        <v>6.5</v>
      </c>
      <c r="E117" s="78" t="s">
        <v>14</v>
      </c>
      <c r="F117" s="57">
        <v>3</v>
      </c>
      <c r="G117" s="62">
        <f t="shared" si="14"/>
        <v>9.5</v>
      </c>
      <c r="H117" s="58">
        <f t="shared" si="21"/>
        <v>1352</v>
      </c>
      <c r="I117" s="257"/>
      <c r="J117" s="58">
        <f t="shared" si="18"/>
        <v>581</v>
      </c>
      <c r="K117" s="257"/>
      <c r="L117" s="58">
        <f t="shared" si="19"/>
        <v>2078</v>
      </c>
      <c r="M117" s="59">
        <f t="shared" si="0"/>
        <v>23273</v>
      </c>
      <c r="N117" s="59">
        <f t="shared" si="1"/>
        <v>22774</v>
      </c>
      <c r="O117" s="59">
        <f t="shared" si="2"/>
        <v>22650</v>
      </c>
      <c r="P117" s="59">
        <f t="shared" si="3"/>
        <v>22276</v>
      </c>
      <c r="Q117" s="59">
        <f t="shared" si="4"/>
        <v>22026</v>
      </c>
      <c r="R117" s="59">
        <f t="shared" si="5"/>
        <v>21528</v>
      </c>
      <c r="S117" s="59">
        <f t="shared" si="6"/>
        <v>21154</v>
      </c>
      <c r="T117" s="59">
        <f t="shared" si="7"/>
        <v>20780</v>
      </c>
    </row>
    <row r="118" spans="1:20" ht="18" customHeight="1" x14ac:dyDescent="0.2">
      <c r="A118" s="53" t="s">
        <v>982</v>
      </c>
      <c r="B118" s="90" t="s">
        <v>655</v>
      </c>
      <c r="C118" s="84" t="s">
        <v>12</v>
      </c>
      <c r="D118" s="77">
        <v>6.5</v>
      </c>
      <c r="E118" s="78" t="s">
        <v>14</v>
      </c>
      <c r="F118" s="57">
        <v>3.5</v>
      </c>
      <c r="G118" s="62">
        <f t="shared" si="14"/>
        <v>10</v>
      </c>
      <c r="H118" s="58">
        <f t="shared" si="21"/>
        <v>1352</v>
      </c>
      <c r="I118" s="257"/>
      <c r="J118" s="58">
        <f t="shared" si="18"/>
        <v>678</v>
      </c>
      <c r="K118" s="257"/>
      <c r="L118" s="58">
        <f t="shared" si="19"/>
        <v>2200</v>
      </c>
      <c r="M118" s="59">
        <f t="shared" si="0"/>
        <v>24640</v>
      </c>
      <c r="N118" s="59">
        <f t="shared" si="1"/>
        <v>24112</v>
      </c>
      <c r="O118" s="59">
        <f t="shared" si="2"/>
        <v>23980</v>
      </c>
      <c r="P118" s="59">
        <f t="shared" si="3"/>
        <v>23584</v>
      </c>
      <c r="Q118" s="59">
        <f t="shared" si="4"/>
        <v>23320</v>
      </c>
      <c r="R118" s="59">
        <f t="shared" si="5"/>
        <v>22792</v>
      </c>
      <c r="S118" s="59">
        <f t="shared" si="6"/>
        <v>22396</v>
      </c>
      <c r="T118" s="59">
        <f t="shared" si="7"/>
        <v>22000</v>
      </c>
    </row>
    <row r="119" spans="1:20" ht="18" customHeight="1" x14ac:dyDescent="0.2">
      <c r="A119" s="53" t="s">
        <v>983</v>
      </c>
      <c r="B119" s="90" t="s">
        <v>655</v>
      </c>
      <c r="C119" s="84" t="s">
        <v>12</v>
      </c>
      <c r="D119" s="77">
        <v>6.5</v>
      </c>
      <c r="E119" s="78" t="s">
        <v>14</v>
      </c>
      <c r="F119" s="57">
        <v>4</v>
      </c>
      <c r="G119" s="62">
        <f t="shared" si="14"/>
        <v>10.5</v>
      </c>
      <c r="H119" s="58">
        <f t="shared" si="21"/>
        <v>1352</v>
      </c>
      <c r="I119" s="257"/>
      <c r="J119" s="58">
        <f t="shared" si="18"/>
        <v>774</v>
      </c>
      <c r="K119" s="257"/>
      <c r="L119" s="58">
        <f t="shared" si="19"/>
        <v>2320</v>
      </c>
      <c r="M119" s="59">
        <f t="shared" si="0"/>
        <v>25984</v>
      </c>
      <c r="N119" s="59">
        <f t="shared" si="1"/>
        <v>25427</v>
      </c>
      <c r="O119" s="59">
        <f t="shared" si="2"/>
        <v>25288</v>
      </c>
      <c r="P119" s="59">
        <f t="shared" si="3"/>
        <v>24870</v>
      </c>
      <c r="Q119" s="59">
        <f t="shared" si="4"/>
        <v>24592</v>
      </c>
      <c r="R119" s="59">
        <f t="shared" si="5"/>
        <v>24035</v>
      </c>
      <c r="S119" s="59">
        <f t="shared" si="6"/>
        <v>23617</v>
      </c>
      <c r="T119" s="59">
        <f t="shared" si="7"/>
        <v>23200</v>
      </c>
    </row>
    <row r="120" spans="1:20" ht="18" customHeight="1" x14ac:dyDescent="0.2">
      <c r="A120" s="53" t="s">
        <v>984</v>
      </c>
      <c r="B120" s="90" t="s">
        <v>655</v>
      </c>
      <c r="C120" s="84" t="s">
        <v>12</v>
      </c>
      <c r="D120" s="77">
        <v>6.5</v>
      </c>
      <c r="E120" s="78" t="s">
        <v>14</v>
      </c>
      <c r="F120" s="57">
        <v>4.5</v>
      </c>
      <c r="G120" s="62">
        <f t="shared" si="14"/>
        <v>11</v>
      </c>
      <c r="H120" s="58">
        <f t="shared" si="21"/>
        <v>1352</v>
      </c>
      <c r="I120" s="257"/>
      <c r="J120" s="58">
        <f t="shared" si="18"/>
        <v>871</v>
      </c>
      <c r="K120" s="257"/>
      <c r="L120" s="58">
        <f t="shared" si="19"/>
        <v>2441</v>
      </c>
      <c r="M120" s="59">
        <f t="shared" si="0"/>
        <v>27339</v>
      </c>
      <c r="N120" s="59">
        <f t="shared" si="1"/>
        <v>26753</v>
      </c>
      <c r="O120" s="59">
        <f t="shared" si="2"/>
        <v>26606</v>
      </c>
      <c r="P120" s="59">
        <f t="shared" si="3"/>
        <v>26167</v>
      </c>
      <c r="Q120" s="59">
        <f t="shared" si="4"/>
        <v>25874</v>
      </c>
      <c r="R120" s="59">
        <f t="shared" si="5"/>
        <v>25288</v>
      </c>
      <c r="S120" s="59">
        <f t="shared" si="6"/>
        <v>24849</v>
      </c>
      <c r="T120" s="59">
        <f t="shared" si="7"/>
        <v>24410</v>
      </c>
    </row>
    <row r="121" spans="1:20" ht="18" customHeight="1" x14ac:dyDescent="0.2">
      <c r="A121" s="53" t="s">
        <v>985</v>
      </c>
      <c r="B121" s="90" t="s">
        <v>655</v>
      </c>
      <c r="C121" s="84" t="s">
        <v>12</v>
      </c>
      <c r="D121" s="77">
        <v>7</v>
      </c>
      <c r="E121" s="78" t="s">
        <v>14</v>
      </c>
      <c r="F121" s="57">
        <v>0.5</v>
      </c>
      <c r="G121" s="62">
        <f t="shared" si="14"/>
        <v>7.5</v>
      </c>
      <c r="H121" s="58">
        <f>'基本（介護無）・単一'!L17</f>
        <v>1449</v>
      </c>
      <c r="I121" s="257"/>
      <c r="J121" s="58">
        <f t="shared" si="18"/>
        <v>98</v>
      </c>
      <c r="K121" s="257"/>
      <c r="L121" s="58">
        <f t="shared" si="19"/>
        <v>1572</v>
      </c>
      <c r="M121" s="59">
        <f t="shared" si="0"/>
        <v>17606</v>
      </c>
      <c r="N121" s="59">
        <f t="shared" si="1"/>
        <v>17229</v>
      </c>
      <c r="O121" s="59">
        <f t="shared" si="2"/>
        <v>17134</v>
      </c>
      <c r="P121" s="59">
        <f t="shared" si="3"/>
        <v>16851</v>
      </c>
      <c r="Q121" s="59">
        <f t="shared" si="4"/>
        <v>16663</v>
      </c>
      <c r="R121" s="59">
        <f t="shared" si="5"/>
        <v>16285</v>
      </c>
      <c r="S121" s="59">
        <f t="shared" si="6"/>
        <v>16002</v>
      </c>
      <c r="T121" s="59">
        <f t="shared" si="7"/>
        <v>15720</v>
      </c>
    </row>
    <row r="122" spans="1:20" ht="18" customHeight="1" x14ac:dyDescent="0.2">
      <c r="A122" s="53" t="s">
        <v>986</v>
      </c>
      <c r="B122" s="90" t="s">
        <v>655</v>
      </c>
      <c r="C122" s="84" t="s">
        <v>12</v>
      </c>
      <c r="D122" s="77">
        <v>7</v>
      </c>
      <c r="E122" s="78" t="s">
        <v>14</v>
      </c>
      <c r="F122" s="57">
        <v>1</v>
      </c>
      <c r="G122" s="62">
        <f t="shared" si="14"/>
        <v>8</v>
      </c>
      <c r="H122" s="58">
        <f t="shared" ref="H122:H129" si="22">$H$121</f>
        <v>1449</v>
      </c>
      <c r="I122" s="257"/>
      <c r="J122" s="58">
        <f t="shared" si="18"/>
        <v>195</v>
      </c>
      <c r="K122" s="257"/>
      <c r="L122" s="58">
        <f t="shared" si="19"/>
        <v>1693</v>
      </c>
      <c r="M122" s="59">
        <f t="shared" si="0"/>
        <v>18961</v>
      </c>
      <c r="N122" s="59">
        <f t="shared" si="1"/>
        <v>18555</v>
      </c>
      <c r="O122" s="59">
        <f t="shared" si="2"/>
        <v>18453</v>
      </c>
      <c r="P122" s="59">
        <f t="shared" si="3"/>
        <v>18148</v>
      </c>
      <c r="Q122" s="59">
        <f t="shared" si="4"/>
        <v>17945</v>
      </c>
      <c r="R122" s="59">
        <f t="shared" si="5"/>
        <v>17539</v>
      </c>
      <c r="S122" s="59">
        <f t="shared" si="6"/>
        <v>17234</v>
      </c>
      <c r="T122" s="59">
        <f t="shared" si="7"/>
        <v>16930</v>
      </c>
    </row>
    <row r="123" spans="1:20" ht="18" customHeight="1" x14ac:dyDescent="0.2">
      <c r="A123" s="53" t="s">
        <v>987</v>
      </c>
      <c r="B123" s="90" t="s">
        <v>655</v>
      </c>
      <c r="C123" s="84" t="s">
        <v>12</v>
      </c>
      <c r="D123" s="77">
        <v>7</v>
      </c>
      <c r="E123" s="78" t="s">
        <v>14</v>
      </c>
      <c r="F123" s="57">
        <v>1.5</v>
      </c>
      <c r="G123" s="62">
        <f t="shared" si="14"/>
        <v>8.5</v>
      </c>
      <c r="H123" s="58">
        <f t="shared" si="22"/>
        <v>1449</v>
      </c>
      <c r="I123" s="257"/>
      <c r="J123" s="58">
        <f t="shared" si="18"/>
        <v>291</v>
      </c>
      <c r="K123" s="257"/>
      <c r="L123" s="58">
        <f t="shared" si="19"/>
        <v>1813</v>
      </c>
      <c r="M123" s="59">
        <f t="shared" si="0"/>
        <v>20305</v>
      </c>
      <c r="N123" s="59">
        <f t="shared" si="1"/>
        <v>19870</v>
      </c>
      <c r="O123" s="59">
        <f t="shared" si="2"/>
        <v>19761</v>
      </c>
      <c r="P123" s="59">
        <f t="shared" si="3"/>
        <v>19435</v>
      </c>
      <c r="Q123" s="59">
        <f t="shared" si="4"/>
        <v>19217</v>
      </c>
      <c r="R123" s="59">
        <f t="shared" si="5"/>
        <v>18782</v>
      </c>
      <c r="S123" s="59">
        <f t="shared" si="6"/>
        <v>18456</v>
      </c>
      <c r="T123" s="59">
        <f t="shared" si="7"/>
        <v>18130</v>
      </c>
    </row>
    <row r="124" spans="1:20" ht="18" customHeight="1" x14ac:dyDescent="0.2">
      <c r="A124" s="53" t="s">
        <v>988</v>
      </c>
      <c r="B124" s="90" t="s">
        <v>655</v>
      </c>
      <c r="C124" s="84" t="s">
        <v>12</v>
      </c>
      <c r="D124" s="77">
        <v>7</v>
      </c>
      <c r="E124" s="78" t="s">
        <v>14</v>
      </c>
      <c r="F124" s="57">
        <v>2</v>
      </c>
      <c r="G124" s="62">
        <f t="shared" si="14"/>
        <v>9</v>
      </c>
      <c r="H124" s="58">
        <f t="shared" si="22"/>
        <v>1449</v>
      </c>
      <c r="I124" s="257"/>
      <c r="J124" s="58">
        <f t="shared" si="18"/>
        <v>388</v>
      </c>
      <c r="K124" s="257"/>
      <c r="L124" s="58">
        <f t="shared" si="19"/>
        <v>1934</v>
      </c>
      <c r="M124" s="59">
        <f t="shared" si="0"/>
        <v>21660</v>
      </c>
      <c r="N124" s="59">
        <f t="shared" si="1"/>
        <v>21196</v>
      </c>
      <c r="O124" s="59">
        <f t="shared" si="2"/>
        <v>21080</v>
      </c>
      <c r="P124" s="59">
        <f t="shared" si="3"/>
        <v>20732</v>
      </c>
      <c r="Q124" s="59">
        <f t="shared" si="4"/>
        <v>20500</v>
      </c>
      <c r="R124" s="59">
        <f t="shared" si="5"/>
        <v>20036</v>
      </c>
      <c r="S124" s="59">
        <f t="shared" si="6"/>
        <v>19688</v>
      </c>
      <c r="T124" s="59">
        <f t="shared" si="7"/>
        <v>19340</v>
      </c>
    </row>
    <row r="125" spans="1:20" ht="18" customHeight="1" x14ac:dyDescent="0.2">
      <c r="A125" s="53" t="s">
        <v>989</v>
      </c>
      <c r="B125" s="90" t="s">
        <v>655</v>
      </c>
      <c r="C125" s="84" t="s">
        <v>12</v>
      </c>
      <c r="D125" s="77">
        <v>7</v>
      </c>
      <c r="E125" s="78" t="s">
        <v>14</v>
      </c>
      <c r="F125" s="57">
        <v>2.5</v>
      </c>
      <c r="G125" s="62">
        <f t="shared" si="14"/>
        <v>9.5</v>
      </c>
      <c r="H125" s="58">
        <f t="shared" si="22"/>
        <v>1449</v>
      </c>
      <c r="I125" s="257"/>
      <c r="J125" s="58">
        <f t="shared" si="18"/>
        <v>484</v>
      </c>
      <c r="K125" s="257"/>
      <c r="L125" s="58">
        <f t="shared" si="19"/>
        <v>2054</v>
      </c>
      <c r="M125" s="59">
        <f t="shared" si="0"/>
        <v>23004</v>
      </c>
      <c r="N125" s="59">
        <f t="shared" si="1"/>
        <v>22511</v>
      </c>
      <c r="O125" s="59">
        <f t="shared" si="2"/>
        <v>22388</v>
      </c>
      <c r="P125" s="59">
        <f t="shared" si="3"/>
        <v>22018</v>
      </c>
      <c r="Q125" s="59">
        <f t="shared" si="4"/>
        <v>21772</v>
      </c>
      <c r="R125" s="59">
        <f t="shared" si="5"/>
        <v>21279</v>
      </c>
      <c r="S125" s="59">
        <f t="shared" si="6"/>
        <v>20909</v>
      </c>
      <c r="T125" s="59">
        <f t="shared" si="7"/>
        <v>20540</v>
      </c>
    </row>
    <row r="126" spans="1:20" ht="18" customHeight="1" x14ac:dyDescent="0.2">
      <c r="A126" s="53" t="s">
        <v>990</v>
      </c>
      <c r="B126" s="90" t="s">
        <v>655</v>
      </c>
      <c r="C126" s="84" t="s">
        <v>12</v>
      </c>
      <c r="D126" s="77">
        <v>7</v>
      </c>
      <c r="E126" s="78" t="s">
        <v>14</v>
      </c>
      <c r="F126" s="57">
        <v>3</v>
      </c>
      <c r="G126" s="62">
        <f t="shared" si="14"/>
        <v>10</v>
      </c>
      <c r="H126" s="58">
        <f t="shared" si="22"/>
        <v>1449</v>
      </c>
      <c r="I126" s="257"/>
      <c r="J126" s="58">
        <f t="shared" si="18"/>
        <v>581</v>
      </c>
      <c r="K126" s="257"/>
      <c r="L126" s="58">
        <f t="shared" si="19"/>
        <v>2175</v>
      </c>
      <c r="M126" s="59">
        <f t="shared" si="0"/>
        <v>24360</v>
      </c>
      <c r="N126" s="59">
        <f t="shared" si="1"/>
        <v>23838</v>
      </c>
      <c r="O126" s="59">
        <f t="shared" si="2"/>
        <v>23707</v>
      </c>
      <c r="P126" s="59">
        <f t="shared" si="3"/>
        <v>23316</v>
      </c>
      <c r="Q126" s="59">
        <f t="shared" si="4"/>
        <v>23055</v>
      </c>
      <c r="R126" s="59">
        <f t="shared" si="5"/>
        <v>22533</v>
      </c>
      <c r="S126" s="59">
        <f t="shared" si="6"/>
        <v>22141</v>
      </c>
      <c r="T126" s="59">
        <f t="shared" si="7"/>
        <v>21750</v>
      </c>
    </row>
    <row r="127" spans="1:20" ht="18" customHeight="1" x14ac:dyDescent="0.2">
      <c r="A127" s="53" t="s">
        <v>991</v>
      </c>
      <c r="B127" s="90" t="s">
        <v>655</v>
      </c>
      <c r="C127" s="84" t="s">
        <v>12</v>
      </c>
      <c r="D127" s="77">
        <v>7</v>
      </c>
      <c r="E127" s="78" t="s">
        <v>14</v>
      </c>
      <c r="F127" s="57">
        <v>3.5</v>
      </c>
      <c r="G127" s="62">
        <f t="shared" si="14"/>
        <v>10.5</v>
      </c>
      <c r="H127" s="58">
        <f t="shared" si="22"/>
        <v>1449</v>
      </c>
      <c r="I127" s="257"/>
      <c r="J127" s="58">
        <f t="shared" si="18"/>
        <v>678</v>
      </c>
      <c r="K127" s="257"/>
      <c r="L127" s="58">
        <f t="shared" si="19"/>
        <v>2297</v>
      </c>
      <c r="M127" s="59">
        <f t="shared" si="0"/>
        <v>25726</v>
      </c>
      <c r="N127" s="59">
        <f t="shared" si="1"/>
        <v>25175</v>
      </c>
      <c r="O127" s="59">
        <f t="shared" si="2"/>
        <v>25037</v>
      </c>
      <c r="P127" s="59">
        <f t="shared" si="3"/>
        <v>24623</v>
      </c>
      <c r="Q127" s="59">
        <f t="shared" si="4"/>
        <v>24348</v>
      </c>
      <c r="R127" s="59">
        <f t="shared" si="5"/>
        <v>23796</v>
      </c>
      <c r="S127" s="59">
        <f t="shared" si="6"/>
        <v>23383</v>
      </c>
      <c r="T127" s="59">
        <f t="shared" si="7"/>
        <v>22970</v>
      </c>
    </row>
    <row r="128" spans="1:20" ht="18" customHeight="1" x14ac:dyDescent="0.2">
      <c r="A128" s="53" t="s">
        <v>992</v>
      </c>
      <c r="B128" s="90" t="s">
        <v>655</v>
      </c>
      <c r="C128" s="84" t="s">
        <v>12</v>
      </c>
      <c r="D128" s="77">
        <v>7</v>
      </c>
      <c r="E128" s="78" t="s">
        <v>14</v>
      </c>
      <c r="F128" s="57">
        <v>4</v>
      </c>
      <c r="G128" s="62">
        <f t="shared" si="14"/>
        <v>11</v>
      </c>
      <c r="H128" s="58">
        <f t="shared" si="22"/>
        <v>1449</v>
      </c>
      <c r="I128" s="257"/>
      <c r="J128" s="58">
        <f t="shared" si="18"/>
        <v>774</v>
      </c>
      <c r="K128" s="257"/>
      <c r="L128" s="58">
        <f t="shared" si="19"/>
        <v>2417</v>
      </c>
      <c r="M128" s="59">
        <f t="shared" si="0"/>
        <v>27070</v>
      </c>
      <c r="N128" s="59">
        <f t="shared" si="1"/>
        <v>26490</v>
      </c>
      <c r="O128" s="59">
        <f t="shared" si="2"/>
        <v>26345</v>
      </c>
      <c r="P128" s="59">
        <f t="shared" si="3"/>
        <v>25910</v>
      </c>
      <c r="Q128" s="59">
        <f t="shared" si="4"/>
        <v>25620</v>
      </c>
      <c r="R128" s="59">
        <f t="shared" si="5"/>
        <v>25040</v>
      </c>
      <c r="S128" s="59">
        <f t="shared" si="6"/>
        <v>24605</v>
      </c>
      <c r="T128" s="59">
        <f t="shared" si="7"/>
        <v>24170</v>
      </c>
    </row>
    <row r="129" spans="1:20" ht="18" customHeight="1" x14ac:dyDescent="0.2">
      <c r="A129" s="53" t="s">
        <v>993</v>
      </c>
      <c r="B129" s="90" t="s">
        <v>655</v>
      </c>
      <c r="C129" s="84" t="s">
        <v>12</v>
      </c>
      <c r="D129" s="77">
        <v>7</v>
      </c>
      <c r="E129" s="78" t="s">
        <v>14</v>
      </c>
      <c r="F129" s="57">
        <v>4.5</v>
      </c>
      <c r="G129" s="62">
        <f t="shared" si="14"/>
        <v>11.5</v>
      </c>
      <c r="H129" s="58">
        <f t="shared" si="22"/>
        <v>1449</v>
      </c>
      <c r="I129" s="257"/>
      <c r="J129" s="58">
        <f t="shared" si="18"/>
        <v>871</v>
      </c>
      <c r="K129" s="257"/>
      <c r="L129" s="58">
        <f t="shared" si="19"/>
        <v>2538</v>
      </c>
      <c r="M129" s="59">
        <f t="shared" si="0"/>
        <v>28425</v>
      </c>
      <c r="N129" s="59">
        <f t="shared" si="1"/>
        <v>27816</v>
      </c>
      <c r="O129" s="59">
        <f t="shared" si="2"/>
        <v>27664</v>
      </c>
      <c r="P129" s="59">
        <f t="shared" si="3"/>
        <v>27207</v>
      </c>
      <c r="Q129" s="59">
        <f t="shared" si="4"/>
        <v>26902</v>
      </c>
      <c r="R129" s="59">
        <f t="shared" si="5"/>
        <v>26293</v>
      </c>
      <c r="S129" s="59">
        <f t="shared" si="6"/>
        <v>25836</v>
      </c>
      <c r="T129" s="59">
        <f t="shared" si="7"/>
        <v>25380</v>
      </c>
    </row>
    <row r="130" spans="1:20" ht="18" customHeight="1" x14ac:dyDescent="0.2">
      <c r="A130" s="53" t="s">
        <v>994</v>
      </c>
      <c r="B130" s="90" t="s">
        <v>655</v>
      </c>
      <c r="C130" s="84" t="s">
        <v>12</v>
      </c>
      <c r="D130" s="77">
        <v>7.5</v>
      </c>
      <c r="E130" s="78" t="s">
        <v>14</v>
      </c>
      <c r="F130" s="57">
        <v>0.5</v>
      </c>
      <c r="G130" s="62">
        <f t="shared" si="14"/>
        <v>8</v>
      </c>
      <c r="H130" s="58">
        <f>'基本（介護無）・単一'!L18</f>
        <v>1546</v>
      </c>
      <c r="I130" s="257"/>
      <c r="J130" s="58">
        <f t="shared" si="18"/>
        <v>98</v>
      </c>
      <c r="K130" s="257"/>
      <c r="L130" s="58">
        <f t="shared" si="19"/>
        <v>1669</v>
      </c>
      <c r="M130" s="59">
        <f t="shared" si="0"/>
        <v>18692</v>
      </c>
      <c r="N130" s="59">
        <f t="shared" si="1"/>
        <v>18292</v>
      </c>
      <c r="O130" s="59">
        <f t="shared" si="2"/>
        <v>18192</v>
      </c>
      <c r="P130" s="59">
        <f t="shared" si="3"/>
        <v>17891</v>
      </c>
      <c r="Q130" s="59">
        <f t="shared" si="4"/>
        <v>17691</v>
      </c>
      <c r="R130" s="59">
        <f t="shared" si="5"/>
        <v>17290</v>
      </c>
      <c r="S130" s="59">
        <f t="shared" si="6"/>
        <v>16990</v>
      </c>
      <c r="T130" s="59">
        <f t="shared" si="7"/>
        <v>16690</v>
      </c>
    </row>
    <row r="131" spans="1:20" ht="18" customHeight="1" x14ac:dyDescent="0.2">
      <c r="A131" s="53" t="s">
        <v>995</v>
      </c>
      <c r="B131" s="90" t="s">
        <v>655</v>
      </c>
      <c r="C131" s="84" t="s">
        <v>12</v>
      </c>
      <c r="D131" s="77">
        <v>7.5</v>
      </c>
      <c r="E131" s="78" t="s">
        <v>14</v>
      </c>
      <c r="F131" s="57">
        <v>1</v>
      </c>
      <c r="G131" s="62">
        <f t="shared" si="14"/>
        <v>8.5</v>
      </c>
      <c r="H131" s="58">
        <f t="shared" ref="H131:H138" si="23">$H$130</f>
        <v>1546</v>
      </c>
      <c r="I131" s="257"/>
      <c r="J131" s="58">
        <f t="shared" si="18"/>
        <v>195</v>
      </c>
      <c r="K131" s="257"/>
      <c r="L131" s="58">
        <f t="shared" si="19"/>
        <v>1790</v>
      </c>
      <c r="M131" s="59">
        <f t="shared" si="0"/>
        <v>20048</v>
      </c>
      <c r="N131" s="59">
        <f t="shared" si="1"/>
        <v>19618</v>
      </c>
      <c r="O131" s="59">
        <f t="shared" si="2"/>
        <v>19511</v>
      </c>
      <c r="P131" s="59">
        <f t="shared" si="3"/>
        <v>19188</v>
      </c>
      <c r="Q131" s="59">
        <f t="shared" si="4"/>
        <v>18974</v>
      </c>
      <c r="R131" s="59">
        <f t="shared" si="5"/>
        <v>18544</v>
      </c>
      <c r="S131" s="59">
        <f t="shared" si="6"/>
        <v>18222</v>
      </c>
      <c r="T131" s="59">
        <f t="shared" si="7"/>
        <v>17900</v>
      </c>
    </row>
    <row r="132" spans="1:20" ht="18" customHeight="1" x14ac:dyDescent="0.2">
      <c r="A132" s="53" t="s">
        <v>996</v>
      </c>
      <c r="B132" s="90" t="s">
        <v>655</v>
      </c>
      <c r="C132" s="84" t="s">
        <v>12</v>
      </c>
      <c r="D132" s="77">
        <v>7.5</v>
      </c>
      <c r="E132" s="78" t="s">
        <v>14</v>
      </c>
      <c r="F132" s="57">
        <v>1.5</v>
      </c>
      <c r="G132" s="62">
        <f t="shared" si="14"/>
        <v>9</v>
      </c>
      <c r="H132" s="58">
        <f t="shared" si="23"/>
        <v>1546</v>
      </c>
      <c r="I132" s="257"/>
      <c r="J132" s="58">
        <f t="shared" si="18"/>
        <v>291</v>
      </c>
      <c r="K132" s="257"/>
      <c r="L132" s="58">
        <f t="shared" ref="L132:L163" si="24">ROUND(H132*(1+$I$4),0)+ROUND(J132*(1+$K$4),0)</f>
        <v>1910</v>
      </c>
      <c r="M132" s="59">
        <f t="shared" si="0"/>
        <v>21392</v>
      </c>
      <c r="N132" s="59">
        <f t="shared" si="1"/>
        <v>20933</v>
      </c>
      <c r="O132" s="59">
        <f t="shared" si="2"/>
        <v>20819</v>
      </c>
      <c r="P132" s="59">
        <f t="shared" si="3"/>
        <v>20475</v>
      </c>
      <c r="Q132" s="59">
        <f t="shared" si="4"/>
        <v>20246</v>
      </c>
      <c r="R132" s="59">
        <f t="shared" si="5"/>
        <v>19787</v>
      </c>
      <c r="S132" s="59">
        <f t="shared" si="6"/>
        <v>19443</v>
      </c>
      <c r="T132" s="59">
        <f t="shared" si="7"/>
        <v>19100</v>
      </c>
    </row>
    <row r="133" spans="1:20" ht="18" customHeight="1" x14ac:dyDescent="0.2">
      <c r="A133" s="53" t="s">
        <v>997</v>
      </c>
      <c r="B133" s="90" t="s">
        <v>655</v>
      </c>
      <c r="C133" s="84" t="s">
        <v>12</v>
      </c>
      <c r="D133" s="77">
        <v>7.5</v>
      </c>
      <c r="E133" s="78" t="s">
        <v>14</v>
      </c>
      <c r="F133" s="57">
        <v>2</v>
      </c>
      <c r="G133" s="62">
        <f t="shared" ref="G133:G192" si="25">D133+F133</f>
        <v>9.5</v>
      </c>
      <c r="H133" s="58">
        <f t="shared" si="23"/>
        <v>1546</v>
      </c>
      <c r="I133" s="257"/>
      <c r="J133" s="58">
        <f t="shared" si="18"/>
        <v>388</v>
      </c>
      <c r="K133" s="257"/>
      <c r="L133" s="58">
        <f t="shared" si="24"/>
        <v>2031</v>
      </c>
      <c r="M133" s="59">
        <f t="shared" si="0"/>
        <v>22747</v>
      </c>
      <c r="N133" s="59">
        <f t="shared" si="1"/>
        <v>22259</v>
      </c>
      <c r="O133" s="59">
        <f t="shared" si="2"/>
        <v>22137</v>
      </c>
      <c r="P133" s="59">
        <f t="shared" si="3"/>
        <v>21772</v>
      </c>
      <c r="Q133" s="59">
        <f t="shared" si="4"/>
        <v>21528</v>
      </c>
      <c r="R133" s="59">
        <f t="shared" si="5"/>
        <v>21041</v>
      </c>
      <c r="S133" s="59">
        <f t="shared" si="6"/>
        <v>20675</v>
      </c>
      <c r="T133" s="59">
        <f t="shared" si="7"/>
        <v>20310</v>
      </c>
    </row>
    <row r="134" spans="1:20" ht="18" customHeight="1" x14ac:dyDescent="0.2">
      <c r="A134" s="53" t="s">
        <v>998</v>
      </c>
      <c r="B134" s="90" t="s">
        <v>655</v>
      </c>
      <c r="C134" s="84" t="s">
        <v>12</v>
      </c>
      <c r="D134" s="77">
        <v>7.5</v>
      </c>
      <c r="E134" s="78" t="s">
        <v>14</v>
      </c>
      <c r="F134" s="57">
        <v>2.5</v>
      </c>
      <c r="G134" s="62">
        <f t="shared" si="25"/>
        <v>10</v>
      </c>
      <c r="H134" s="58">
        <f t="shared" si="23"/>
        <v>1546</v>
      </c>
      <c r="I134" s="257"/>
      <c r="J134" s="58">
        <f t="shared" si="18"/>
        <v>484</v>
      </c>
      <c r="K134" s="257"/>
      <c r="L134" s="58">
        <f t="shared" si="24"/>
        <v>2151</v>
      </c>
      <c r="M134" s="59">
        <f t="shared" si="0"/>
        <v>24091</v>
      </c>
      <c r="N134" s="59">
        <f t="shared" si="1"/>
        <v>23574</v>
      </c>
      <c r="O134" s="59">
        <f t="shared" si="2"/>
        <v>23445</v>
      </c>
      <c r="P134" s="59">
        <f t="shared" si="3"/>
        <v>23058</v>
      </c>
      <c r="Q134" s="59">
        <f t="shared" si="4"/>
        <v>22800</v>
      </c>
      <c r="R134" s="59">
        <f t="shared" si="5"/>
        <v>22284</v>
      </c>
      <c r="S134" s="59">
        <f t="shared" si="6"/>
        <v>21897</v>
      </c>
      <c r="T134" s="59">
        <f t="shared" si="7"/>
        <v>21510</v>
      </c>
    </row>
    <row r="135" spans="1:20" ht="18" customHeight="1" x14ac:dyDescent="0.2">
      <c r="A135" s="53" t="s">
        <v>999</v>
      </c>
      <c r="B135" s="90" t="s">
        <v>655</v>
      </c>
      <c r="C135" s="84" t="s">
        <v>12</v>
      </c>
      <c r="D135" s="77">
        <v>7.5</v>
      </c>
      <c r="E135" s="78" t="s">
        <v>14</v>
      </c>
      <c r="F135" s="57">
        <v>3</v>
      </c>
      <c r="G135" s="62">
        <f t="shared" si="25"/>
        <v>10.5</v>
      </c>
      <c r="H135" s="58">
        <f t="shared" si="23"/>
        <v>1546</v>
      </c>
      <c r="I135" s="257"/>
      <c r="J135" s="58">
        <f t="shared" si="18"/>
        <v>581</v>
      </c>
      <c r="K135" s="257"/>
      <c r="L135" s="58">
        <f t="shared" si="24"/>
        <v>2272</v>
      </c>
      <c r="M135" s="59">
        <f t="shared" si="0"/>
        <v>25446</v>
      </c>
      <c r="N135" s="59">
        <f t="shared" si="1"/>
        <v>24901</v>
      </c>
      <c r="O135" s="59">
        <f t="shared" si="2"/>
        <v>24764</v>
      </c>
      <c r="P135" s="59">
        <f t="shared" si="3"/>
        <v>24355</v>
      </c>
      <c r="Q135" s="59">
        <f t="shared" si="4"/>
        <v>24083</v>
      </c>
      <c r="R135" s="59">
        <f t="shared" si="5"/>
        <v>23537</v>
      </c>
      <c r="S135" s="59">
        <f t="shared" si="6"/>
        <v>23128</v>
      </c>
      <c r="T135" s="59">
        <f t="shared" si="7"/>
        <v>22720</v>
      </c>
    </row>
    <row r="136" spans="1:20" ht="18" customHeight="1" x14ac:dyDescent="0.2">
      <c r="A136" s="53" t="s">
        <v>1000</v>
      </c>
      <c r="B136" s="90" t="s">
        <v>655</v>
      </c>
      <c r="C136" s="84" t="s">
        <v>12</v>
      </c>
      <c r="D136" s="77">
        <v>7.5</v>
      </c>
      <c r="E136" s="78" t="s">
        <v>14</v>
      </c>
      <c r="F136" s="57">
        <v>3.5</v>
      </c>
      <c r="G136" s="62">
        <f t="shared" si="25"/>
        <v>11</v>
      </c>
      <c r="H136" s="58">
        <f t="shared" si="23"/>
        <v>1546</v>
      </c>
      <c r="I136" s="257"/>
      <c r="J136" s="58">
        <f t="shared" si="18"/>
        <v>678</v>
      </c>
      <c r="K136" s="257"/>
      <c r="L136" s="58">
        <f t="shared" si="24"/>
        <v>2394</v>
      </c>
      <c r="M136" s="59">
        <f t="shared" si="0"/>
        <v>26812</v>
      </c>
      <c r="N136" s="59">
        <f t="shared" si="1"/>
        <v>26238</v>
      </c>
      <c r="O136" s="59">
        <f t="shared" si="2"/>
        <v>26094</v>
      </c>
      <c r="P136" s="59">
        <f t="shared" si="3"/>
        <v>25663</v>
      </c>
      <c r="Q136" s="59">
        <f t="shared" si="4"/>
        <v>25376</v>
      </c>
      <c r="R136" s="59">
        <f t="shared" si="5"/>
        <v>24801</v>
      </c>
      <c r="S136" s="59">
        <f t="shared" si="6"/>
        <v>24370</v>
      </c>
      <c r="T136" s="59">
        <f t="shared" si="7"/>
        <v>23940</v>
      </c>
    </row>
    <row r="137" spans="1:20" ht="18" customHeight="1" x14ac:dyDescent="0.2">
      <c r="A137" s="53" t="s">
        <v>1001</v>
      </c>
      <c r="B137" s="90" t="s">
        <v>655</v>
      </c>
      <c r="C137" s="84" t="s">
        <v>12</v>
      </c>
      <c r="D137" s="77">
        <v>7.5</v>
      </c>
      <c r="E137" s="78" t="s">
        <v>14</v>
      </c>
      <c r="F137" s="57">
        <v>4</v>
      </c>
      <c r="G137" s="62">
        <f t="shared" si="25"/>
        <v>11.5</v>
      </c>
      <c r="H137" s="58">
        <f t="shared" si="23"/>
        <v>1546</v>
      </c>
      <c r="I137" s="257"/>
      <c r="J137" s="58">
        <f t="shared" si="18"/>
        <v>774</v>
      </c>
      <c r="K137" s="257"/>
      <c r="L137" s="58">
        <f t="shared" si="24"/>
        <v>2514</v>
      </c>
      <c r="M137" s="59">
        <f t="shared" si="0"/>
        <v>28156</v>
      </c>
      <c r="N137" s="59">
        <f t="shared" si="1"/>
        <v>27553</v>
      </c>
      <c r="O137" s="59">
        <f t="shared" si="2"/>
        <v>27402</v>
      </c>
      <c r="P137" s="59">
        <f t="shared" si="3"/>
        <v>26950</v>
      </c>
      <c r="Q137" s="59">
        <f t="shared" si="4"/>
        <v>26648</v>
      </c>
      <c r="R137" s="59">
        <f t="shared" si="5"/>
        <v>26045</v>
      </c>
      <c r="S137" s="59">
        <f t="shared" si="6"/>
        <v>25592</v>
      </c>
      <c r="T137" s="59">
        <f t="shared" si="7"/>
        <v>25140</v>
      </c>
    </row>
    <row r="138" spans="1:20" ht="18" customHeight="1" x14ac:dyDescent="0.2">
      <c r="A138" s="53" t="s">
        <v>1002</v>
      </c>
      <c r="B138" s="90" t="s">
        <v>655</v>
      </c>
      <c r="C138" s="84" t="s">
        <v>12</v>
      </c>
      <c r="D138" s="77">
        <v>7.5</v>
      </c>
      <c r="E138" s="78" t="s">
        <v>14</v>
      </c>
      <c r="F138" s="57">
        <v>4.5</v>
      </c>
      <c r="G138" s="62">
        <f t="shared" si="25"/>
        <v>12</v>
      </c>
      <c r="H138" s="58">
        <f t="shared" si="23"/>
        <v>1546</v>
      </c>
      <c r="I138" s="257"/>
      <c r="J138" s="58">
        <f t="shared" si="18"/>
        <v>871</v>
      </c>
      <c r="K138" s="257"/>
      <c r="L138" s="58">
        <f t="shared" si="24"/>
        <v>2635</v>
      </c>
      <c r="M138" s="59">
        <f t="shared" si="0"/>
        <v>29512</v>
      </c>
      <c r="N138" s="59">
        <f t="shared" si="1"/>
        <v>28879</v>
      </c>
      <c r="O138" s="59">
        <f t="shared" si="2"/>
        <v>28721</v>
      </c>
      <c r="P138" s="59">
        <f t="shared" si="3"/>
        <v>28247</v>
      </c>
      <c r="Q138" s="59">
        <f t="shared" si="4"/>
        <v>27931</v>
      </c>
      <c r="R138" s="59">
        <f t="shared" si="5"/>
        <v>27298</v>
      </c>
      <c r="S138" s="59">
        <f t="shared" si="6"/>
        <v>26824</v>
      </c>
      <c r="T138" s="59">
        <f t="shared" si="7"/>
        <v>26350</v>
      </c>
    </row>
    <row r="139" spans="1:20" ht="18" customHeight="1" x14ac:dyDescent="0.2">
      <c r="A139" s="53" t="s">
        <v>1003</v>
      </c>
      <c r="B139" s="90" t="s">
        <v>655</v>
      </c>
      <c r="C139" s="84" t="s">
        <v>12</v>
      </c>
      <c r="D139" s="77">
        <v>8</v>
      </c>
      <c r="E139" s="78" t="s">
        <v>14</v>
      </c>
      <c r="F139" s="57">
        <v>0.5</v>
      </c>
      <c r="G139" s="62">
        <f t="shared" si="25"/>
        <v>8.5</v>
      </c>
      <c r="H139" s="58">
        <f>'基本（介護無）・単一'!L19</f>
        <v>1642</v>
      </c>
      <c r="I139" s="257"/>
      <c r="J139" s="58">
        <f t="shared" si="18"/>
        <v>98</v>
      </c>
      <c r="K139" s="257"/>
      <c r="L139" s="58">
        <f t="shared" si="24"/>
        <v>1765</v>
      </c>
      <c r="M139" s="59">
        <f t="shared" si="0"/>
        <v>19768</v>
      </c>
      <c r="N139" s="59">
        <f t="shared" si="1"/>
        <v>19344</v>
      </c>
      <c r="O139" s="59">
        <f t="shared" si="2"/>
        <v>19238</v>
      </c>
      <c r="P139" s="59">
        <f t="shared" si="3"/>
        <v>18920</v>
      </c>
      <c r="Q139" s="59">
        <f t="shared" si="4"/>
        <v>18709</v>
      </c>
      <c r="R139" s="59">
        <f t="shared" si="5"/>
        <v>18285</v>
      </c>
      <c r="S139" s="59">
        <f t="shared" si="6"/>
        <v>17967</v>
      </c>
      <c r="T139" s="59">
        <f t="shared" si="7"/>
        <v>17650</v>
      </c>
    </row>
    <row r="140" spans="1:20" ht="18" customHeight="1" x14ac:dyDescent="0.2">
      <c r="A140" s="53" t="s">
        <v>1004</v>
      </c>
      <c r="B140" s="90" t="s">
        <v>655</v>
      </c>
      <c r="C140" s="84" t="s">
        <v>12</v>
      </c>
      <c r="D140" s="77">
        <v>8</v>
      </c>
      <c r="E140" s="78" t="s">
        <v>14</v>
      </c>
      <c r="F140" s="57">
        <v>1</v>
      </c>
      <c r="G140" s="62">
        <f t="shared" si="25"/>
        <v>9</v>
      </c>
      <c r="H140" s="58">
        <f t="shared" ref="H140:H147" si="26">$H$139</f>
        <v>1642</v>
      </c>
      <c r="I140" s="257"/>
      <c r="J140" s="58">
        <f t="shared" si="18"/>
        <v>195</v>
      </c>
      <c r="K140" s="257"/>
      <c r="L140" s="58">
        <f t="shared" si="24"/>
        <v>1886</v>
      </c>
      <c r="M140" s="59">
        <f t="shared" si="0"/>
        <v>21123</v>
      </c>
      <c r="N140" s="59">
        <f t="shared" si="1"/>
        <v>20670</v>
      </c>
      <c r="O140" s="59">
        <f t="shared" si="2"/>
        <v>20557</v>
      </c>
      <c r="P140" s="59">
        <f t="shared" si="3"/>
        <v>20217</v>
      </c>
      <c r="Q140" s="59">
        <f t="shared" si="4"/>
        <v>19991</v>
      </c>
      <c r="R140" s="59">
        <f t="shared" si="5"/>
        <v>19538</v>
      </c>
      <c r="S140" s="59">
        <f t="shared" si="6"/>
        <v>19199</v>
      </c>
      <c r="T140" s="59">
        <f t="shared" si="7"/>
        <v>18860</v>
      </c>
    </row>
    <row r="141" spans="1:20" ht="18" customHeight="1" x14ac:dyDescent="0.2">
      <c r="A141" s="53" t="s">
        <v>1005</v>
      </c>
      <c r="B141" s="90" t="s">
        <v>655</v>
      </c>
      <c r="C141" s="84" t="s">
        <v>12</v>
      </c>
      <c r="D141" s="77">
        <v>8</v>
      </c>
      <c r="E141" s="78" t="s">
        <v>14</v>
      </c>
      <c r="F141" s="57">
        <v>1.5</v>
      </c>
      <c r="G141" s="62">
        <f t="shared" si="25"/>
        <v>9.5</v>
      </c>
      <c r="H141" s="58">
        <f t="shared" si="26"/>
        <v>1642</v>
      </c>
      <c r="I141" s="257"/>
      <c r="J141" s="58">
        <f t="shared" si="18"/>
        <v>291</v>
      </c>
      <c r="K141" s="257"/>
      <c r="L141" s="58">
        <f t="shared" si="24"/>
        <v>2006</v>
      </c>
      <c r="M141" s="59">
        <f t="shared" si="0"/>
        <v>22467</v>
      </c>
      <c r="N141" s="59">
        <f t="shared" si="1"/>
        <v>21985</v>
      </c>
      <c r="O141" s="59">
        <f t="shared" si="2"/>
        <v>21865</v>
      </c>
      <c r="P141" s="59">
        <f t="shared" si="3"/>
        <v>21504</v>
      </c>
      <c r="Q141" s="59">
        <f t="shared" si="4"/>
        <v>21263</v>
      </c>
      <c r="R141" s="59">
        <f t="shared" si="5"/>
        <v>20782</v>
      </c>
      <c r="S141" s="59">
        <f t="shared" si="6"/>
        <v>20421</v>
      </c>
      <c r="T141" s="59">
        <f t="shared" si="7"/>
        <v>20060</v>
      </c>
    </row>
    <row r="142" spans="1:20" ht="18" customHeight="1" x14ac:dyDescent="0.2">
      <c r="A142" s="53" t="s">
        <v>1006</v>
      </c>
      <c r="B142" s="90" t="s">
        <v>655</v>
      </c>
      <c r="C142" s="84" t="s">
        <v>12</v>
      </c>
      <c r="D142" s="77">
        <v>8</v>
      </c>
      <c r="E142" s="78" t="s">
        <v>14</v>
      </c>
      <c r="F142" s="57">
        <v>2</v>
      </c>
      <c r="G142" s="62">
        <f t="shared" si="25"/>
        <v>10</v>
      </c>
      <c r="H142" s="58">
        <f t="shared" si="26"/>
        <v>1642</v>
      </c>
      <c r="I142" s="257"/>
      <c r="J142" s="58">
        <f t="shared" si="18"/>
        <v>388</v>
      </c>
      <c r="K142" s="257"/>
      <c r="L142" s="58">
        <f t="shared" si="24"/>
        <v>2127</v>
      </c>
      <c r="M142" s="59">
        <f t="shared" si="0"/>
        <v>23822</v>
      </c>
      <c r="N142" s="59">
        <f t="shared" si="1"/>
        <v>23311</v>
      </c>
      <c r="O142" s="59">
        <f t="shared" si="2"/>
        <v>23184</v>
      </c>
      <c r="P142" s="59">
        <f t="shared" si="3"/>
        <v>22801</v>
      </c>
      <c r="Q142" s="59">
        <f t="shared" si="4"/>
        <v>22546</v>
      </c>
      <c r="R142" s="59">
        <f t="shared" si="5"/>
        <v>22035</v>
      </c>
      <c r="S142" s="59">
        <f t="shared" si="6"/>
        <v>21652</v>
      </c>
      <c r="T142" s="59">
        <f t="shared" si="7"/>
        <v>21270</v>
      </c>
    </row>
    <row r="143" spans="1:20" ht="18" customHeight="1" x14ac:dyDescent="0.2">
      <c r="A143" s="53" t="s">
        <v>1007</v>
      </c>
      <c r="B143" s="90" t="s">
        <v>655</v>
      </c>
      <c r="C143" s="84" t="s">
        <v>12</v>
      </c>
      <c r="D143" s="77">
        <v>8</v>
      </c>
      <c r="E143" s="78" t="s">
        <v>14</v>
      </c>
      <c r="F143" s="57">
        <v>2.5</v>
      </c>
      <c r="G143" s="62">
        <f t="shared" si="25"/>
        <v>10.5</v>
      </c>
      <c r="H143" s="58">
        <f t="shared" si="26"/>
        <v>1642</v>
      </c>
      <c r="I143" s="257"/>
      <c r="J143" s="58">
        <f t="shared" si="18"/>
        <v>484</v>
      </c>
      <c r="K143" s="257"/>
      <c r="L143" s="58">
        <f t="shared" si="24"/>
        <v>2247</v>
      </c>
      <c r="M143" s="59">
        <f t="shared" si="0"/>
        <v>25166</v>
      </c>
      <c r="N143" s="59">
        <f t="shared" si="1"/>
        <v>24627</v>
      </c>
      <c r="O143" s="59">
        <f t="shared" si="2"/>
        <v>24492</v>
      </c>
      <c r="P143" s="59">
        <f t="shared" si="3"/>
        <v>24087</v>
      </c>
      <c r="Q143" s="59">
        <f t="shared" si="4"/>
        <v>23818</v>
      </c>
      <c r="R143" s="59">
        <f t="shared" si="5"/>
        <v>23278</v>
      </c>
      <c r="S143" s="59">
        <f t="shared" si="6"/>
        <v>22874</v>
      </c>
      <c r="T143" s="59">
        <f t="shared" si="7"/>
        <v>22470</v>
      </c>
    </row>
    <row r="144" spans="1:20" ht="18" customHeight="1" x14ac:dyDescent="0.2">
      <c r="A144" s="53" t="s">
        <v>1008</v>
      </c>
      <c r="B144" s="90" t="s">
        <v>655</v>
      </c>
      <c r="C144" s="84" t="s">
        <v>12</v>
      </c>
      <c r="D144" s="77">
        <v>8</v>
      </c>
      <c r="E144" s="78" t="s">
        <v>14</v>
      </c>
      <c r="F144" s="57">
        <v>3</v>
      </c>
      <c r="G144" s="62">
        <f t="shared" si="25"/>
        <v>11</v>
      </c>
      <c r="H144" s="58">
        <f t="shared" si="26"/>
        <v>1642</v>
      </c>
      <c r="I144" s="257"/>
      <c r="J144" s="58">
        <f t="shared" si="18"/>
        <v>581</v>
      </c>
      <c r="K144" s="257"/>
      <c r="L144" s="58">
        <f t="shared" si="24"/>
        <v>2368</v>
      </c>
      <c r="M144" s="59">
        <f t="shared" si="0"/>
        <v>26521</v>
      </c>
      <c r="N144" s="59">
        <f t="shared" si="1"/>
        <v>25953</v>
      </c>
      <c r="O144" s="59">
        <f t="shared" si="2"/>
        <v>25811</v>
      </c>
      <c r="P144" s="59">
        <f t="shared" si="3"/>
        <v>25384</v>
      </c>
      <c r="Q144" s="59">
        <f t="shared" si="4"/>
        <v>25100</v>
      </c>
      <c r="R144" s="59">
        <f t="shared" si="5"/>
        <v>24532</v>
      </c>
      <c r="S144" s="59">
        <f t="shared" si="6"/>
        <v>24106</v>
      </c>
      <c r="T144" s="59">
        <f t="shared" si="7"/>
        <v>23680</v>
      </c>
    </row>
    <row r="145" spans="1:20" ht="18" customHeight="1" x14ac:dyDescent="0.2">
      <c r="A145" s="53" t="s">
        <v>1009</v>
      </c>
      <c r="B145" s="90" t="s">
        <v>655</v>
      </c>
      <c r="C145" s="84" t="s">
        <v>12</v>
      </c>
      <c r="D145" s="77">
        <v>8</v>
      </c>
      <c r="E145" s="78" t="s">
        <v>14</v>
      </c>
      <c r="F145" s="57">
        <v>3.5</v>
      </c>
      <c r="G145" s="62">
        <f t="shared" si="25"/>
        <v>11.5</v>
      </c>
      <c r="H145" s="58">
        <f t="shared" si="26"/>
        <v>1642</v>
      </c>
      <c r="I145" s="257"/>
      <c r="J145" s="58">
        <f t="shared" si="18"/>
        <v>678</v>
      </c>
      <c r="K145" s="257"/>
      <c r="L145" s="58">
        <f t="shared" si="24"/>
        <v>2490</v>
      </c>
      <c r="M145" s="59">
        <f t="shared" si="0"/>
        <v>27888</v>
      </c>
      <c r="N145" s="59">
        <f t="shared" si="1"/>
        <v>27290</v>
      </c>
      <c r="O145" s="59">
        <f t="shared" si="2"/>
        <v>27141</v>
      </c>
      <c r="P145" s="59">
        <f t="shared" si="3"/>
        <v>26692</v>
      </c>
      <c r="Q145" s="59">
        <f t="shared" si="4"/>
        <v>26394</v>
      </c>
      <c r="R145" s="59">
        <f t="shared" si="5"/>
        <v>25796</v>
      </c>
      <c r="S145" s="59">
        <f t="shared" si="6"/>
        <v>25348</v>
      </c>
      <c r="T145" s="59">
        <f t="shared" si="7"/>
        <v>24900</v>
      </c>
    </row>
    <row r="146" spans="1:20" ht="18" customHeight="1" x14ac:dyDescent="0.2">
      <c r="A146" s="53" t="s">
        <v>1010</v>
      </c>
      <c r="B146" s="90" t="s">
        <v>655</v>
      </c>
      <c r="C146" s="84" t="s">
        <v>12</v>
      </c>
      <c r="D146" s="77">
        <v>8</v>
      </c>
      <c r="E146" s="78" t="s">
        <v>14</v>
      </c>
      <c r="F146" s="57">
        <v>4</v>
      </c>
      <c r="G146" s="62">
        <f t="shared" si="25"/>
        <v>12</v>
      </c>
      <c r="H146" s="58">
        <f t="shared" si="26"/>
        <v>1642</v>
      </c>
      <c r="I146" s="257"/>
      <c r="J146" s="58">
        <f t="shared" si="18"/>
        <v>774</v>
      </c>
      <c r="K146" s="257"/>
      <c r="L146" s="58">
        <f t="shared" si="24"/>
        <v>2610</v>
      </c>
      <c r="M146" s="59">
        <f t="shared" si="0"/>
        <v>29232</v>
      </c>
      <c r="N146" s="59">
        <f t="shared" si="1"/>
        <v>28605</v>
      </c>
      <c r="O146" s="59">
        <f t="shared" si="2"/>
        <v>28449</v>
      </c>
      <c r="P146" s="59">
        <f t="shared" si="3"/>
        <v>27979</v>
      </c>
      <c r="Q146" s="59">
        <f t="shared" si="4"/>
        <v>27666</v>
      </c>
      <c r="R146" s="59">
        <f t="shared" si="5"/>
        <v>27039</v>
      </c>
      <c r="S146" s="59">
        <f t="shared" si="6"/>
        <v>26569</v>
      </c>
      <c r="T146" s="59">
        <f t="shared" si="7"/>
        <v>26100</v>
      </c>
    </row>
    <row r="147" spans="1:20" ht="18" customHeight="1" x14ac:dyDescent="0.2">
      <c r="A147" s="53" t="s">
        <v>1011</v>
      </c>
      <c r="B147" s="90" t="s">
        <v>655</v>
      </c>
      <c r="C147" s="84" t="s">
        <v>12</v>
      </c>
      <c r="D147" s="77">
        <v>8</v>
      </c>
      <c r="E147" s="78" t="s">
        <v>14</v>
      </c>
      <c r="F147" s="57">
        <v>4.5</v>
      </c>
      <c r="G147" s="62">
        <f t="shared" si="25"/>
        <v>12.5</v>
      </c>
      <c r="H147" s="58">
        <f t="shared" si="26"/>
        <v>1642</v>
      </c>
      <c r="I147" s="257"/>
      <c r="J147" s="58">
        <f t="shared" si="18"/>
        <v>871</v>
      </c>
      <c r="K147" s="257"/>
      <c r="L147" s="58">
        <f t="shared" si="24"/>
        <v>2731</v>
      </c>
      <c r="M147" s="59">
        <f t="shared" si="0"/>
        <v>30587</v>
      </c>
      <c r="N147" s="59">
        <f t="shared" si="1"/>
        <v>29931</v>
      </c>
      <c r="O147" s="59">
        <f t="shared" si="2"/>
        <v>29767</v>
      </c>
      <c r="P147" s="59">
        <f t="shared" si="3"/>
        <v>29276</v>
      </c>
      <c r="Q147" s="59">
        <f t="shared" si="4"/>
        <v>28948</v>
      </c>
      <c r="R147" s="59">
        <f t="shared" si="5"/>
        <v>28293</v>
      </c>
      <c r="S147" s="59">
        <f t="shared" si="6"/>
        <v>27801</v>
      </c>
      <c r="T147" s="59">
        <f t="shared" si="7"/>
        <v>27310</v>
      </c>
    </row>
    <row r="148" spans="1:20" ht="18" customHeight="1" x14ac:dyDescent="0.2">
      <c r="A148" s="53" t="s">
        <v>1012</v>
      </c>
      <c r="B148" s="90" t="s">
        <v>655</v>
      </c>
      <c r="C148" s="84" t="s">
        <v>12</v>
      </c>
      <c r="D148" s="77">
        <v>8.5</v>
      </c>
      <c r="E148" s="78" t="s">
        <v>14</v>
      </c>
      <c r="F148" s="57">
        <v>0.5</v>
      </c>
      <c r="G148" s="62">
        <f t="shared" si="25"/>
        <v>9</v>
      </c>
      <c r="H148" s="58">
        <f>'基本（介護無）・単一'!L20</f>
        <v>1739</v>
      </c>
      <c r="I148" s="257"/>
      <c r="J148" s="58">
        <f t="shared" si="18"/>
        <v>98</v>
      </c>
      <c r="K148" s="257"/>
      <c r="L148" s="58">
        <f t="shared" si="24"/>
        <v>1862</v>
      </c>
      <c r="M148" s="59">
        <f t="shared" si="0"/>
        <v>20854</v>
      </c>
      <c r="N148" s="59">
        <f t="shared" si="1"/>
        <v>20407</v>
      </c>
      <c r="O148" s="59">
        <f t="shared" si="2"/>
        <v>20295</v>
      </c>
      <c r="P148" s="59">
        <f t="shared" si="3"/>
        <v>19960</v>
      </c>
      <c r="Q148" s="59">
        <f t="shared" si="4"/>
        <v>19737</v>
      </c>
      <c r="R148" s="59">
        <f t="shared" si="5"/>
        <v>19290</v>
      </c>
      <c r="S148" s="59">
        <f t="shared" si="6"/>
        <v>18955</v>
      </c>
      <c r="T148" s="59">
        <f t="shared" si="7"/>
        <v>18620</v>
      </c>
    </row>
    <row r="149" spans="1:20" ht="18" customHeight="1" x14ac:dyDescent="0.2">
      <c r="A149" s="53" t="s">
        <v>1013</v>
      </c>
      <c r="B149" s="90" t="s">
        <v>655</v>
      </c>
      <c r="C149" s="84" t="s">
        <v>12</v>
      </c>
      <c r="D149" s="77">
        <v>8.5</v>
      </c>
      <c r="E149" s="78" t="s">
        <v>14</v>
      </c>
      <c r="F149" s="57">
        <v>1</v>
      </c>
      <c r="G149" s="62">
        <f t="shared" si="25"/>
        <v>9.5</v>
      </c>
      <c r="H149" s="58">
        <f t="shared" ref="H149:H156" si="27">$H$148</f>
        <v>1739</v>
      </c>
      <c r="I149" s="257"/>
      <c r="J149" s="58">
        <f t="shared" si="18"/>
        <v>195</v>
      </c>
      <c r="K149" s="257"/>
      <c r="L149" s="58">
        <f t="shared" si="24"/>
        <v>1983</v>
      </c>
      <c r="M149" s="59">
        <f t="shared" si="0"/>
        <v>22209</v>
      </c>
      <c r="N149" s="59">
        <f t="shared" si="1"/>
        <v>21733</v>
      </c>
      <c r="O149" s="59">
        <f t="shared" si="2"/>
        <v>21614</v>
      </c>
      <c r="P149" s="59">
        <f t="shared" si="3"/>
        <v>21257</v>
      </c>
      <c r="Q149" s="59">
        <f t="shared" si="4"/>
        <v>21019</v>
      </c>
      <c r="R149" s="59">
        <f t="shared" si="5"/>
        <v>20543</v>
      </c>
      <c r="S149" s="59">
        <f t="shared" si="6"/>
        <v>20186</v>
      </c>
      <c r="T149" s="59">
        <f t="shared" si="7"/>
        <v>19830</v>
      </c>
    </row>
    <row r="150" spans="1:20" ht="18" customHeight="1" x14ac:dyDescent="0.2">
      <c r="A150" s="53" t="s">
        <v>1014</v>
      </c>
      <c r="B150" s="90" t="s">
        <v>655</v>
      </c>
      <c r="C150" s="84" t="s">
        <v>12</v>
      </c>
      <c r="D150" s="77">
        <v>8.5</v>
      </c>
      <c r="E150" s="78" t="s">
        <v>14</v>
      </c>
      <c r="F150" s="57">
        <v>1.5</v>
      </c>
      <c r="G150" s="62">
        <f t="shared" si="25"/>
        <v>10</v>
      </c>
      <c r="H150" s="58">
        <f t="shared" si="27"/>
        <v>1739</v>
      </c>
      <c r="I150" s="257"/>
      <c r="J150" s="58">
        <f t="shared" si="18"/>
        <v>291</v>
      </c>
      <c r="K150" s="257"/>
      <c r="L150" s="58">
        <f t="shared" si="24"/>
        <v>2103</v>
      </c>
      <c r="M150" s="59">
        <f t="shared" si="0"/>
        <v>23553</v>
      </c>
      <c r="N150" s="59">
        <f t="shared" si="1"/>
        <v>23048</v>
      </c>
      <c r="O150" s="59">
        <f t="shared" si="2"/>
        <v>22922</v>
      </c>
      <c r="P150" s="59">
        <f t="shared" si="3"/>
        <v>22544</v>
      </c>
      <c r="Q150" s="59">
        <f t="shared" si="4"/>
        <v>22291</v>
      </c>
      <c r="R150" s="59">
        <f t="shared" si="5"/>
        <v>21787</v>
      </c>
      <c r="S150" s="59">
        <f t="shared" si="6"/>
        <v>21408</v>
      </c>
      <c r="T150" s="59">
        <f t="shared" si="7"/>
        <v>21030</v>
      </c>
    </row>
    <row r="151" spans="1:20" ht="18" customHeight="1" x14ac:dyDescent="0.2">
      <c r="A151" s="53" t="s">
        <v>1015</v>
      </c>
      <c r="B151" s="90" t="s">
        <v>655</v>
      </c>
      <c r="C151" s="84" t="s">
        <v>12</v>
      </c>
      <c r="D151" s="77">
        <v>8.5</v>
      </c>
      <c r="E151" s="78" t="s">
        <v>14</v>
      </c>
      <c r="F151" s="57">
        <v>2</v>
      </c>
      <c r="G151" s="62">
        <f t="shared" si="25"/>
        <v>10.5</v>
      </c>
      <c r="H151" s="58">
        <f t="shared" si="27"/>
        <v>1739</v>
      </c>
      <c r="I151" s="257"/>
      <c r="J151" s="58">
        <f t="shared" si="18"/>
        <v>388</v>
      </c>
      <c r="K151" s="257"/>
      <c r="L151" s="58">
        <f t="shared" si="24"/>
        <v>2224</v>
      </c>
      <c r="M151" s="59">
        <f t="shared" si="0"/>
        <v>24908</v>
      </c>
      <c r="N151" s="59">
        <f t="shared" si="1"/>
        <v>24375</v>
      </c>
      <c r="O151" s="59">
        <f t="shared" si="2"/>
        <v>24241</v>
      </c>
      <c r="P151" s="59">
        <f t="shared" si="3"/>
        <v>23841</v>
      </c>
      <c r="Q151" s="59">
        <f t="shared" si="4"/>
        <v>23574</v>
      </c>
      <c r="R151" s="59">
        <f t="shared" si="5"/>
        <v>23040</v>
      </c>
      <c r="S151" s="59">
        <f t="shared" si="6"/>
        <v>22640</v>
      </c>
      <c r="T151" s="59">
        <f t="shared" si="7"/>
        <v>22240</v>
      </c>
    </row>
    <row r="152" spans="1:20" ht="18" customHeight="1" x14ac:dyDescent="0.2">
      <c r="A152" s="53" t="s">
        <v>1016</v>
      </c>
      <c r="B152" s="90" t="s">
        <v>655</v>
      </c>
      <c r="C152" s="84" t="s">
        <v>12</v>
      </c>
      <c r="D152" s="77">
        <v>8.5</v>
      </c>
      <c r="E152" s="78" t="s">
        <v>14</v>
      </c>
      <c r="F152" s="57">
        <v>2.5</v>
      </c>
      <c r="G152" s="62">
        <f t="shared" si="25"/>
        <v>11</v>
      </c>
      <c r="H152" s="58">
        <f t="shared" si="27"/>
        <v>1739</v>
      </c>
      <c r="I152" s="257"/>
      <c r="J152" s="58">
        <f t="shared" si="18"/>
        <v>484</v>
      </c>
      <c r="K152" s="257"/>
      <c r="L152" s="58">
        <f t="shared" si="24"/>
        <v>2344</v>
      </c>
      <c r="M152" s="59">
        <f t="shared" si="0"/>
        <v>26252</v>
      </c>
      <c r="N152" s="59">
        <f t="shared" si="1"/>
        <v>25690</v>
      </c>
      <c r="O152" s="59">
        <f t="shared" si="2"/>
        <v>25549</v>
      </c>
      <c r="P152" s="59">
        <f t="shared" si="3"/>
        <v>25127</v>
      </c>
      <c r="Q152" s="59">
        <f t="shared" si="4"/>
        <v>24846</v>
      </c>
      <c r="R152" s="59">
        <f t="shared" si="5"/>
        <v>24283</v>
      </c>
      <c r="S152" s="59">
        <f t="shared" si="6"/>
        <v>23861</v>
      </c>
      <c r="T152" s="59">
        <f t="shared" si="7"/>
        <v>23440</v>
      </c>
    </row>
    <row r="153" spans="1:20" ht="18" customHeight="1" x14ac:dyDescent="0.2">
      <c r="A153" s="53" t="s">
        <v>1017</v>
      </c>
      <c r="B153" s="90" t="s">
        <v>655</v>
      </c>
      <c r="C153" s="84" t="s">
        <v>12</v>
      </c>
      <c r="D153" s="77">
        <v>8.5</v>
      </c>
      <c r="E153" s="78" t="s">
        <v>14</v>
      </c>
      <c r="F153" s="57">
        <v>3</v>
      </c>
      <c r="G153" s="62">
        <f t="shared" si="25"/>
        <v>11.5</v>
      </c>
      <c r="H153" s="58">
        <f t="shared" si="27"/>
        <v>1739</v>
      </c>
      <c r="I153" s="257"/>
      <c r="J153" s="58">
        <f t="shared" si="18"/>
        <v>581</v>
      </c>
      <c r="K153" s="257"/>
      <c r="L153" s="58">
        <f t="shared" si="24"/>
        <v>2465</v>
      </c>
      <c r="M153" s="59">
        <f t="shared" si="0"/>
        <v>27608</v>
      </c>
      <c r="N153" s="59">
        <f t="shared" si="1"/>
        <v>27016</v>
      </c>
      <c r="O153" s="59">
        <f t="shared" si="2"/>
        <v>26868</v>
      </c>
      <c r="P153" s="59">
        <f t="shared" si="3"/>
        <v>26424</v>
      </c>
      <c r="Q153" s="59">
        <f t="shared" si="4"/>
        <v>26129</v>
      </c>
      <c r="R153" s="59">
        <f t="shared" si="5"/>
        <v>25537</v>
      </c>
      <c r="S153" s="59">
        <f t="shared" si="6"/>
        <v>25093</v>
      </c>
      <c r="T153" s="59">
        <f t="shared" si="7"/>
        <v>24650</v>
      </c>
    </row>
    <row r="154" spans="1:20" ht="18" customHeight="1" x14ac:dyDescent="0.2">
      <c r="A154" s="53" t="s">
        <v>1018</v>
      </c>
      <c r="B154" s="90" t="s">
        <v>655</v>
      </c>
      <c r="C154" s="84" t="s">
        <v>12</v>
      </c>
      <c r="D154" s="77">
        <v>8.5</v>
      </c>
      <c r="E154" s="78" t="s">
        <v>14</v>
      </c>
      <c r="F154" s="57">
        <v>3.5</v>
      </c>
      <c r="G154" s="62">
        <f t="shared" si="25"/>
        <v>12</v>
      </c>
      <c r="H154" s="58">
        <f t="shared" si="27"/>
        <v>1739</v>
      </c>
      <c r="I154" s="257"/>
      <c r="J154" s="58">
        <f t="shared" si="18"/>
        <v>678</v>
      </c>
      <c r="K154" s="257"/>
      <c r="L154" s="58">
        <f t="shared" si="24"/>
        <v>2587</v>
      </c>
      <c r="M154" s="59">
        <f t="shared" si="0"/>
        <v>28974</v>
      </c>
      <c r="N154" s="59">
        <f t="shared" si="1"/>
        <v>28353</v>
      </c>
      <c r="O154" s="59">
        <f t="shared" si="2"/>
        <v>28198</v>
      </c>
      <c r="P154" s="59">
        <f t="shared" si="3"/>
        <v>27732</v>
      </c>
      <c r="Q154" s="59">
        <f t="shared" si="4"/>
        <v>27422</v>
      </c>
      <c r="R154" s="59">
        <f t="shared" si="5"/>
        <v>26801</v>
      </c>
      <c r="S154" s="59">
        <f t="shared" si="6"/>
        <v>26335</v>
      </c>
      <c r="T154" s="59">
        <f t="shared" si="7"/>
        <v>25870</v>
      </c>
    </row>
    <row r="155" spans="1:20" ht="18" customHeight="1" x14ac:dyDescent="0.2">
      <c r="A155" s="53" t="s">
        <v>1019</v>
      </c>
      <c r="B155" s="90" t="s">
        <v>655</v>
      </c>
      <c r="C155" s="84" t="s">
        <v>12</v>
      </c>
      <c r="D155" s="77">
        <v>8.5</v>
      </c>
      <c r="E155" s="78" t="s">
        <v>14</v>
      </c>
      <c r="F155" s="57">
        <v>4</v>
      </c>
      <c r="G155" s="62">
        <f t="shared" si="25"/>
        <v>12.5</v>
      </c>
      <c r="H155" s="58">
        <f t="shared" si="27"/>
        <v>1739</v>
      </c>
      <c r="I155" s="257"/>
      <c r="J155" s="58">
        <f t="shared" si="18"/>
        <v>774</v>
      </c>
      <c r="K155" s="257"/>
      <c r="L155" s="58">
        <f t="shared" si="24"/>
        <v>2707</v>
      </c>
      <c r="M155" s="59">
        <f t="shared" si="0"/>
        <v>30318</v>
      </c>
      <c r="N155" s="59">
        <f t="shared" si="1"/>
        <v>29668</v>
      </c>
      <c r="O155" s="59">
        <f t="shared" si="2"/>
        <v>29506</v>
      </c>
      <c r="P155" s="59">
        <f t="shared" si="3"/>
        <v>29019</v>
      </c>
      <c r="Q155" s="59">
        <f t="shared" si="4"/>
        <v>28694</v>
      </c>
      <c r="R155" s="59">
        <f t="shared" si="5"/>
        <v>28044</v>
      </c>
      <c r="S155" s="59">
        <f t="shared" si="6"/>
        <v>27557</v>
      </c>
      <c r="T155" s="59">
        <f t="shared" si="7"/>
        <v>27070</v>
      </c>
    </row>
    <row r="156" spans="1:20" ht="18" customHeight="1" x14ac:dyDescent="0.2">
      <c r="A156" s="53" t="s">
        <v>1020</v>
      </c>
      <c r="B156" s="90" t="s">
        <v>655</v>
      </c>
      <c r="C156" s="84" t="s">
        <v>12</v>
      </c>
      <c r="D156" s="77">
        <v>8.5</v>
      </c>
      <c r="E156" s="78" t="s">
        <v>14</v>
      </c>
      <c r="F156" s="57">
        <v>4.5</v>
      </c>
      <c r="G156" s="62">
        <f t="shared" si="25"/>
        <v>13</v>
      </c>
      <c r="H156" s="58">
        <f t="shared" si="27"/>
        <v>1739</v>
      </c>
      <c r="I156" s="257"/>
      <c r="J156" s="58">
        <f t="shared" si="18"/>
        <v>871</v>
      </c>
      <c r="K156" s="257"/>
      <c r="L156" s="58">
        <f t="shared" si="24"/>
        <v>2828</v>
      </c>
      <c r="M156" s="59">
        <f t="shared" si="0"/>
        <v>31673</v>
      </c>
      <c r="N156" s="59">
        <f t="shared" si="1"/>
        <v>30994</v>
      </c>
      <c r="O156" s="59">
        <f t="shared" si="2"/>
        <v>30825</v>
      </c>
      <c r="P156" s="59">
        <f t="shared" si="3"/>
        <v>30316</v>
      </c>
      <c r="Q156" s="59">
        <f t="shared" si="4"/>
        <v>29976</v>
      </c>
      <c r="R156" s="59">
        <f t="shared" si="5"/>
        <v>29298</v>
      </c>
      <c r="S156" s="59">
        <f t="shared" si="6"/>
        <v>28789</v>
      </c>
      <c r="T156" s="59">
        <f t="shared" si="7"/>
        <v>28280</v>
      </c>
    </row>
    <row r="157" spans="1:20" ht="18" customHeight="1" x14ac:dyDescent="0.2">
      <c r="A157" s="53" t="s">
        <v>1021</v>
      </c>
      <c r="B157" s="90" t="s">
        <v>655</v>
      </c>
      <c r="C157" s="84" t="s">
        <v>12</v>
      </c>
      <c r="D157" s="77">
        <v>9</v>
      </c>
      <c r="E157" s="78" t="s">
        <v>14</v>
      </c>
      <c r="F157" s="57">
        <v>0.5</v>
      </c>
      <c r="G157" s="62">
        <f t="shared" si="25"/>
        <v>9.5</v>
      </c>
      <c r="H157" s="58">
        <f>'基本（介護無）・単一'!L21</f>
        <v>1835</v>
      </c>
      <c r="I157" s="257"/>
      <c r="J157" s="58">
        <f t="shared" si="18"/>
        <v>98</v>
      </c>
      <c r="K157" s="257"/>
      <c r="L157" s="58">
        <f t="shared" si="24"/>
        <v>1958</v>
      </c>
      <c r="M157" s="59">
        <f t="shared" si="0"/>
        <v>21929</v>
      </c>
      <c r="N157" s="59">
        <f t="shared" si="1"/>
        <v>21459</v>
      </c>
      <c r="O157" s="59">
        <f t="shared" si="2"/>
        <v>21342</v>
      </c>
      <c r="P157" s="59">
        <f t="shared" si="3"/>
        <v>20989</v>
      </c>
      <c r="Q157" s="59">
        <f t="shared" si="4"/>
        <v>20754</v>
      </c>
      <c r="R157" s="59">
        <f t="shared" si="5"/>
        <v>20284</v>
      </c>
      <c r="S157" s="59">
        <f t="shared" si="6"/>
        <v>19932</v>
      </c>
      <c r="T157" s="59">
        <f t="shared" si="7"/>
        <v>19580</v>
      </c>
    </row>
    <row r="158" spans="1:20" ht="18" customHeight="1" x14ac:dyDescent="0.2">
      <c r="A158" s="53" t="s">
        <v>1022</v>
      </c>
      <c r="B158" s="90" t="s">
        <v>655</v>
      </c>
      <c r="C158" s="84" t="s">
        <v>12</v>
      </c>
      <c r="D158" s="77">
        <v>9</v>
      </c>
      <c r="E158" s="78" t="s">
        <v>14</v>
      </c>
      <c r="F158" s="57">
        <v>1</v>
      </c>
      <c r="G158" s="62">
        <f t="shared" si="25"/>
        <v>10</v>
      </c>
      <c r="H158" s="58">
        <f t="shared" ref="H158:H165" si="28">$H$157</f>
        <v>1835</v>
      </c>
      <c r="I158" s="257"/>
      <c r="J158" s="58">
        <f t="shared" si="18"/>
        <v>195</v>
      </c>
      <c r="K158" s="257"/>
      <c r="L158" s="58">
        <f t="shared" si="24"/>
        <v>2079</v>
      </c>
      <c r="M158" s="59">
        <f t="shared" si="0"/>
        <v>23284</v>
      </c>
      <c r="N158" s="59">
        <f t="shared" si="1"/>
        <v>22785</v>
      </c>
      <c r="O158" s="59">
        <f t="shared" si="2"/>
        <v>22661</v>
      </c>
      <c r="P158" s="59">
        <f t="shared" si="3"/>
        <v>22286</v>
      </c>
      <c r="Q158" s="59">
        <f t="shared" si="4"/>
        <v>22037</v>
      </c>
      <c r="R158" s="59">
        <f t="shared" si="5"/>
        <v>21538</v>
      </c>
      <c r="S158" s="59">
        <f t="shared" si="6"/>
        <v>21164</v>
      </c>
      <c r="T158" s="59">
        <f t="shared" si="7"/>
        <v>20790</v>
      </c>
    </row>
    <row r="159" spans="1:20" ht="18" customHeight="1" x14ac:dyDescent="0.2">
      <c r="A159" s="53" t="s">
        <v>1023</v>
      </c>
      <c r="B159" s="90" t="s">
        <v>655</v>
      </c>
      <c r="C159" s="84" t="s">
        <v>12</v>
      </c>
      <c r="D159" s="77">
        <v>9</v>
      </c>
      <c r="E159" s="78" t="s">
        <v>14</v>
      </c>
      <c r="F159" s="57">
        <v>1.5</v>
      </c>
      <c r="G159" s="62">
        <f t="shared" si="25"/>
        <v>10.5</v>
      </c>
      <c r="H159" s="58">
        <f t="shared" si="28"/>
        <v>1835</v>
      </c>
      <c r="I159" s="257"/>
      <c r="J159" s="58">
        <f t="shared" ref="J159:J192" si="29">J150</f>
        <v>291</v>
      </c>
      <c r="K159" s="257"/>
      <c r="L159" s="58">
        <f t="shared" si="24"/>
        <v>2199</v>
      </c>
      <c r="M159" s="59">
        <f t="shared" si="0"/>
        <v>24628</v>
      </c>
      <c r="N159" s="59">
        <f t="shared" si="1"/>
        <v>24101</v>
      </c>
      <c r="O159" s="59">
        <f t="shared" si="2"/>
        <v>23969</v>
      </c>
      <c r="P159" s="59">
        <f t="shared" si="3"/>
        <v>23573</v>
      </c>
      <c r="Q159" s="59">
        <f t="shared" si="4"/>
        <v>23309</v>
      </c>
      <c r="R159" s="59">
        <f t="shared" si="5"/>
        <v>22781</v>
      </c>
      <c r="S159" s="59">
        <f t="shared" si="6"/>
        <v>22385</v>
      </c>
      <c r="T159" s="59">
        <f t="shared" si="7"/>
        <v>21990</v>
      </c>
    </row>
    <row r="160" spans="1:20" ht="18" customHeight="1" x14ac:dyDescent="0.2">
      <c r="A160" s="53" t="s">
        <v>1024</v>
      </c>
      <c r="B160" s="90" t="s">
        <v>655</v>
      </c>
      <c r="C160" s="84" t="s">
        <v>12</v>
      </c>
      <c r="D160" s="77">
        <v>9</v>
      </c>
      <c r="E160" s="78" t="s">
        <v>14</v>
      </c>
      <c r="F160" s="57">
        <v>2</v>
      </c>
      <c r="G160" s="62">
        <f t="shared" si="25"/>
        <v>11</v>
      </c>
      <c r="H160" s="58">
        <f t="shared" si="28"/>
        <v>1835</v>
      </c>
      <c r="I160" s="257"/>
      <c r="J160" s="58">
        <f t="shared" si="29"/>
        <v>388</v>
      </c>
      <c r="K160" s="257"/>
      <c r="L160" s="58">
        <f t="shared" si="24"/>
        <v>2320</v>
      </c>
      <c r="M160" s="59">
        <f t="shared" si="0"/>
        <v>25984</v>
      </c>
      <c r="N160" s="59">
        <f t="shared" si="1"/>
        <v>25427</v>
      </c>
      <c r="O160" s="59">
        <f t="shared" si="2"/>
        <v>25288</v>
      </c>
      <c r="P160" s="59">
        <f t="shared" si="3"/>
        <v>24870</v>
      </c>
      <c r="Q160" s="59">
        <f t="shared" si="4"/>
        <v>24592</v>
      </c>
      <c r="R160" s="59">
        <f t="shared" si="5"/>
        <v>24035</v>
      </c>
      <c r="S160" s="59">
        <f t="shared" si="6"/>
        <v>23617</v>
      </c>
      <c r="T160" s="59">
        <f t="shared" si="7"/>
        <v>23200</v>
      </c>
    </row>
    <row r="161" spans="1:20" ht="18" customHeight="1" x14ac:dyDescent="0.2">
      <c r="A161" s="53" t="s">
        <v>1025</v>
      </c>
      <c r="B161" s="90" t="s">
        <v>655</v>
      </c>
      <c r="C161" s="84" t="s">
        <v>12</v>
      </c>
      <c r="D161" s="77">
        <v>9</v>
      </c>
      <c r="E161" s="78" t="s">
        <v>14</v>
      </c>
      <c r="F161" s="57">
        <v>2.5</v>
      </c>
      <c r="G161" s="62">
        <f t="shared" si="25"/>
        <v>11.5</v>
      </c>
      <c r="H161" s="58">
        <f t="shared" si="28"/>
        <v>1835</v>
      </c>
      <c r="I161" s="257"/>
      <c r="J161" s="58">
        <f t="shared" si="29"/>
        <v>484</v>
      </c>
      <c r="K161" s="257"/>
      <c r="L161" s="58">
        <f t="shared" si="24"/>
        <v>2440</v>
      </c>
      <c r="M161" s="59">
        <f t="shared" si="0"/>
        <v>27328</v>
      </c>
      <c r="N161" s="59">
        <f t="shared" si="1"/>
        <v>26742</v>
      </c>
      <c r="O161" s="59">
        <f t="shared" si="2"/>
        <v>26596</v>
      </c>
      <c r="P161" s="59">
        <f t="shared" si="3"/>
        <v>26156</v>
      </c>
      <c r="Q161" s="59">
        <f t="shared" si="4"/>
        <v>25864</v>
      </c>
      <c r="R161" s="59">
        <f t="shared" si="5"/>
        <v>25278</v>
      </c>
      <c r="S161" s="59">
        <f t="shared" si="6"/>
        <v>24839</v>
      </c>
      <c r="T161" s="59">
        <f t="shared" si="7"/>
        <v>24400</v>
      </c>
    </row>
    <row r="162" spans="1:20" ht="18" customHeight="1" x14ac:dyDescent="0.2">
      <c r="A162" s="53" t="s">
        <v>1026</v>
      </c>
      <c r="B162" s="90" t="s">
        <v>655</v>
      </c>
      <c r="C162" s="84" t="s">
        <v>12</v>
      </c>
      <c r="D162" s="77">
        <v>9</v>
      </c>
      <c r="E162" s="78" t="s">
        <v>14</v>
      </c>
      <c r="F162" s="57">
        <v>3</v>
      </c>
      <c r="G162" s="62">
        <f t="shared" si="25"/>
        <v>12</v>
      </c>
      <c r="H162" s="58">
        <f t="shared" si="28"/>
        <v>1835</v>
      </c>
      <c r="I162" s="257"/>
      <c r="J162" s="58">
        <f t="shared" si="29"/>
        <v>581</v>
      </c>
      <c r="K162" s="257"/>
      <c r="L162" s="58">
        <f t="shared" si="24"/>
        <v>2561</v>
      </c>
      <c r="M162" s="59">
        <f t="shared" si="0"/>
        <v>28683</v>
      </c>
      <c r="N162" s="59">
        <f t="shared" si="1"/>
        <v>28068</v>
      </c>
      <c r="O162" s="59">
        <f t="shared" si="2"/>
        <v>27914</v>
      </c>
      <c r="P162" s="59">
        <f t="shared" si="3"/>
        <v>27453</v>
      </c>
      <c r="Q162" s="59">
        <f t="shared" si="4"/>
        <v>27146</v>
      </c>
      <c r="R162" s="59">
        <f t="shared" si="5"/>
        <v>26531</v>
      </c>
      <c r="S162" s="59">
        <f t="shared" si="6"/>
        <v>26070</v>
      </c>
      <c r="T162" s="59">
        <f t="shared" si="7"/>
        <v>25610</v>
      </c>
    </row>
    <row r="163" spans="1:20" ht="18" customHeight="1" x14ac:dyDescent="0.2">
      <c r="A163" s="53" t="s">
        <v>1027</v>
      </c>
      <c r="B163" s="90" t="s">
        <v>655</v>
      </c>
      <c r="C163" s="84" t="s">
        <v>12</v>
      </c>
      <c r="D163" s="77">
        <v>9</v>
      </c>
      <c r="E163" s="78" t="s">
        <v>14</v>
      </c>
      <c r="F163" s="57">
        <v>3.5</v>
      </c>
      <c r="G163" s="62">
        <f t="shared" si="25"/>
        <v>12.5</v>
      </c>
      <c r="H163" s="58">
        <f t="shared" si="28"/>
        <v>1835</v>
      </c>
      <c r="I163" s="257"/>
      <c r="J163" s="58">
        <f t="shared" si="29"/>
        <v>678</v>
      </c>
      <c r="K163" s="257"/>
      <c r="L163" s="58">
        <f t="shared" si="24"/>
        <v>2683</v>
      </c>
      <c r="M163" s="59">
        <f t="shared" si="0"/>
        <v>30049</v>
      </c>
      <c r="N163" s="59">
        <f t="shared" si="1"/>
        <v>29405</v>
      </c>
      <c r="O163" s="59">
        <f t="shared" si="2"/>
        <v>29244</v>
      </c>
      <c r="P163" s="59">
        <f t="shared" si="3"/>
        <v>28761</v>
      </c>
      <c r="Q163" s="59">
        <f t="shared" si="4"/>
        <v>28439</v>
      </c>
      <c r="R163" s="59">
        <f t="shared" si="5"/>
        <v>27795</v>
      </c>
      <c r="S163" s="59">
        <f t="shared" si="6"/>
        <v>27312</v>
      </c>
      <c r="T163" s="59">
        <f t="shared" si="7"/>
        <v>26830</v>
      </c>
    </row>
    <row r="164" spans="1:20" ht="18" customHeight="1" x14ac:dyDescent="0.2">
      <c r="A164" s="53" t="s">
        <v>1028</v>
      </c>
      <c r="B164" s="90" t="s">
        <v>655</v>
      </c>
      <c r="C164" s="84" t="s">
        <v>12</v>
      </c>
      <c r="D164" s="77">
        <v>9</v>
      </c>
      <c r="E164" s="78" t="s">
        <v>14</v>
      </c>
      <c r="F164" s="57">
        <v>4</v>
      </c>
      <c r="G164" s="62">
        <f t="shared" si="25"/>
        <v>13</v>
      </c>
      <c r="H164" s="58">
        <f t="shared" si="28"/>
        <v>1835</v>
      </c>
      <c r="I164" s="257"/>
      <c r="J164" s="58">
        <f t="shared" si="29"/>
        <v>774</v>
      </c>
      <c r="K164" s="257"/>
      <c r="L164" s="58">
        <f t="shared" ref="L164:L192" si="30">ROUND(H164*(1+$I$4),0)+ROUND(J164*(1+$K$4),0)</f>
        <v>2803</v>
      </c>
      <c r="M164" s="59">
        <f t="shared" si="0"/>
        <v>31393</v>
      </c>
      <c r="N164" s="59">
        <f t="shared" si="1"/>
        <v>30720</v>
      </c>
      <c r="O164" s="59">
        <f t="shared" si="2"/>
        <v>30552</v>
      </c>
      <c r="P164" s="59">
        <f t="shared" si="3"/>
        <v>30048</v>
      </c>
      <c r="Q164" s="59">
        <f t="shared" si="4"/>
        <v>29711</v>
      </c>
      <c r="R164" s="59">
        <f t="shared" si="5"/>
        <v>29039</v>
      </c>
      <c r="S164" s="59">
        <f t="shared" si="6"/>
        <v>28534</v>
      </c>
      <c r="T164" s="59">
        <f t="shared" si="7"/>
        <v>28030</v>
      </c>
    </row>
    <row r="165" spans="1:20" ht="18" customHeight="1" x14ac:dyDescent="0.2">
      <c r="A165" s="53" t="s">
        <v>1029</v>
      </c>
      <c r="B165" s="90" t="s">
        <v>655</v>
      </c>
      <c r="C165" s="84" t="s">
        <v>12</v>
      </c>
      <c r="D165" s="77">
        <v>9</v>
      </c>
      <c r="E165" s="78" t="s">
        <v>14</v>
      </c>
      <c r="F165" s="57">
        <v>4.5</v>
      </c>
      <c r="G165" s="62">
        <f t="shared" si="25"/>
        <v>13.5</v>
      </c>
      <c r="H165" s="58">
        <f t="shared" si="28"/>
        <v>1835</v>
      </c>
      <c r="I165" s="257"/>
      <c r="J165" s="58">
        <f t="shared" si="29"/>
        <v>871</v>
      </c>
      <c r="K165" s="257"/>
      <c r="L165" s="58">
        <f t="shared" si="30"/>
        <v>2924</v>
      </c>
      <c r="M165" s="59">
        <f t="shared" si="0"/>
        <v>32748</v>
      </c>
      <c r="N165" s="59">
        <f t="shared" si="1"/>
        <v>32047</v>
      </c>
      <c r="O165" s="59">
        <f t="shared" si="2"/>
        <v>31871</v>
      </c>
      <c r="P165" s="59">
        <f t="shared" si="3"/>
        <v>31345</v>
      </c>
      <c r="Q165" s="59">
        <f t="shared" si="4"/>
        <v>30994</v>
      </c>
      <c r="R165" s="59">
        <f t="shared" si="5"/>
        <v>30292</v>
      </c>
      <c r="S165" s="59">
        <f t="shared" si="6"/>
        <v>29766</v>
      </c>
      <c r="T165" s="59">
        <f t="shared" si="7"/>
        <v>29240</v>
      </c>
    </row>
    <row r="166" spans="1:20" ht="18" customHeight="1" x14ac:dyDescent="0.2">
      <c r="A166" s="53" t="s">
        <v>1030</v>
      </c>
      <c r="B166" s="90" t="s">
        <v>655</v>
      </c>
      <c r="C166" s="84" t="s">
        <v>12</v>
      </c>
      <c r="D166" s="77">
        <v>9.5</v>
      </c>
      <c r="E166" s="78" t="s">
        <v>14</v>
      </c>
      <c r="F166" s="57">
        <v>0.5</v>
      </c>
      <c r="G166" s="62">
        <f t="shared" si="25"/>
        <v>10</v>
      </c>
      <c r="H166" s="58">
        <f>'基本（介護無）・単一'!L22</f>
        <v>1932</v>
      </c>
      <c r="I166" s="257"/>
      <c r="J166" s="58">
        <f t="shared" si="29"/>
        <v>98</v>
      </c>
      <c r="K166" s="257"/>
      <c r="L166" s="58">
        <f t="shared" si="30"/>
        <v>2055</v>
      </c>
      <c r="M166" s="59">
        <f t="shared" si="0"/>
        <v>23016</v>
      </c>
      <c r="N166" s="59">
        <f t="shared" si="1"/>
        <v>22522</v>
      </c>
      <c r="O166" s="59">
        <f t="shared" si="2"/>
        <v>22399</v>
      </c>
      <c r="P166" s="59">
        <f t="shared" si="3"/>
        <v>22029</v>
      </c>
      <c r="Q166" s="59">
        <f t="shared" si="4"/>
        <v>21783</v>
      </c>
      <c r="R166" s="59">
        <f t="shared" si="5"/>
        <v>21289</v>
      </c>
      <c r="S166" s="59">
        <f t="shared" si="6"/>
        <v>20919</v>
      </c>
      <c r="T166" s="59">
        <f t="shared" si="7"/>
        <v>20550</v>
      </c>
    </row>
    <row r="167" spans="1:20" ht="18" customHeight="1" x14ac:dyDescent="0.2">
      <c r="A167" s="53" t="s">
        <v>1031</v>
      </c>
      <c r="B167" s="90" t="s">
        <v>655</v>
      </c>
      <c r="C167" s="84" t="s">
        <v>12</v>
      </c>
      <c r="D167" s="77">
        <v>9.5</v>
      </c>
      <c r="E167" s="78" t="s">
        <v>14</v>
      </c>
      <c r="F167" s="57">
        <v>1</v>
      </c>
      <c r="G167" s="62">
        <f t="shared" si="25"/>
        <v>10.5</v>
      </c>
      <c r="H167" s="58">
        <f t="shared" ref="H167:H174" si="31">$H$166</f>
        <v>1932</v>
      </c>
      <c r="I167" s="257"/>
      <c r="J167" s="58">
        <f t="shared" si="29"/>
        <v>195</v>
      </c>
      <c r="K167" s="257"/>
      <c r="L167" s="58">
        <f t="shared" si="30"/>
        <v>2176</v>
      </c>
      <c r="M167" s="59">
        <f t="shared" si="0"/>
        <v>24371</v>
      </c>
      <c r="N167" s="59">
        <f t="shared" si="1"/>
        <v>23848</v>
      </c>
      <c r="O167" s="59">
        <f t="shared" si="2"/>
        <v>23718</v>
      </c>
      <c r="P167" s="59">
        <f t="shared" si="3"/>
        <v>23326</v>
      </c>
      <c r="Q167" s="59">
        <f t="shared" si="4"/>
        <v>23065</v>
      </c>
      <c r="R167" s="59">
        <f t="shared" si="5"/>
        <v>22543</v>
      </c>
      <c r="S167" s="59">
        <f t="shared" si="6"/>
        <v>22151</v>
      </c>
      <c r="T167" s="59">
        <f t="shared" si="7"/>
        <v>21760</v>
      </c>
    </row>
    <row r="168" spans="1:20" ht="18" customHeight="1" x14ac:dyDescent="0.2">
      <c r="A168" s="53" t="s">
        <v>1032</v>
      </c>
      <c r="B168" s="90" t="s">
        <v>655</v>
      </c>
      <c r="C168" s="84" t="s">
        <v>12</v>
      </c>
      <c r="D168" s="77">
        <v>9.5</v>
      </c>
      <c r="E168" s="78" t="s">
        <v>14</v>
      </c>
      <c r="F168" s="57">
        <v>1.5</v>
      </c>
      <c r="G168" s="62">
        <f t="shared" si="25"/>
        <v>11</v>
      </c>
      <c r="H168" s="58">
        <f t="shared" si="31"/>
        <v>1932</v>
      </c>
      <c r="I168" s="257"/>
      <c r="J168" s="58">
        <f t="shared" si="29"/>
        <v>291</v>
      </c>
      <c r="K168" s="257"/>
      <c r="L168" s="58">
        <f t="shared" si="30"/>
        <v>2296</v>
      </c>
      <c r="M168" s="59">
        <f t="shared" si="0"/>
        <v>25715</v>
      </c>
      <c r="N168" s="59">
        <f t="shared" si="1"/>
        <v>25164</v>
      </c>
      <c r="O168" s="59">
        <f t="shared" si="2"/>
        <v>25026</v>
      </c>
      <c r="P168" s="59">
        <f t="shared" si="3"/>
        <v>24613</v>
      </c>
      <c r="Q168" s="59">
        <f t="shared" si="4"/>
        <v>24337</v>
      </c>
      <c r="R168" s="59">
        <f t="shared" si="5"/>
        <v>23786</v>
      </c>
      <c r="S168" s="59">
        <f t="shared" si="6"/>
        <v>23373</v>
      </c>
      <c r="T168" s="59">
        <f t="shared" si="7"/>
        <v>22960</v>
      </c>
    </row>
    <row r="169" spans="1:20" ht="18" customHeight="1" x14ac:dyDescent="0.2">
      <c r="A169" s="53" t="s">
        <v>1033</v>
      </c>
      <c r="B169" s="90" t="s">
        <v>655</v>
      </c>
      <c r="C169" s="84" t="s">
        <v>12</v>
      </c>
      <c r="D169" s="77">
        <v>9.5</v>
      </c>
      <c r="E169" s="78" t="s">
        <v>14</v>
      </c>
      <c r="F169" s="57">
        <v>2</v>
      </c>
      <c r="G169" s="62">
        <f t="shared" si="25"/>
        <v>11.5</v>
      </c>
      <c r="H169" s="58">
        <f t="shared" si="31"/>
        <v>1932</v>
      </c>
      <c r="I169" s="257"/>
      <c r="J169" s="58">
        <f t="shared" si="29"/>
        <v>388</v>
      </c>
      <c r="K169" s="257"/>
      <c r="L169" s="58">
        <f t="shared" si="30"/>
        <v>2417</v>
      </c>
      <c r="M169" s="59">
        <f t="shared" si="0"/>
        <v>27070</v>
      </c>
      <c r="N169" s="59">
        <f t="shared" si="1"/>
        <v>26490</v>
      </c>
      <c r="O169" s="59">
        <f t="shared" si="2"/>
        <v>26345</v>
      </c>
      <c r="P169" s="59">
        <f t="shared" si="3"/>
        <v>25910</v>
      </c>
      <c r="Q169" s="59">
        <f t="shared" si="4"/>
        <v>25620</v>
      </c>
      <c r="R169" s="59">
        <f t="shared" si="5"/>
        <v>25040</v>
      </c>
      <c r="S169" s="59">
        <f t="shared" si="6"/>
        <v>24605</v>
      </c>
      <c r="T169" s="59">
        <f t="shared" si="7"/>
        <v>24170</v>
      </c>
    </row>
    <row r="170" spans="1:20" ht="18" customHeight="1" x14ac:dyDescent="0.2">
      <c r="A170" s="53" t="s">
        <v>1034</v>
      </c>
      <c r="B170" s="90" t="s">
        <v>655</v>
      </c>
      <c r="C170" s="84" t="s">
        <v>12</v>
      </c>
      <c r="D170" s="77">
        <v>9.5</v>
      </c>
      <c r="E170" s="78" t="s">
        <v>14</v>
      </c>
      <c r="F170" s="57">
        <v>2.5</v>
      </c>
      <c r="G170" s="62">
        <f t="shared" si="25"/>
        <v>12</v>
      </c>
      <c r="H170" s="58">
        <f t="shared" si="31"/>
        <v>1932</v>
      </c>
      <c r="I170" s="257"/>
      <c r="J170" s="58">
        <f t="shared" si="29"/>
        <v>484</v>
      </c>
      <c r="K170" s="257"/>
      <c r="L170" s="58">
        <f t="shared" si="30"/>
        <v>2537</v>
      </c>
      <c r="M170" s="59">
        <f t="shared" si="0"/>
        <v>28414</v>
      </c>
      <c r="N170" s="59">
        <f t="shared" si="1"/>
        <v>27805</v>
      </c>
      <c r="O170" s="59">
        <f t="shared" si="2"/>
        <v>27653</v>
      </c>
      <c r="P170" s="59">
        <f t="shared" si="3"/>
        <v>27196</v>
      </c>
      <c r="Q170" s="59">
        <f t="shared" si="4"/>
        <v>26892</v>
      </c>
      <c r="R170" s="59">
        <f t="shared" si="5"/>
        <v>26283</v>
      </c>
      <c r="S170" s="59">
        <f t="shared" si="6"/>
        <v>25826</v>
      </c>
      <c r="T170" s="59">
        <f t="shared" si="7"/>
        <v>25370</v>
      </c>
    </row>
    <row r="171" spans="1:20" ht="18" customHeight="1" x14ac:dyDescent="0.2">
      <c r="A171" s="53" t="s">
        <v>1035</v>
      </c>
      <c r="B171" s="90" t="s">
        <v>655</v>
      </c>
      <c r="C171" s="84" t="s">
        <v>12</v>
      </c>
      <c r="D171" s="77">
        <v>9.5</v>
      </c>
      <c r="E171" s="78" t="s">
        <v>14</v>
      </c>
      <c r="F171" s="57">
        <v>3</v>
      </c>
      <c r="G171" s="62">
        <f t="shared" si="25"/>
        <v>12.5</v>
      </c>
      <c r="H171" s="58">
        <f t="shared" si="31"/>
        <v>1932</v>
      </c>
      <c r="I171" s="257"/>
      <c r="J171" s="58">
        <f t="shared" si="29"/>
        <v>581</v>
      </c>
      <c r="K171" s="257"/>
      <c r="L171" s="58">
        <f t="shared" si="30"/>
        <v>2658</v>
      </c>
      <c r="M171" s="59">
        <f t="shared" si="0"/>
        <v>29769</v>
      </c>
      <c r="N171" s="59">
        <f t="shared" si="1"/>
        <v>29131</v>
      </c>
      <c r="O171" s="59">
        <f t="shared" si="2"/>
        <v>28972</v>
      </c>
      <c r="P171" s="59">
        <f t="shared" si="3"/>
        <v>28493</v>
      </c>
      <c r="Q171" s="59">
        <f t="shared" si="4"/>
        <v>28174</v>
      </c>
      <c r="R171" s="59">
        <f t="shared" si="5"/>
        <v>27536</v>
      </c>
      <c r="S171" s="59">
        <f t="shared" si="6"/>
        <v>27058</v>
      </c>
      <c r="T171" s="59">
        <f t="shared" si="7"/>
        <v>26580</v>
      </c>
    </row>
    <row r="172" spans="1:20" ht="18" customHeight="1" x14ac:dyDescent="0.2">
      <c r="A172" s="53" t="s">
        <v>1036</v>
      </c>
      <c r="B172" s="90" t="s">
        <v>655</v>
      </c>
      <c r="C172" s="84" t="s">
        <v>12</v>
      </c>
      <c r="D172" s="77">
        <v>9.5</v>
      </c>
      <c r="E172" s="78" t="s">
        <v>14</v>
      </c>
      <c r="F172" s="57">
        <v>3.5</v>
      </c>
      <c r="G172" s="62">
        <f t="shared" si="25"/>
        <v>13</v>
      </c>
      <c r="H172" s="58">
        <f t="shared" si="31"/>
        <v>1932</v>
      </c>
      <c r="I172" s="257"/>
      <c r="J172" s="58">
        <f t="shared" si="29"/>
        <v>678</v>
      </c>
      <c r="K172" s="257"/>
      <c r="L172" s="58">
        <f t="shared" si="30"/>
        <v>2780</v>
      </c>
      <c r="M172" s="59">
        <f t="shared" si="0"/>
        <v>31136</v>
      </c>
      <c r="N172" s="59">
        <f t="shared" si="1"/>
        <v>30468</v>
      </c>
      <c r="O172" s="59">
        <f t="shared" si="2"/>
        <v>30302</v>
      </c>
      <c r="P172" s="59">
        <f t="shared" si="3"/>
        <v>29801</v>
      </c>
      <c r="Q172" s="59">
        <f t="shared" si="4"/>
        <v>29468</v>
      </c>
      <c r="R172" s="59">
        <f t="shared" si="5"/>
        <v>28800</v>
      </c>
      <c r="S172" s="59">
        <f t="shared" si="6"/>
        <v>28300</v>
      </c>
      <c r="T172" s="59">
        <f t="shared" si="7"/>
        <v>27800</v>
      </c>
    </row>
    <row r="173" spans="1:20" ht="18" customHeight="1" x14ac:dyDescent="0.2">
      <c r="A173" s="53" t="s">
        <v>1037</v>
      </c>
      <c r="B173" s="90" t="s">
        <v>655</v>
      </c>
      <c r="C173" s="84" t="s">
        <v>12</v>
      </c>
      <c r="D173" s="77">
        <v>9.5</v>
      </c>
      <c r="E173" s="78" t="s">
        <v>14</v>
      </c>
      <c r="F173" s="57">
        <v>4</v>
      </c>
      <c r="G173" s="62">
        <f t="shared" si="25"/>
        <v>13.5</v>
      </c>
      <c r="H173" s="58">
        <f t="shared" si="31"/>
        <v>1932</v>
      </c>
      <c r="I173" s="257"/>
      <c r="J173" s="58">
        <f t="shared" si="29"/>
        <v>774</v>
      </c>
      <c r="K173" s="257"/>
      <c r="L173" s="58">
        <f t="shared" si="30"/>
        <v>2900</v>
      </c>
      <c r="M173" s="59">
        <f t="shared" si="0"/>
        <v>32480</v>
      </c>
      <c r="N173" s="59">
        <f t="shared" si="1"/>
        <v>31784</v>
      </c>
      <c r="O173" s="59">
        <f t="shared" si="2"/>
        <v>31610</v>
      </c>
      <c r="P173" s="59">
        <f t="shared" si="3"/>
        <v>31088</v>
      </c>
      <c r="Q173" s="59">
        <f t="shared" si="4"/>
        <v>30740</v>
      </c>
      <c r="R173" s="59">
        <f t="shared" si="5"/>
        <v>30044</v>
      </c>
      <c r="S173" s="59">
        <f t="shared" si="6"/>
        <v>29522</v>
      </c>
      <c r="T173" s="59">
        <f t="shared" si="7"/>
        <v>29000</v>
      </c>
    </row>
    <row r="174" spans="1:20" ht="18" customHeight="1" x14ac:dyDescent="0.2">
      <c r="A174" s="53" t="s">
        <v>1038</v>
      </c>
      <c r="B174" s="90" t="s">
        <v>655</v>
      </c>
      <c r="C174" s="84" t="s">
        <v>12</v>
      </c>
      <c r="D174" s="77">
        <v>9.5</v>
      </c>
      <c r="E174" s="78" t="s">
        <v>14</v>
      </c>
      <c r="F174" s="57">
        <v>4.5</v>
      </c>
      <c r="G174" s="62">
        <f t="shared" si="25"/>
        <v>14</v>
      </c>
      <c r="H174" s="58">
        <f t="shared" si="31"/>
        <v>1932</v>
      </c>
      <c r="I174" s="257"/>
      <c r="J174" s="58">
        <f t="shared" si="29"/>
        <v>871</v>
      </c>
      <c r="K174" s="257"/>
      <c r="L174" s="58">
        <f t="shared" si="30"/>
        <v>3021</v>
      </c>
      <c r="M174" s="59">
        <f t="shared" si="0"/>
        <v>33835</v>
      </c>
      <c r="N174" s="59">
        <f t="shared" si="1"/>
        <v>33110</v>
      </c>
      <c r="O174" s="59">
        <f t="shared" si="2"/>
        <v>32928</v>
      </c>
      <c r="P174" s="59">
        <f t="shared" si="3"/>
        <v>32385</v>
      </c>
      <c r="Q174" s="59">
        <f t="shared" si="4"/>
        <v>32022</v>
      </c>
      <c r="R174" s="59">
        <f t="shared" si="5"/>
        <v>31297</v>
      </c>
      <c r="S174" s="59">
        <f t="shared" si="6"/>
        <v>30753</v>
      </c>
      <c r="T174" s="59">
        <f t="shared" si="7"/>
        <v>30210</v>
      </c>
    </row>
    <row r="175" spans="1:20" ht="18" customHeight="1" x14ac:dyDescent="0.2">
      <c r="A175" s="53" t="s">
        <v>1039</v>
      </c>
      <c r="B175" s="90" t="s">
        <v>655</v>
      </c>
      <c r="C175" s="84" t="s">
        <v>12</v>
      </c>
      <c r="D175" s="77">
        <v>10</v>
      </c>
      <c r="E175" s="78" t="s">
        <v>14</v>
      </c>
      <c r="F175" s="57">
        <v>0.5</v>
      </c>
      <c r="G175" s="62">
        <f t="shared" si="25"/>
        <v>10.5</v>
      </c>
      <c r="H175" s="58">
        <f>'基本（介護無）・単一'!L23</f>
        <v>2029</v>
      </c>
      <c r="I175" s="257"/>
      <c r="J175" s="58">
        <f t="shared" si="29"/>
        <v>98</v>
      </c>
      <c r="K175" s="257"/>
      <c r="L175" s="58">
        <f t="shared" si="30"/>
        <v>2152</v>
      </c>
      <c r="M175" s="59">
        <f t="shared" si="0"/>
        <v>24102</v>
      </c>
      <c r="N175" s="59">
        <f t="shared" si="1"/>
        <v>23585</v>
      </c>
      <c r="O175" s="59">
        <f t="shared" si="2"/>
        <v>23456</v>
      </c>
      <c r="P175" s="59">
        <f t="shared" si="3"/>
        <v>23069</v>
      </c>
      <c r="Q175" s="59">
        <f t="shared" si="4"/>
        <v>22811</v>
      </c>
      <c r="R175" s="59">
        <f t="shared" si="5"/>
        <v>22294</v>
      </c>
      <c r="S175" s="59">
        <f t="shared" si="6"/>
        <v>21907</v>
      </c>
      <c r="T175" s="59">
        <f t="shared" si="7"/>
        <v>21520</v>
      </c>
    </row>
    <row r="176" spans="1:20" ht="18" customHeight="1" x14ac:dyDescent="0.2">
      <c r="A176" s="53" t="s">
        <v>1040</v>
      </c>
      <c r="B176" s="90" t="s">
        <v>655</v>
      </c>
      <c r="C176" s="84" t="s">
        <v>12</v>
      </c>
      <c r="D176" s="77">
        <v>10</v>
      </c>
      <c r="E176" s="78" t="s">
        <v>14</v>
      </c>
      <c r="F176" s="57">
        <v>1</v>
      </c>
      <c r="G176" s="62">
        <f t="shared" si="25"/>
        <v>11</v>
      </c>
      <c r="H176" s="58">
        <f t="shared" ref="H176:H183" si="32">$H$175</f>
        <v>2029</v>
      </c>
      <c r="I176" s="257"/>
      <c r="J176" s="58">
        <f t="shared" si="29"/>
        <v>195</v>
      </c>
      <c r="K176" s="257"/>
      <c r="L176" s="58">
        <f t="shared" si="30"/>
        <v>2273</v>
      </c>
      <c r="M176" s="59">
        <f t="shared" si="0"/>
        <v>25457</v>
      </c>
      <c r="N176" s="59">
        <f t="shared" si="1"/>
        <v>24912</v>
      </c>
      <c r="O176" s="59">
        <f t="shared" si="2"/>
        <v>24775</v>
      </c>
      <c r="P176" s="59">
        <f t="shared" si="3"/>
        <v>24366</v>
      </c>
      <c r="Q176" s="59">
        <f t="shared" si="4"/>
        <v>24093</v>
      </c>
      <c r="R176" s="59">
        <f t="shared" si="5"/>
        <v>23548</v>
      </c>
      <c r="S176" s="59">
        <f t="shared" si="6"/>
        <v>23139</v>
      </c>
      <c r="T176" s="59">
        <f t="shared" si="7"/>
        <v>22730</v>
      </c>
    </row>
    <row r="177" spans="1:20" ht="18" customHeight="1" x14ac:dyDescent="0.2">
      <c r="A177" s="53" t="s">
        <v>1041</v>
      </c>
      <c r="B177" s="90" t="s">
        <v>655</v>
      </c>
      <c r="C177" s="84" t="s">
        <v>12</v>
      </c>
      <c r="D177" s="77">
        <v>10</v>
      </c>
      <c r="E177" s="78" t="s">
        <v>14</v>
      </c>
      <c r="F177" s="57">
        <v>1.5</v>
      </c>
      <c r="G177" s="62">
        <f t="shared" si="25"/>
        <v>11.5</v>
      </c>
      <c r="H177" s="58">
        <f t="shared" si="32"/>
        <v>2029</v>
      </c>
      <c r="I177" s="257"/>
      <c r="J177" s="58">
        <f t="shared" si="29"/>
        <v>291</v>
      </c>
      <c r="K177" s="257"/>
      <c r="L177" s="58">
        <f t="shared" si="30"/>
        <v>2393</v>
      </c>
      <c r="M177" s="59">
        <f t="shared" si="0"/>
        <v>26801</v>
      </c>
      <c r="N177" s="59">
        <f t="shared" si="1"/>
        <v>26227</v>
      </c>
      <c r="O177" s="59">
        <f t="shared" si="2"/>
        <v>26083</v>
      </c>
      <c r="P177" s="59">
        <f t="shared" si="3"/>
        <v>25652</v>
      </c>
      <c r="Q177" s="59">
        <f t="shared" si="4"/>
        <v>25365</v>
      </c>
      <c r="R177" s="59">
        <f t="shared" si="5"/>
        <v>24791</v>
      </c>
      <c r="S177" s="59">
        <f t="shared" si="6"/>
        <v>24360</v>
      </c>
      <c r="T177" s="59">
        <f t="shared" si="7"/>
        <v>23930</v>
      </c>
    </row>
    <row r="178" spans="1:20" ht="18" customHeight="1" x14ac:dyDescent="0.2">
      <c r="A178" s="53" t="s">
        <v>1042</v>
      </c>
      <c r="B178" s="90" t="s">
        <v>655</v>
      </c>
      <c r="C178" s="84" t="s">
        <v>12</v>
      </c>
      <c r="D178" s="77">
        <v>10</v>
      </c>
      <c r="E178" s="78" t="s">
        <v>14</v>
      </c>
      <c r="F178" s="57">
        <v>2</v>
      </c>
      <c r="G178" s="62">
        <f t="shared" si="25"/>
        <v>12</v>
      </c>
      <c r="H178" s="58">
        <f t="shared" si="32"/>
        <v>2029</v>
      </c>
      <c r="I178" s="257"/>
      <c r="J178" s="58">
        <f t="shared" si="29"/>
        <v>388</v>
      </c>
      <c r="K178" s="257"/>
      <c r="L178" s="58">
        <f t="shared" si="30"/>
        <v>2514</v>
      </c>
      <c r="M178" s="59">
        <f t="shared" si="0"/>
        <v>28156</v>
      </c>
      <c r="N178" s="59">
        <f t="shared" si="1"/>
        <v>27553</v>
      </c>
      <c r="O178" s="59">
        <f t="shared" si="2"/>
        <v>27402</v>
      </c>
      <c r="P178" s="59">
        <f t="shared" si="3"/>
        <v>26950</v>
      </c>
      <c r="Q178" s="59">
        <f t="shared" si="4"/>
        <v>26648</v>
      </c>
      <c r="R178" s="59">
        <f t="shared" si="5"/>
        <v>26045</v>
      </c>
      <c r="S178" s="59">
        <f t="shared" si="6"/>
        <v>25592</v>
      </c>
      <c r="T178" s="59">
        <f t="shared" si="7"/>
        <v>25140</v>
      </c>
    </row>
    <row r="179" spans="1:20" ht="18" customHeight="1" x14ac:dyDescent="0.2">
      <c r="A179" s="53" t="s">
        <v>1043</v>
      </c>
      <c r="B179" s="90" t="s">
        <v>655</v>
      </c>
      <c r="C179" s="84" t="s">
        <v>12</v>
      </c>
      <c r="D179" s="77">
        <v>10</v>
      </c>
      <c r="E179" s="78" t="s">
        <v>14</v>
      </c>
      <c r="F179" s="57">
        <v>2.5</v>
      </c>
      <c r="G179" s="62">
        <f t="shared" si="25"/>
        <v>12.5</v>
      </c>
      <c r="H179" s="58">
        <f t="shared" si="32"/>
        <v>2029</v>
      </c>
      <c r="I179" s="257"/>
      <c r="J179" s="58">
        <f t="shared" si="29"/>
        <v>484</v>
      </c>
      <c r="K179" s="257"/>
      <c r="L179" s="58">
        <f t="shared" si="30"/>
        <v>2634</v>
      </c>
      <c r="M179" s="59">
        <f t="shared" si="0"/>
        <v>29500</v>
      </c>
      <c r="N179" s="59">
        <f t="shared" si="1"/>
        <v>28868</v>
      </c>
      <c r="O179" s="59">
        <f t="shared" si="2"/>
        <v>28710</v>
      </c>
      <c r="P179" s="59">
        <f t="shared" si="3"/>
        <v>28236</v>
      </c>
      <c r="Q179" s="59">
        <f t="shared" si="4"/>
        <v>27920</v>
      </c>
      <c r="R179" s="59">
        <f t="shared" si="5"/>
        <v>27288</v>
      </c>
      <c r="S179" s="59">
        <f t="shared" si="6"/>
        <v>26814</v>
      </c>
      <c r="T179" s="59">
        <f t="shared" si="7"/>
        <v>26340</v>
      </c>
    </row>
    <row r="180" spans="1:20" ht="18" customHeight="1" x14ac:dyDescent="0.2">
      <c r="A180" s="53" t="s">
        <v>1044</v>
      </c>
      <c r="B180" s="90" t="s">
        <v>655</v>
      </c>
      <c r="C180" s="84" t="s">
        <v>12</v>
      </c>
      <c r="D180" s="77">
        <v>10</v>
      </c>
      <c r="E180" s="78" t="s">
        <v>14</v>
      </c>
      <c r="F180" s="57">
        <v>3</v>
      </c>
      <c r="G180" s="62">
        <f t="shared" si="25"/>
        <v>13</v>
      </c>
      <c r="H180" s="58">
        <f t="shared" si="32"/>
        <v>2029</v>
      </c>
      <c r="I180" s="257"/>
      <c r="J180" s="58">
        <f t="shared" si="29"/>
        <v>581</v>
      </c>
      <c r="K180" s="257"/>
      <c r="L180" s="58">
        <f t="shared" si="30"/>
        <v>2755</v>
      </c>
      <c r="M180" s="59">
        <f t="shared" si="0"/>
        <v>30856</v>
      </c>
      <c r="N180" s="59">
        <f t="shared" si="1"/>
        <v>30194</v>
      </c>
      <c r="O180" s="59">
        <f t="shared" si="2"/>
        <v>30029</v>
      </c>
      <c r="P180" s="59">
        <f t="shared" si="3"/>
        <v>29533</v>
      </c>
      <c r="Q180" s="59">
        <f t="shared" si="4"/>
        <v>29203</v>
      </c>
      <c r="R180" s="59">
        <f t="shared" si="5"/>
        <v>28541</v>
      </c>
      <c r="S180" s="59">
        <f t="shared" si="6"/>
        <v>28045</v>
      </c>
      <c r="T180" s="59">
        <f t="shared" si="7"/>
        <v>27550</v>
      </c>
    </row>
    <row r="181" spans="1:20" ht="18" customHeight="1" x14ac:dyDescent="0.2">
      <c r="A181" s="53" t="s">
        <v>1045</v>
      </c>
      <c r="B181" s="90" t="s">
        <v>655</v>
      </c>
      <c r="C181" s="84" t="s">
        <v>12</v>
      </c>
      <c r="D181" s="77">
        <v>10</v>
      </c>
      <c r="E181" s="78" t="s">
        <v>14</v>
      </c>
      <c r="F181" s="57">
        <v>3.5</v>
      </c>
      <c r="G181" s="62">
        <f t="shared" si="25"/>
        <v>13.5</v>
      </c>
      <c r="H181" s="58">
        <f t="shared" si="32"/>
        <v>2029</v>
      </c>
      <c r="I181" s="257"/>
      <c r="J181" s="58">
        <f t="shared" si="29"/>
        <v>678</v>
      </c>
      <c r="K181" s="257"/>
      <c r="L181" s="58">
        <f t="shared" si="30"/>
        <v>2877</v>
      </c>
      <c r="M181" s="59">
        <f t="shared" si="0"/>
        <v>32222</v>
      </c>
      <c r="N181" s="59">
        <f t="shared" si="1"/>
        <v>31531</v>
      </c>
      <c r="O181" s="59">
        <f t="shared" si="2"/>
        <v>31359</v>
      </c>
      <c r="P181" s="59">
        <f t="shared" si="3"/>
        <v>30841</v>
      </c>
      <c r="Q181" s="59">
        <f t="shared" si="4"/>
        <v>30496</v>
      </c>
      <c r="R181" s="59">
        <f t="shared" si="5"/>
        <v>29805</v>
      </c>
      <c r="S181" s="59">
        <f t="shared" si="6"/>
        <v>29287</v>
      </c>
      <c r="T181" s="59">
        <f t="shared" si="7"/>
        <v>28770</v>
      </c>
    </row>
    <row r="182" spans="1:20" ht="18" customHeight="1" x14ac:dyDescent="0.2">
      <c r="A182" s="53" t="s">
        <v>1046</v>
      </c>
      <c r="B182" s="90" t="s">
        <v>655</v>
      </c>
      <c r="C182" s="84" t="s">
        <v>12</v>
      </c>
      <c r="D182" s="77">
        <v>10</v>
      </c>
      <c r="E182" s="78" t="s">
        <v>14</v>
      </c>
      <c r="F182" s="57">
        <v>4</v>
      </c>
      <c r="G182" s="62">
        <f t="shared" si="25"/>
        <v>14</v>
      </c>
      <c r="H182" s="58">
        <f t="shared" si="32"/>
        <v>2029</v>
      </c>
      <c r="I182" s="257"/>
      <c r="J182" s="58">
        <f t="shared" si="29"/>
        <v>774</v>
      </c>
      <c r="K182" s="257"/>
      <c r="L182" s="58">
        <f t="shared" si="30"/>
        <v>2997</v>
      </c>
      <c r="M182" s="59">
        <f t="shared" si="0"/>
        <v>33566</v>
      </c>
      <c r="N182" s="59">
        <f t="shared" si="1"/>
        <v>32847</v>
      </c>
      <c r="O182" s="59">
        <f t="shared" si="2"/>
        <v>32667</v>
      </c>
      <c r="P182" s="59">
        <f t="shared" si="3"/>
        <v>32127</v>
      </c>
      <c r="Q182" s="59">
        <f t="shared" si="4"/>
        <v>31768</v>
      </c>
      <c r="R182" s="59">
        <f t="shared" si="5"/>
        <v>31048</v>
      </c>
      <c r="S182" s="59">
        <f t="shared" si="6"/>
        <v>30509</v>
      </c>
      <c r="T182" s="59">
        <f t="shared" si="7"/>
        <v>29970</v>
      </c>
    </row>
    <row r="183" spans="1:20" ht="18" customHeight="1" x14ac:dyDescent="0.2">
      <c r="A183" s="53" t="s">
        <v>1047</v>
      </c>
      <c r="B183" s="90" t="s">
        <v>655</v>
      </c>
      <c r="C183" s="84" t="s">
        <v>12</v>
      </c>
      <c r="D183" s="77">
        <v>10</v>
      </c>
      <c r="E183" s="78" t="s">
        <v>14</v>
      </c>
      <c r="F183" s="57">
        <v>4.5</v>
      </c>
      <c r="G183" s="62">
        <f t="shared" si="25"/>
        <v>14.5</v>
      </c>
      <c r="H183" s="58">
        <f t="shared" si="32"/>
        <v>2029</v>
      </c>
      <c r="I183" s="257"/>
      <c r="J183" s="58">
        <f t="shared" si="29"/>
        <v>871</v>
      </c>
      <c r="K183" s="257"/>
      <c r="L183" s="58">
        <f t="shared" si="30"/>
        <v>3118</v>
      </c>
      <c r="M183" s="59">
        <f t="shared" si="0"/>
        <v>34921</v>
      </c>
      <c r="N183" s="59">
        <f t="shared" si="1"/>
        <v>34173</v>
      </c>
      <c r="O183" s="59">
        <f t="shared" si="2"/>
        <v>33986</v>
      </c>
      <c r="P183" s="59">
        <f t="shared" si="3"/>
        <v>33424</v>
      </c>
      <c r="Q183" s="59">
        <f t="shared" si="4"/>
        <v>33050</v>
      </c>
      <c r="R183" s="59">
        <f t="shared" si="5"/>
        <v>32302</v>
      </c>
      <c r="S183" s="59">
        <f t="shared" si="6"/>
        <v>31741</v>
      </c>
      <c r="T183" s="59">
        <f t="shared" si="7"/>
        <v>31180</v>
      </c>
    </row>
    <row r="184" spans="1:20" ht="18" customHeight="1" x14ac:dyDescent="0.2">
      <c r="A184" s="53" t="s">
        <v>1048</v>
      </c>
      <c r="B184" s="90" t="s">
        <v>655</v>
      </c>
      <c r="C184" s="84" t="s">
        <v>12</v>
      </c>
      <c r="D184" s="77">
        <v>10.5</v>
      </c>
      <c r="E184" s="78" t="s">
        <v>14</v>
      </c>
      <c r="F184" s="57">
        <v>0.5</v>
      </c>
      <c r="G184" s="62">
        <f t="shared" si="25"/>
        <v>11</v>
      </c>
      <c r="H184" s="58">
        <f>'基本（介護無）・単一'!L24</f>
        <v>2125</v>
      </c>
      <c r="I184" s="257"/>
      <c r="J184" s="58">
        <f t="shared" si="29"/>
        <v>98</v>
      </c>
      <c r="K184" s="257"/>
      <c r="L184" s="58">
        <f t="shared" si="30"/>
        <v>2248</v>
      </c>
      <c r="M184" s="59">
        <f t="shared" si="0"/>
        <v>25177</v>
      </c>
      <c r="N184" s="59">
        <f t="shared" si="1"/>
        <v>24638</v>
      </c>
      <c r="O184" s="59">
        <f t="shared" si="2"/>
        <v>24503</v>
      </c>
      <c r="P184" s="59">
        <f t="shared" si="3"/>
        <v>24098</v>
      </c>
      <c r="Q184" s="59">
        <f t="shared" si="4"/>
        <v>23828</v>
      </c>
      <c r="R184" s="59">
        <f t="shared" si="5"/>
        <v>23289</v>
      </c>
      <c r="S184" s="59">
        <f t="shared" si="6"/>
        <v>22884</v>
      </c>
      <c r="T184" s="59">
        <f t="shared" si="7"/>
        <v>22480</v>
      </c>
    </row>
    <row r="185" spans="1:20" ht="18" customHeight="1" x14ac:dyDescent="0.2">
      <c r="A185" s="53" t="s">
        <v>1049</v>
      </c>
      <c r="B185" s="90" t="s">
        <v>655</v>
      </c>
      <c r="C185" s="84" t="s">
        <v>12</v>
      </c>
      <c r="D185" s="77">
        <v>10.5</v>
      </c>
      <c r="E185" s="78" t="s">
        <v>14</v>
      </c>
      <c r="F185" s="57">
        <v>1</v>
      </c>
      <c r="G185" s="62">
        <f t="shared" si="25"/>
        <v>11.5</v>
      </c>
      <c r="H185" s="58">
        <f t="shared" ref="H185:H192" si="33">$H$184</f>
        <v>2125</v>
      </c>
      <c r="I185" s="257"/>
      <c r="J185" s="58">
        <f t="shared" si="29"/>
        <v>195</v>
      </c>
      <c r="K185" s="257"/>
      <c r="L185" s="58">
        <f t="shared" si="30"/>
        <v>2369</v>
      </c>
      <c r="M185" s="59">
        <f t="shared" si="0"/>
        <v>26532</v>
      </c>
      <c r="N185" s="59">
        <f t="shared" si="1"/>
        <v>25964</v>
      </c>
      <c r="O185" s="59">
        <f t="shared" si="2"/>
        <v>25822</v>
      </c>
      <c r="P185" s="59">
        <f t="shared" si="3"/>
        <v>25395</v>
      </c>
      <c r="Q185" s="59">
        <f t="shared" si="4"/>
        <v>25111</v>
      </c>
      <c r="R185" s="59">
        <f t="shared" si="5"/>
        <v>24542</v>
      </c>
      <c r="S185" s="59">
        <f t="shared" si="6"/>
        <v>24116</v>
      </c>
      <c r="T185" s="59">
        <f t="shared" si="7"/>
        <v>23690</v>
      </c>
    </row>
    <row r="186" spans="1:20" ht="18" customHeight="1" x14ac:dyDescent="0.2">
      <c r="A186" s="53" t="s">
        <v>1050</v>
      </c>
      <c r="B186" s="90" t="s">
        <v>655</v>
      </c>
      <c r="C186" s="84" t="s">
        <v>12</v>
      </c>
      <c r="D186" s="77">
        <v>10.5</v>
      </c>
      <c r="E186" s="78" t="s">
        <v>14</v>
      </c>
      <c r="F186" s="57">
        <v>1.5</v>
      </c>
      <c r="G186" s="62">
        <f t="shared" si="25"/>
        <v>12</v>
      </c>
      <c r="H186" s="58">
        <f t="shared" si="33"/>
        <v>2125</v>
      </c>
      <c r="I186" s="257"/>
      <c r="J186" s="58">
        <f t="shared" si="29"/>
        <v>291</v>
      </c>
      <c r="K186" s="257"/>
      <c r="L186" s="58">
        <f t="shared" si="30"/>
        <v>2489</v>
      </c>
      <c r="M186" s="59">
        <f t="shared" si="0"/>
        <v>27876</v>
      </c>
      <c r="N186" s="59">
        <f t="shared" si="1"/>
        <v>27279</v>
      </c>
      <c r="O186" s="59">
        <f t="shared" si="2"/>
        <v>27130</v>
      </c>
      <c r="P186" s="59">
        <f t="shared" si="3"/>
        <v>26682</v>
      </c>
      <c r="Q186" s="59">
        <f t="shared" si="4"/>
        <v>26383</v>
      </c>
      <c r="R186" s="59">
        <f t="shared" si="5"/>
        <v>25786</v>
      </c>
      <c r="S186" s="59">
        <f t="shared" si="6"/>
        <v>25338</v>
      </c>
      <c r="T186" s="59">
        <f t="shared" si="7"/>
        <v>24890</v>
      </c>
    </row>
    <row r="187" spans="1:20" ht="18" customHeight="1" x14ac:dyDescent="0.2">
      <c r="A187" s="53" t="s">
        <v>1051</v>
      </c>
      <c r="B187" s="90" t="s">
        <v>655</v>
      </c>
      <c r="C187" s="84" t="s">
        <v>12</v>
      </c>
      <c r="D187" s="77">
        <v>10.5</v>
      </c>
      <c r="E187" s="78" t="s">
        <v>14</v>
      </c>
      <c r="F187" s="57">
        <v>2</v>
      </c>
      <c r="G187" s="62">
        <f t="shared" si="25"/>
        <v>12.5</v>
      </c>
      <c r="H187" s="58">
        <f t="shared" si="33"/>
        <v>2125</v>
      </c>
      <c r="I187" s="257"/>
      <c r="J187" s="58">
        <f t="shared" si="29"/>
        <v>388</v>
      </c>
      <c r="K187" s="257"/>
      <c r="L187" s="58">
        <f t="shared" si="30"/>
        <v>2610</v>
      </c>
      <c r="M187" s="59">
        <f t="shared" si="0"/>
        <v>29232</v>
      </c>
      <c r="N187" s="59">
        <f t="shared" si="1"/>
        <v>28605</v>
      </c>
      <c r="O187" s="59">
        <f t="shared" si="2"/>
        <v>28449</v>
      </c>
      <c r="P187" s="59">
        <f t="shared" si="3"/>
        <v>27979</v>
      </c>
      <c r="Q187" s="59">
        <f t="shared" si="4"/>
        <v>27666</v>
      </c>
      <c r="R187" s="59">
        <f t="shared" si="5"/>
        <v>27039</v>
      </c>
      <c r="S187" s="59">
        <f t="shared" si="6"/>
        <v>26569</v>
      </c>
      <c r="T187" s="59">
        <f t="shared" si="7"/>
        <v>26100</v>
      </c>
    </row>
    <row r="188" spans="1:20" ht="18" customHeight="1" x14ac:dyDescent="0.2">
      <c r="A188" s="53" t="s">
        <v>1052</v>
      </c>
      <c r="B188" s="90" t="s">
        <v>655</v>
      </c>
      <c r="C188" s="84" t="s">
        <v>12</v>
      </c>
      <c r="D188" s="77">
        <v>10.5</v>
      </c>
      <c r="E188" s="78" t="s">
        <v>14</v>
      </c>
      <c r="F188" s="57">
        <v>2.5</v>
      </c>
      <c r="G188" s="62">
        <f t="shared" si="25"/>
        <v>13</v>
      </c>
      <c r="H188" s="58">
        <f t="shared" si="33"/>
        <v>2125</v>
      </c>
      <c r="I188" s="257"/>
      <c r="J188" s="58">
        <f t="shared" si="29"/>
        <v>484</v>
      </c>
      <c r="K188" s="257"/>
      <c r="L188" s="58">
        <f t="shared" si="30"/>
        <v>2730</v>
      </c>
      <c r="M188" s="59">
        <f t="shared" si="0"/>
        <v>30576</v>
      </c>
      <c r="N188" s="59">
        <f t="shared" si="1"/>
        <v>29920</v>
      </c>
      <c r="O188" s="59">
        <f t="shared" si="2"/>
        <v>29757</v>
      </c>
      <c r="P188" s="59">
        <f t="shared" si="3"/>
        <v>29265</v>
      </c>
      <c r="Q188" s="59">
        <f t="shared" si="4"/>
        <v>28938</v>
      </c>
      <c r="R188" s="59">
        <f t="shared" si="5"/>
        <v>28282</v>
      </c>
      <c r="S188" s="59">
        <f t="shared" si="6"/>
        <v>27791</v>
      </c>
      <c r="T188" s="59">
        <f t="shared" si="7"/>
        <v>27300</v>
      </c>
    </row>
    <row r="189" spans="1:20" ht="18" customHeight="1" x14ac:dyDescent="0.2">
      <c r="A189" s="53" t="s">
        <v>1053</v>
      </c>
      <c r="B189" s="90" t="s">
        <v>655</v>
      </c>
      <c r="C189" s="84" t="s">
        <v>12</v>
      </c>
      <c r="D189" s="77">
        <v>10.5</v>
      </c>
      <c r="E189" s="78" t="s">
        <v>14</v>
      </c>
      <c r="F189" s="57">
        <v>3</v>
      </c>
      <c r="G189" s="62">
        <f t="shared" si="25"/>
        <v>13.5</v>
      </c>
      <c r="H189" s="58">
        <f t="shared" si="33"/>
        <v>2125</v>
      </c>
      <c r="I189" s="257"/>
      <c r="J189" s="58">
        <f t="shared" si="29"/>
        <v>581</v>
      </c>
      <c r="K189" s="257"/>
      <c r="L189" s="58">
        <f t="shared" si="30"/>
        <v>2851</v>
      </c>
      <c r="M189" s="59">
        <f t="shared" si="0"/>
        <v>31931</v>
      </c>
      <c r="N189" s="59">
        <f t="shared" si="1"/>
        <v>31246</v>
      </c>
      <c r="O189" s="59">
        <f t="shared" si="2"/>
        <v>31075</v>
      </c>
      <c r="P189" s="59">
        <f t="shared" si="3"/>
        <v>30562</v>
      </c>
      <c r="Q189" s="59">
        <f t="shared" si="4"/>
        <v>30220</v>
      </c>
      <c r="R189" s="59">
        <f t="shared" si="5"/>
        <v>29536</v>
      </c>
      <c r="S189" s="59">
        <f t="shared" si="6"/>
        <v>29023</v>
      </c>
      <c r="T189" s="59">
        <f t="shared" si="7"/>
        <v>28510</v>
      </c>
    </row>
    <row r="190" spans="1:20" ht="18" customHeight="1" x14ac:dyDescent="0.2">
      <c r="A190" s="53" t="s">
        <v>1054</v>
      </c>
      <c r="B190" s="90" t="s">
        <v>655</v>
      </c>
      <c r="C190" s="84" t="s">
        <v>12</v>
      </c>
      <c r="D190" s="77">
        <v>10.5</v>
      </c>
      <c r="E190" s="78" t="s">
        <v>14</v>
      </c>
      <c r="F190" s="57">
        <v>3.5</v>
      </c>
      <c r="G190" s="62">
        <f t="shared" si="25"/>
        <v>14</v>
      </c>
      <c r="H190" s="58">
        <f t="shared" si="33"/>
        <v>2125</v>
      </c>
      <c r="I190" s="257"/>
      <c r="J190" s="58">
        <f t="shared" si="29"/>
        <v>678</v>
      </c>
      <c r="K190" s="257"/>
      <c r="L190" s="58">
        <f t="shared" si="30"/>
        <v>2973</v>
      </c>
      <c r="M190" s="59">
        <f t="shared" si="0"/>
        <v>33297</v>
      </c>
      <c r="N190" s="59">
        <f t="shared" si="1"/>
        <v>32584</v>
      </c>
      <c r="O190" s="59">
        <f t="shared" si="2"/>
        <v>32405</v>
      </c>
      <c r="P190" s="59">
        <f t="shared" si="3"/>
        <v>31870</v>
      </c>
      <c r="Q190" s="59">
        <f t="shared" si="4"/>
        <v>31513</v>
      </c>
      <c r="R190" s="59">
        <f t="shared" si="5"/>
        <v>30800</v>
      </c>
      <c r="S190" s="59">
        <f t="shared" si="6"/>
        <v>30265</v>
      </c>
      <c r="T190" s="59">
        <f t="shared" si="7"/>
        <v>29730</v>
      </c>
    </row>
    <row r="191" spans="1:20" ht="18" customHeight="1" x14ac:dyDescent="0.2">
      <c r="A191" s="53" t="s">
        <v>1055</v>
      </c>
      <c r="B191" s="90" t="s">
        <v>655</v>
      </c>
      <c r="C191" s="84" t="s">
        <v>12</v>
      </c>
      <c r="D191" s="77">
        <v>10.5</v>
      </c>
      <c r="E191" s="78" t="s">
        <v>14</v>
      </c>
      <c r="F191" s="57">
        <v>4</v>
      </c>
      <c r="G191" s="62">
        <f t="shared" si="25"/>
        <v>14.5</v>
      </c>
      <c r="H191" s="58">
        <f t="shared" si="33"/>
        <v>2125</v>
      </c>
      <c r="I191" s="257"/>
      <c r="J191" s="58">
        <f t="shared" si="29"/>
        <v>774</v>
      </c>
      <c r="K191" s="257"/>
      <c r="L191" s="58">
        <f t="shared" si="30"/>
        <v>3093</v>
      </c>
      <c r="M191" s="59">
        <f t="shared" si="0"/>
        <v>34641</v>
      </c>
      <c r="N191" s="59">
        <f t="shared" si="1"/>
        <v>33899</v>
      </c>
      <c r="O191" s="59">
        <f t="shared" si="2"/>
        <v>33713</v>
      </c>
      <c r="P191" s="59">
        <f t="shared" si="3"/>
        <v>33156</v>
      </c>
      <c r="Q191" s="59">
        <f t="shared" si="4"/>
        <v>32785</v>
      </c>
      <c r="R191" s="59">
        <f t="shared" si="5"/>
        <v>32043</v>
      </c>
      <c r="S191" s="59">
        <f t="shared" si="6"/>
        <v>31486</v>
      </c>
      <c r="T191" s="59">
        <f t="shared" si="7"/>
        <v>30930</v>
      </c>
    </row>
    <row r="192" spans="1:20" ht="18" customHeight="1" x14ac:dyDescent="0.2">
      <c r="A192" s="53" t="s">
        <v>1056</v>
      </c>
      <c r="B192" s="90" t="s">
        <v>655</v>
      </c>
      <c r="C192" s="84" t="s">
        <v>12</v>
      </c>
      <c r="D192" s="77">
        <v>10.5</v>
      </c>
      <c r="E192" s="78" t="s">
        <v>14</v>
      </c>
      <c r="F192" s="57">
        <v>4.5</v>
      </c>
      <c r="G192" s="62">
        <f t="shared" si="25"/>
        <v>15</v>
      </c>
      <c r="H192" s="58">
        <f t="shared" si="33"/>
        <v>2125</v>
      </c>
      <c r="I192" s="257"/>
      <c r="J192" s="58">
        <f t="shared" si="29"/>
        <v>871</v>
      </c>
      <c r="K192" s="257"/>
      <c r="L192" s="58">
        <f t="shared" si="30"/>
        <v>3214</v>
      </c>
      <c r="M192" s="59">
        <f t="shared" si="0"/>
        <v>35996</v>
      </c>
      <c r="N192" s="59">
        <f t="shared" si="1"/>
        <v>35225</v>
      </c>
      <c r="O192" s="59">
        <f t="shared" si="2"/>
        <v>35032</v>
      </c>
      <c r="P192" s="59">
        <f t="shared" si="3"/>
        <v>34454</v>
      </c>
      <c r="Q192" s="59">
        <f t="shared" si="4"/>
        <v>34068</v>
      </c>
      <c r="R192" s="59">
        <f t="shared" si="5"/>
        <v>33297</v>
      </c>
      <c r="S192" s="59">
        <f t="shared" si="6"/>
        <v>32718</v>
      </c>
      <c r="T192" s="59">
        <f t="shared" si="7"/>
        <v>32140</v>
      </c>
    </row>
    <row r="193" spans="1:20" ht="18" customHeight="1" x14ac:dyDescent="0.2">
      <c r="A193" s="89" t="s">
        <v>294</v>
      </c>
      <c r="B193" s="90" t="s">
        <v>188</v>
      </c>
      <c r="C193" s="84" t="s">
        <v>12</v>
      </c>
      <c r="D193" s="77">
        <v>0.5</v>
      </c>
      <c r="E193" s="78" t="s">
        <v>14</v>
      </c>
      <c r="F193" s="57">
        <v>0.5</v>
      </c>
      <c r="G193" s="62">
        <f>D193+F193</f>
        <v>1</v>
      </c>
      <c r="H193" s="58">
        <f>IF(D193='基本（介護無）・単一'!$F$4,'基本（介護無）・単一'!$L$4,IF(D193='基本（介護無）・単一'!$F$5,'基本（介護無）・単一'!$L$5,IF(D193='基本（介護無）・単一'!$F$6,'基本（介護無）・単一'!$L$6,IF(D193='基本（介護無）・単一'!$F$7,'基本（介護無）・単一'!$L$7,IF(D193='基本（介護無）・単一'!$F$8,'基本（介護無）・単一'!$L$8,IF(D193='基本（介護無）・単一'!$F$9,'基本（介護無）・単一'!$L$9,IF(D193='基本（介護無）・単一'!$F$10,'基本（介護無）・単一'!$L$10)))))))</f>
        <v>148</v>
      </c>
      <c r="I193" s="257"/>
      <c r="J193" s="58">
        <f>'基本（介護無）・複合'!M4</f>
        <v>127</v>
      </c>
      <c r="K193" s="257"/>
      <c r="L193" s="58">
        <f>ROUND((ROUND(H193*(1+$I$4),0)+ROUND(J193*(1+$K$4),0))*0.75,0)</f>
        <v>230</v>
      </c>
      <c r="M193" s="59">
        <f>ROUNDDOWN(($L193*M$3),0)</f>
        <v>2576</v>
      </c>
      <c r="N193" s="59">
        <f t="shared" ref="N193:T208" si="34">ROUNDDOWN(($L193*N$3),0)</f>
        <v>2520</v>
      </c>
      <c r="O193" s="59">
        <f t="shared" si="34"/>
        <v>2507</v>
      </c>
      <c r="P193" s="59">
        <f t="shared" si="34"/>
        <v>2465</v>
      </c>
      <c r="Q193" s="59">
        <f t="shared" si="34"/>
        <v>2438</v>
      </c>
      <c r="R193" s="59">
        <f t="shared" si="34"/>
        <v>2382</v>
      </c>
      <c r="S193" s="59">
        <f t="shared" si="34"/>
        <v>2341</v>
      </c>
      <c r="T193" s="59">
        <f t="shared" si="34"/>
        <v>2300</v>
      </c>
    </row>
    <row r="194" spans="1:20" ht="18" customHeight="1" x14ac:dyDescent="0.2">
      <c r="A194" s="89" t="s">
        <v>295</v>
      </c>
      <c r="B194" s="90" t="s">
        <v>188</v>
      </c>
      <c r="C194" s="84" t="s">
        <v>12</v>
      </c>
      <c r="D194" s="77">
        <v>0.5</v>
      </c>
      <c r="E194" s="78" t="s">
        <v>14</v>
      </c>
      <c r="F194" s="57">
        <v>1</v>
      </c>
      <c r="G194" s="62">
        <f t="shared" ref="G194:G257" si="35">D194+F194</f>
        <v>1.5</v>
      </c>
      <c r="H194" s="58">
        <f>IF(D194='基本（介護無）・単一'!$F$4,'基本（介護無）・単一'!$L$4,IF(D194='基本（介護無）・単一'!$F$5,'基本（介護無）・単一'!$L$5,IF(D194='基本（介護無）・単一'!$F$6,'基本（介護無）・単一'!$L$6,IF(D194='基本（介護無）・単一'!$F$7,'基本（介護無）・単一'!$L$7,IF(D194='基本（介護無）・単一'!$F$8,'基本（介護無）・単一'!$L$8,IF(D194='基本（介護無）・単一'!$F$9,'基本（介護無）・単一'!$L$9,IF(D194='基本（介護無）・単一'!$F$10,'基本（介護無）・単一'!$L$10)))))))</f>
        <v>148</v>
      </c>
      <c r="I194" s="257"/>
      <c r="J194" s="58">
        <f>'基本（介護無）・複合'!M5</f>
        <v>237</v>
      </c>
      <c r="K194" s="257"/>
      <c r="L194" s="58">
        <f t="shared" ref="L194:L257" si="36">ROUND((ROUND(H194*(1+$I$4),0)+ROUND(J194*(1+$K$4),0))*0.75,0)</f>
        <v>333</v>
      </c>
      <c r="M194" s="59">
        <f t="shared" ref="M194:T225" si="37">ROUNDDOWN(($L194*M$3),0)</f>
        <v>3729</v>
      </c>
      <c r="N194" s="59">
        <f t="shared" si="34"/>
        <v>3649</v>
      </c>
      <c r="O194" s="59">
        <f t="shared" si="34"/>
        <v>3629</v>
      </c>
      <c r="P194" s="59">
        <f t="shared" si="34"/>
        <v>3569</v>
      </c>
      <c r="Q194" s="59">
        <f t="shared" si="34"/>
        <v>3529</v>
      </c>
      <c r="R194" s="59">
        <f t="shared" si="34"/>
        <v>3449</v>
      </c>
      <c r="S194" s="59">
        <f t="shared" si="34"/>
        <v>3389</v>
      </c>
      <c r="T194" s="59">
        <f t="shared" si="34"/>
        <v>3330</v>
      </c>
    </row>
    <row r="195" spans="1:20" ht="18" customHeight="1" x14ac:dyDescent="0.2">
      <c r="A195" s="89" t="s">
        <v>296</v>
      </c>
      <c r="B195" s="90" t="s">
        <v>188</v>
      </c>
      <c r="C195" s="84" t="s">
        <v>12</v>
      </c>
      <c r="D195" s="77">
        <v>0.5</v>
      </c>
      <c r="E195" s="78" t="s">
        <v>14</v>
      </c>
      <c r="F195" s="57">
        <v>1.5</v>
      </c>
      <c r="G195" s="62">
        <f t="shared" si="35"/>
        <v>2</v>
      </c>
      <c r="H195" s="58">
        <f>IF(D195='基本（介護無）・単一'!$F$4,'基本（介護無）・単一'!$L$4,IF(D195='基本（介護無）・単一'!$F$5,'基本（介護無）・単一'!$L$5,IF(D195='基本（介護無）・単一'!$F$6,'基本（介護無）・単一'!$L$6,IF(D195='基本（介護無）・単一'!$F$7,'基本（介護無）・単一'!$L$7,IF(D195='基本（介護無）・単一'!$F$8,'基本（介護無）・単一'!$L$8,IF(D195='基本（介護無）・単一'!$F$9,'基本（介護無）・単一'!$L$9,IF(D195='基本（介護無）・単一'!$F$10,'基本（介護無）・単一'!$L$10)))))))</f>
        <v>148</v>
      </c>
      <c r="I195" s="257"/>
      <c r="J195" s="58">
        <f>'基本（介護無）・複合'!M6</f>
        <v>335</v>
      </c>
      <c r="K195" s="257"/>
      <c r="L195" s="58">
        <f t="shared" si="36"/>
        <v>425</v>
      </c>
      <c r="M195" s="59">
        <f t="shared" si="37"/>
        <v>4760</v>
      </c>
      <c r="N195" s="59">
        <f t="shared" si="34"/>
        <v>4658</v>
      </c>
      <c r="O195" s="59">
        <f t="shared" si="34"/>
        <v>4632</v>
      </c>
      <c r="P195" s="59">
        <f t="shared" si="34"/>
        <v>4556</v>
      </c>
      <c r="Q195" s="59">
        <f t="shared" si="34"/>
        <v>4505</v>
      </c>
      <c r="R195" s="59">
        <f t="shared" si="34"/>
        <v>4403</v>
      </c>
      <c r="S195" s="59">
        <f t="shared" si="34"/>
        <v>4326</v>
      </c>
      <c r="T195" s="59">
        <f t="shared" si="34"/>
        <v>4250</v>
      </c>
    </row>
    <row r="196" spans="1:20" ht="18" customHeight="1" x14ac:dyDescent="0.2">
      <c r="A196" s="89" t="s">
        <v>297</v>
      </c>
      <c r="B196" s="90" t="s">
        <v>188</v>
      </c>
      <c r="C196" s="84" t="s">
        <v>12</v>
      </c>
      <c r="D196" s="77">
        <v>0.5</v>
      </c>
      <c r="E196" s="78" t="s">
        <v>14</v>
      </c>
      <c r="F196" s="57">
        <v>2</v>
      </c>
      <c r="G196" s="62">
        <f t="shared" si="35"/>
        <v>2.5</v>
      </c>
      <c r="H196" s="58">
        <f>IF(D196='基本（介護無）・単一'!$F$4,'基本（介護無）・単一'!$L$4,IF(D196='基本（介護無）・単一'!$F$5,'基本（介護無）・単一'!$L$5,IF(D196='基本（介護無）・単一'!$F$6,'基本（介護無）・単一'!$L$6,IF(D196='基本（介護無）・単一'!$F$7,'基本（介護無）・単一'!$L$7,IF(D196='基本（介護無）・単一'!$F$8,'基本（介護無）・単一'!$L$8,IF(D196='基本（介護無）・単一'!$F$9,'基本（介護無）・単一'!$L$9,IF(D196='基本（介護無）・単一'!$F$10,'基本（介護無）・単一'!$L$10)))))))</f>
        <v>148</v>
      </c>
      <c r="I196" s="257"/>
      <c r="J196" s="58">
        <f>'基本（介護無）・複合'!M7</f>
        <v>431</v>
      </c>
      <c r="K196" s="257"/>
      <c r="L196" s="58">
        <f t="shared" si="36"/>
        <v>515</v>
      </c>
      <c r="M196" s="59">
        <f t="shared" si="37"/>
        <v>5768</v>
      </c>
      <c r="N196" s="59">
        <f t="shared" si="34"/>
        <v>5644</v>
      </c>
      <c r="O196" s="59">
        <f t="shared" si="34"/>
        <v>5613</v>
      </c>
      <c r="P196" s="59">
        <f t="shared" si="34"/>
        <v>5520</v>
      </c>
      <c r="Q196" s="59">
        <f t="shared" si="34"/>
        <v>5459</v>
      </c>
      <c r="R196" s="59">
        <f t="shared" si="34"/>
        <v>5335</v>
      </c>
      <c r="S196" s="59">
        <f t="shared" si="34"/>
        <v>5242</v>
      </c>
      <c r="T196" s="59">
        <f t="shared" si="34"/>
        <v>5150</v>
      </c>
    </row>
    <row r="197" spans="1:20" ht="18" customHeight="1" x14ac:dyDescent="0.2">
      <c r="A197" s="89" t="s">
        <v>298</v>
      </c>
      <c r="B197" s="90" t="s">
        <v>188</v>
      </c>
      <c r="C197" s="84" t="s">
        <v>12</v>
      </c>
      <c r="D197" s="77">
        <v>0.5</v>
      </c>
      <c r="E197" s="78" t="s">
        <v>14</v>
      </c>
      <c r="F197" s="57">
        <v>2.5</v>
      </c>
      <c r="G197" s="62">
        <f t="shared" si="35"/>
        <v>3</v>
      </c>
      <c r="H197" s="58">
        <f>IF(D197='基本（介護無）・単一'!$F$4,'基本（介護無）・単一'!$L$4,IF(D197='基本（介護無）・単一'!$F$5,'基本（介護無）・単一'!$L$5,IF(D197='基本（介護無）・単一'!$F$6,'基本（介護無）・単一'!$L$6,IF(D197='基本（介護無）・単一'!$F$7,'基本（介護無）・単一'!$L$7,IF(D197='基本（介護無）・単一'!$F$8,'基本（介護無）・単一'!$L$8,IF(D197='基本（介護無）・単一'!$F$9,'基本（介護無）・単一'!$L$9,IF(D197='基本（介護無）・単一'!$F$10,'基本（介護無）・単一'!$L$10)))))))</f>
        <v>148</v>
      </c>
      <c r="I197" s="257"/>
      <c r="J197" s="58">
        <f>'基本（介護無）・複合'!M8</f>
        <v>528</v>
      </c>
      <c r="K197" s="257"/>
      <c r="L197" s="58">
        <f t="shared" si="36"/>
        <v>606</v>
      </c>
      <c r="M197" s="59">
        <f t="shared" si="37"/>
        <v>6787</v>
      </c>
      <c r="N197" s="59">
        <f t="shared" si="34"/>
        <v>6641</v>
      </c>
      <c r="O197" s="59">
        <f t="shared" si="34"/>
        <v>6605</v>
      </c>
      <c r="P197" s="59">
        <f t="shared" si="34"/>
        <v>6496</v>
      </c>
      <c r="Q197" s="59">
        <f t="shared" si="34"/>
        <v>6423</v>
      </c>
      <c r="R197" s="59">
        <f t="shared" si="34"/>
        <v>6278</v>
      </c>
      <c r="S197" s="59">
        <f t="shared" si="34"/>
        <v>6169</v>
      </c>
      <c r="T197" s="59">
        <f t="shared" si="34"/>
        <v>6060</v>
      </c>
    </row>
    <row r="198" spans="1:20" ht="18" customHeight="1" x14ac:dyDescent="0.2">
      <c r="A198" s="89" t="s">
        <v>299</v>
      </c>
      <c r="B198" s="90" t="s">
        <v>188</v>
      </c>
      <c r="C198" s="84" t="s">
        <v>12</v>
      </c>
      <c r="D198" s="77">
        <v>0.5</v>
      </c>
      <c r="E198" s="78" t="s">
        <v>14</v>
      </c>
      <c r="F198" s="57">
        <v>3</v>
      </c>
      <c r="G198" s="62">
        <f t="shared" si="35"/>
        <v>3.5</v>
      </c>
      <c r="H198" s="58">
        <f>IF(D198='基本（介護無）・単一'!$F$4,'基本（介護無）・単一'!$L$4,IF(D198='基本（介護無）・単一'!$F$5,'基本（介護無）・単一'!$L$5,IF(D198='基本（介護無）・単一'!$F$6,'基本（介護無）・単一'!$L$6,IF(D198='基本（介護無）・単一'!$F$7,'基本（介護無）・単一'!$L$7,IF(D198='基本（介護無）・単一'!$F$8,'基本（介護無）・単一'!$L$8,IF(D198='基本（介護無）・単一'!$F$9,'基本（介護無）・単一'!$L$9,IF(D198='基本（介護無）・単一'!$F$10,'基本（介護無）・単一'!$L$10)))))))</f>
        <v>148</v>
      </c>
      <c r="I198" s="257"/>
      <c r="J198" s="58">
        <f>'基本（介護無）・複合'!M9</f>
        <v>624</v>
      </c>
      <c r="K198" s="257"/>
      <c r="L198" s="58">
        <f t="shared" si="36"/>
        <v>696</v>
      </c>
      <c r="M198" s="59">
        <f t="shared" si="37"/>
        <v>7795</v>
      </c>
      <c r="N198" s="59">
        <f t="shared" si="34"/>
        <v>7628</v>
      </c>
      <c r="O198" s="59">
        <f t="shared" si="34"/>
        <v>7586</v>
      </c>
      <c r="P198" s="59">
        <f t="shared" si="34"/>
        <v>7461</v>
      </c>
      <c r="Q198" s="59">
        <f t="shared" si="34"/>
        <v>7377</v>
      </c>
      <c r="R198" s="59">
        <f t="shared" si="34"/>
        <v>7210</v>
      </c>
      <c r="S198" s="59">
        <f t="shared" si="34"/>
        <v>7085</v>
      </c>
      <c r="T198" s="59">
        <f t="shared" si="34"/>
        <v>6960</v>
      </c>
    </row>
    <row r="199" spans="1:20" ht="18" customHeight="1" x14ac:dyDescent="0.2">
      <c r="A199" s="89" t="s">
        <v>300</v>
      </c>
      <c r="B199" s="90" t="s">
        <v>188</v>
      </c>
      <c r="C199" s="84" t="s">
        <v>12</v>
      </c>
      <c r="D199" s="77">
        <v>0.5</v>
      </c>
      <c r="E199" s="78" t="s">
        <v>14</v>
      </c>
      <c r="F199" s="57">
        <v>3.5</v>
      </c>
      <c r="G199" s="62">
        <f t="shared" si="35"/>
        <v>4</v>
      </c>
      <c r="H199" s="58">
        <f>IF(D199='基本（介護無）・単一'!$F$4,'基本（介護無）・単一'!$L$4,IF(D199='基本（介護無）・単一'!$F$5,'基本（介護無）・単一'!$L$5,IF(D199='基本（介護無）・単一'!$F$6,'基本（介護無）・単一'!$L$6,IF(D199='基本（介護無）・単一'!$F$7,'基本（介護無）・単一'!$L$7,IF(D199='基本（介護無）・単一'!$F$8,'基本（介護無）・単一'!$L$8,IF(D199='基本（介護無）・単一'!$F$9,'基本（介護無）・単一'!$L$9,IF(D199='基本（介護無）・単一'!$F$10,'基本（介護無）・単一'!$L$10)))))))</f>
        <v>148</v>
      </c>
      <c r="I199" s="257"/>
      <c r="J199" s="58">
        <f>'基本（介護無）・複合'!M10</f>
        <v>721</v>
      </c>
      <c r="K199" s="257"/>
      <c r="L199" s="58">
        <f t="shared" si="36"/>
        <v>787</v>
      </c>
      <c r="M199" s="59">
        <f t="shared" si="37"/>
        <v>8814</v>
      </c>
      <c r="N199" s="59">
        <f t="shared" si="34"/>
        <v>8625</v>
      </c>
      <c r="O199" s="59">
        <f t="shared" si="34"/>
        <v>8578</v>
      </c>
      <c r="P199" s="59">
        <f t="shared" si="34"/>
        <v>8436</v>
      </c>
      <c r="Q199" s="59">
        <f t="shared" si="34"/>
        <v>8342</v>
      </c>
      <c r="R199" s="59">
        <f t="shared" si="34"/>
        <v>8153</v>
      </c>
      <c r="S199" s="59">
        <f t="shared" si="34"/>
        <v>8011</v>
      </c>
      <c r="T199" s="59">
        <f t="shared" si="34"/>
        <v>7870</v>
      </c>
    </row>
    <row r="200" spans="1:20" ht="18" customHeight="1" x14ac:dyDescent="0.2">
      <c r="A200" s="89" t="s">
        <v>301</v>
      </c>
      <c r="B200" s="90" t="s">
        <v>188</v>
      </c>
      <c r="C200" s="84" t="s">
        <v>12</v>
      </c>
      <c r="D200" s="77">
        <v>0.5</v>
      </c>
      <c r="E200" s="78" t="s">
        <v>14</v>
      </c>
      <c r="F200" s="57">
        <v>4</v>
      </c>
      <c r="G200" s="62">
        <f t="shared" si="35"/>
        <v>4.5</v>
      </c>
      <c r="H200" s="58">
        <f>IF(D200='基本（介護無）・単一'!$F$4,'基本（介護無）・単一'!$L$4,IF(D200='基本（介護無）・単一'!$F$5,'基本（介護無）・単一'!$L$5,IF(D200='基本（介護無）・単一'!$F$6,'基本（介護無）・単一'!$L$6,IF(D200='基本（介護無）・単一'!$F$7,'基本（介護無）・単一'!$L$7,IF(D200='基本（介護無）・単一'!$F$8,'基本（介護無）・単一'!$L$8,IF(D200='基本（介護無）・単一'!$F$9,'基本（介護無）・単一'!$L$9,IF(D200='基本（介護無）・単一'!$F$10,'基本（介護無）・単一'!$L$10)))))))</f>
        <v>148</v>
      </c>
      <c r="I200" s="257"/>
      <c r="J200" s="58">
        <f>'基本（介護無）・複合'!M11</f>
        <v>818</v>
      </c>
      <c r="K200" s="257"/>
      <c r="L200" s="58">
        <f t="shared" si="36"/>
        <v>878</v>
      </c>
      <c r="M200" s="59">
        <f t="shared" si="37"/>
        <v>9833</v>
      </c>
      <c r="N200" s="59">
        <f t="shared" si="34"/>
        <v>9622</v>
      </c>
      <c r="O200" s="59">
        <f t="shared" si="34"/>
        <v>9570</v>
      </c>
      <c r="P200" s="59">
        <f t="shared" si="34"/>
        <v>9412</v>
      </c>
      <c r="Q200" s="59">
        <f t="shared" si="34"/>
        <v>9306</v>
      </c>
      <c r="R200" s="59">
        <f t="shared" si="34"/>
        <v>9096</v>
      </c>
      <c r="S200" s="59">
        <f t="shared" si="34"/>
        <v>8938</v>
      </c>
      <c r="T200" s="59">
        <f t="shared" si="34"/>
        <v>8780</v>
      </c>
    </row>
    <row r="201" spans="1:20" ht="18" customHeight="1" x14ac:dyDescent="0.2">
      <c r="A201" s="89" t="s">
        <v>302</v>
      </c>
      <c r="B201" s="90" t="s">
        <v>188</v>
      </c>
      <c r="C201" s="84" t="s">
        <v>12</v>
      </c>
      <c r="D201" s="77">
        <v>0.5</v>
      </c>
      <c r="E201" s="78" t="s">
        <v>14</v>
      </c>
      <c r="F201" s="57">
        <v>4.5</v>
      </c>
      <c r="G201" s="62">
        <f t="shared" si="35"/>
        <v>5</v>
      </c>
      <c r="H201" s="58">
        <f>IF(D201='基本（介護無）・単一'!$F$4,'基本（介護無）・単一'!$L$4,IF(D201='基本（介護無）・単一'!$F$5,'基本（介護無）・単一'!$L$5,IF(D201='基本（介護無）・単一'!$F$6,'基本（介護無）・単一'!$L$6,IF(D201='基本（介護無）・単一'!$F$7,'基本（介護無）・単一'!$L$7,IF(D201='基本（介護無）・単一'!$F$8,'基本（介護無）・単一'!$L$8,IF(D201='基本（介護無）・単一'!$F$9,'基本（介護無）・単一'!$L$9,IF(D201='基本（介護無）・単一'!$F$10,'基本（介護無）・単一'!$L$10)))))))</f>
        <v>148</v>
      </c>
      <c r="I201" s="257"/>
      <c r="J201" s="58">
        <f>'基本（介護無）・複合'!M12</f>
        <v>914</v>
      </c>
      <c r="K201" s="257"/>
      <c r="L201" s="58">
        <f t="shared" si="36"/>
        <v>968</v>
      </c>
      <c r="M201" s="59">
        <f t="shared" si="37"/>
        <v>10841</v>
      </c>
      <c r="N201" s="59">
        <f t="shared" si="34"/>
        <v>10609</v>
      </c>
      <c r="O201" s="59">
        <f t="shared" si="34"/>
        <v>10551</v>
      </c>
      <c r="P201" s="59">
        <f t="shared" si="34"/>
        <v>10376</v>
      </c>
      <c r="Q201" s="59">
        <f t="shared" si="34"/>
        <v>10260</v>
      </c>
      <c r="R201" s="59">
        <f t="shared" si="34"/>
        <v>10028</v>
      </c>
      <c r="S201" s="59">
        <f t="shared" si="34"/>
        <v>9854</v>
      </c>
      <c r="T201" s="59">
        <f t="shared" si="34"/>
        <v>9680</v>
      </c>
    </row>
    <row r="202" spans="1:20" ht="18" customHeight="1" x14ac:dyDescent="0.2">
      <c r="A202" s="89" t="s">
        <v>303</v>
      </c>
      <c r="B202" s="90" t="s">
        <v>188</v>
      </c>
      <c r="C202" s="84" t="s">
        <v>12</v>
      </c>
      <c r="D202" s="77">
        <v>1</v>
      </c>
      <c r="E202" s="78" t="s">
        <v>14</v>
      </c>
      <c r="F202" s="57">
        <v>0.5</v>
      </c>
      <c r="G202" s="62">
        <f t="shared" si="35"/>
        <v>1.5</v>
      </c>
      <c r="H202" s="58">
        <f>IF(D202='基本（介護無）・単一'!$F$4,'基本（介護無）・単一'!$L$4,IF(D202='基本（介護無）・単一'!$F$5,'基本（介護無）・単一'!$L$5,IF(D202='基本（介護無）・単一'!$F$6,'基本（介護無）・単一'!$L$6,IF(D202='基本（介護無）・単一'!$F$7,'基本（介護無）・単一'!$L$7,IF(D202='基本（介護無）・単一'!$F$8,'基本（介護無）・単一'!$L$8,IF(D202='基本（介護無）・単一'!$F$9,'基本（介護無）・単一'!$L$9,IF(D202='基本（介護無）・単一'!$F$10,'基本（介護無）・単一'!$L$10)))))))</f>
        <v>276</v>
      </c>
      <c r="I202" s="257"/>
      <c r="J202" s="58">
        <f>'基本（介護無）・複合'!M25</f>
        <v>109</v>
      </c>
      <c r="K202" s="257"/>
      <c r="L202" s="58">
        <f t="shared" si="36"/>
        <v>309</v>
      </c>
      <c r="M202" s="59">
        <f t="shared" si="37"/>
        <v>3460</v>
      </c>
      <c r="N202" s="59">
        <f t="shared" si="34"/>
        <v>3386</v>
      </c>
      <c r="O202" s="59">
        <f t="shared" si="34"/>
        <v>3368</v>
      </c>
      <c r="P202" s="59">
        <f t="shared" si="34"/>
        <v>3312</v>
      </c>
      <c r="Q202" s="59">
        <f t="shared" si="34"/>
        <v>3275</v>
      </c>
      <c r="R202" s="59">
        <f t="shared" si="34"/>
        <v>3201</v>
      </c>
      <c r="S202" s="59">
        <f t="shared" si="34"/>
        <v>3145</v>
      </c>
      <c r="T202" s="59">
        <f t="shared" si="34"/>
        <v>3090</v>
      </c>
    </row>
    <row r="203" spans="1:20" ht="18" customHeight="1" x14ac:dyDescent="0.2">
      <c r="A203" s="89" t="s">
        <v>304</v>
      </c>
      <c r="B203" s="90" t="s">
        <v>188</v>
      </c>
      <c r="C203" s="84" t="s">
        <v>12</v>
      </c>
      <c r="D203" s="77">
        <v>1</v>
      </c>
      <c r="E203" s="78" t="s">
        <v>14</v>
      </c>
      <c r="F203" s="57">
        <v>1</v>
      </c>
      <c r="G203" s="62">
        <f t="shared" si="35"/>
        <v>2</v>
      </c>
      <c r="H203" s="58">
        <f>IF(D203='基本（介護無）・単一'!$F$4,'基本（介護無）・単一'!$L$4,IF(D203='基本（介護無）・単一'!$F$5,'基本（介護無）・単一'!$L$5,IF(D203='基本（介護無）・単一'!$F$6,'基本（介護無）・単一'!$L$6,IF(D203='基本（介護無）・単一'!$F$7,'基本（介護無）・単一'!$L$7,IF(D203='基本（介護無）・単一'!$F$8,'基本（介護無）・単一'!$L$8,IF(D203='基本（介護無）・単一'!$F$9,'基本（介護無）・単一'!$L$9,IF(D203='基本（介護無）・単一'!$F$10,'基本（介護無）・単一'!$L$10)))))))</f>
        <v>276</v>
      </c>
      <c r="I203" s="257"/>
      <c r="J203" s="58">
        <f>'基本（介護無）・複合'!M26</f>
        <v>207</v>
      </c>
      <c r="K203" s="257"/>
      <c r="L203" s="58">
        <f t="shared" si="36"/>
        <v>401</v>
      </c>
      <c r="M203" s="59">
        <f t="shared" si="37"/>
        <v>4491</v>
      </c>
      <c r="N203" s="59">
        <f t="shared" si="34"/>
        <v>4394</v>
      </c>
      <c r="O203" s="59">
        <f t="shared" si="34"/>
        <v>4370</v>
      </c>
      <c r="P203" s="59">
        <f t="shared" si="34"/>
        <v>4298</v>
      </c>
      <c r="Q203" s="59">
        <f t="shared" si="34"/>
        <v>4250</v>
      </c>
      <c r="R203" s="59">
        <f t="shared" si="34"/>
        <v>4154</v>
      </c>
      <c r="S203" s="59">
        <f t="shared" si="34"/>
        <v>4082</v>
      </c>
      <c r="T203" s="59">
        <f t="shared" si="34"/>
        <v>4010</v>
      </c>
    </row>
    <row r="204" spans="1:20" ht="18" customHeight="1" x14ac:dyDescent="0.2">
      <c r="A204" s="89" t="s">
        <v>305</v>
      </c>
      <c r="B204" s="90" t="s">
        <v>188</v>
      </c>
      <c r="C204" s="84" t="s">
        <v>12</v>
      </c>
      <c r="D204" s="77">
        <v>1</v>
      </c>
      <c r="E204" s="78" t="s">
        <v>14</v>
      </c>
      <c r="F204" s="57">
        <v>1.5</v>
      </c>
      <c r="G204" s="62">
        <f t="shared" si="35"/>
        <v>2.5</v>
      </c>
      <c r="H204" s="58">
        <f>IF(D204='基本（介護無）・単一'!$F$4,'基本（介護無）・単一'!$L$4,IF(D204='基本（介護無）・単一'!$F$5,'基本（介護無）・単一'!$L$5,IF(D204='基本（介護無）・単一'!$F$6,'基本（介護無）・単一'!$L$6,IF(D204='基本（介護無）・単一'!$F$7,'基本（介護無）・単一'!$L$7,IF(D204='基本（介護無）・単一'!$F$8,'基本（介護無）・単一'!$L$8,IF(D204='基本（介護無）・単一'!$F$9,'基本（介護無）・単一'!$L$9,IF(D204='基本（介護無）・単一'!$F$10,'基本（介護無）・単一'!$L$10)))))))</f>
        <v>276</v>
      </c>
      <c r="I204" s="257"/>
      <c r="J204" s="58">
        <f>'基本（介護無）・複合'!M27</f>
        <v>304</v>
      </c>
      <c r="K204" s="257"/>
      <c r="L204" s="58">
        <f t="shared" si="36"/>
        <v>492</v>
      </c>
      <c r="M204" s="59">
        <f t="shared" si="37"/>
        <v>5510</v>
      </c>
      <c r="N204" s="59">
        <f t="shared" si="34"/>
        <v>5392</v>
      </c>
      <c r="O204" s="59">
        <f t="shared" si="34"/>
        <v>5362</v>
      </c>
      <c r="P204" s="59">
        <f t="shared" si="34"/>
        <v>5274</v>
      </c>
      <c r="Q204" s="59">
        <f t="shared" si="34"/>
        <v>5215</v>
      </c>
      <c r="R204" s="59">
        <f t="shared" si="34"/>
        <v>5097</v>
      </c>
      <c r="S204" s="59">
        <f t="shared" si="34"/>
        <v>5008</v>
      </c>
      <c r="T204" s="59">
        <f t="shared" si="34"/>
        <v>4920</v>
      </c>
    </row>
    <row r="205" spans="1:20" ht="18" customHeight="1" x14ac:dyDescent="0.2">
      <c r="A205" s="89" t="s">
        <v>306</v>
      </c>
      <c r="B205" s="90" t="s">
        <v>188</v>
      </c>
      <c r="C205" s="84" t="s">
        <v>12</v>
      </c>
      <c r="D205" s="77">
        <v>1</v>
      </c>
      <c r="E205" s="78" t="s">
        <v>14</v>
      </c>
      <c r="F205" s="57">
        <v>2</v>
      </c>
      <c r="G205" s="62">
        <f t="shared" si="35"/>
        <v>3</v>
      </c>
      <c r="H205" s="58">
        <f>IF(D205='基本（介護無）・単一'!$F$4,'基本（介護無）・単一'!$L$4,IF(D205='基本（介護無）・単一'!$F$5,'基本（介護無）・単一'!$L$5,IF(D205='基本（介護無）・単一'!$F$6,'基本（介護無）・単一'!$L$6,IF(D205='基本（介護無）・単一'!$F$7,'基本（介護無）・単一'!$L$7,IF(D205='基本（介護無）・単一'!$F$8,'基本（介護無）・単一'!$L$8,IF(D205='基本（介護無）・単一'!$F$9,'基本（介護無）・単一'!$L$9,IF(D205='基本（介護無）・単一'!$F$10,'基本（介護無）・単一'!$L$10)))))))</f>
        <v>276</v>
      </c>
      <c r="I205" s="257"/>
      <c r="J205" s="58">
        <f>'基本（介護無）・複合'!M28</f>
        <v>400</v>
      </c>
      <c r="K205" s="257"/>
      <c r="L205" s="58">
        <f t="shared" si="36"/>
        <v>582</v>
      </c>
      <c r="M205" s="59">
        <f t="shared" si="37"/>
        <v>6518</v>
      </c>
      <c r="N205" s="59">
        <f t="shared" si="34"/>
        <v>6378</v>
      </c>
      <c r="O205" s="59">
        <f t="shared" si="34"/>
        <v>6343</v>
      </c>
      <c r="P205" s="59">
        <f t="shared" si="34"/>
        <v>6239</v>
      </c>
      <c r="Q205" s="59">
        <f t="shared" si="34"/>
        <v>6169</v>
      </c>
      <c r="R205" s="59">
        <f t="shared" si="34"/>
        <v>6029</v>
      </c>
      <c r="S205" s="59">
        <f t="shared" si="34"/>
        <v>5924</v>
      </c>
      <c r="T205" s="59">
        <f t="shared" si="34"/>
        <v>5820</v>
      </c>
    </row>
    <row r="206" spans="1:20" ht="18" customHeight="1" x14ac:dyDescent="0.2">
      <c r="A206" s="89" t="s">
        <v>307</v>
      </c>
      <c r="B206" s="90" t="s">
        <v>188</v>
      </c>
      <c r="C206" s="84" t="s">
        <v>12</v>
      </c>
      <c r="D206" s="77">
        <v>1</v>
      </c>
      <c r="E206" s="78" t="s">
        <v>14</v>
      </c>
      <c r="F206" s="57">
        <v>2.5</v>
      </c>
      <c r="G206" s="62">
        <f t="shared" si="35"/>
        <v>3.5</v>
      </c>
      <c r="H206" s="58">
        <f>IF(D206='基本（介護無）・単一'!$F$4,'基本（介護無）・単一'!$L$4,IF(D206='基本（介護無）・単一'!$F$5,'基本（介護無）・単一'!$L$5,IF(D206='基本（介護無）・単一'!$F$6,'基本（介護無）・単一'!$L$6,IF(D206='基本（介護無）・単一'!$F$7,'基本（介護無）・単一'!$L$7,IF(D206='基本（介護無）・単一'!$F$8,'基本（介護無）・単一'!$L$8,IF(D206='基本（介護無）・単一'!$F$9,'基本（介護無）・単一'!$L$9,IF(D206='基本（介護無）・単一'!$F$10,'基本（介護無）・単一'!$L$10)))))))</f>
        <v>276</v>
      </c>
      <c r="I206" s="257"/>
      <c r="J206" s="58">
        <f>'基本（介護無）・複合'!M29</f>
        <v>497</v>
      </c>
      <c r="K206" s="257"/>
      <c r="L206" s="58">
        <f t="shared" si="36"/>
        <v>673</v>
      </c>
      <c r="M206" s="59">
        <f t="shared" si="37"/>
        <v>7537</v>
      </c>
      <c r="N206" s="59">
        <f t="shared" si="34"/>
        <v>7376</v>
      </c>
      <c r="O206" s="59">
        <f t="shared" si="34"/>
        <v>7335</v>
      </c>
      <c r="P206" s="59">
        <f t="shared" si="34"/>
        <v>7214</v>
      </c>
      <c r="Q206" s="59">
        <f t="shared" si="34"/>
        <v>7133</v>
      </c>
      <c r="R206" s="59">
        <f t="shared" si="34"/>
        <v>6972</v>
      </c>
      <c r="S206" s="59">
        <f t="shared" si="34"/>
        <v>6851</v>
      </c>
      <c r="T206" s="59">
        <f t="shared" si="34"/>
        <v>6730</v>
      </c>
    </row>
    <row r="207" spans="1:20" ht="18" customHeight="1" x14ac:dyDescent="0.2">
      <c r="A207" s="89" t="s">
        <v>308</v>
      </c>
      <c r="B207" s="90" t="s">
        <v>188</v>
      </c>
      <c r="C207" s="84" t="s">
        <v>12</v>
      </c>
      <c r="D207" s="77">
        <v>1</v>
      </c>
      <c r="E207" s="78" t="s">
        <v>14</v>
      </c>
      <c r="F207" s="57">
        <v>3</v>
      </c>
      <c r="G207" s="62">
        <f t="shared" si="35"/>
        <v>4</v>
      </c>
      <c r="H207" s="58">
        <f>IF(D207='基本（介護無）・単一'!$F$4,'基本（介護無）・単一'!$L$4,IF(D207='基本（介護無）・単一'!$F$5,'基本（介護無）・単一'!$L$5,IF(D207='基本（介護無）・単一'!$F$6,'基本（介護無）・単一'!$L$6,IF(D207='基本（介護無）・単一'!$F$7,'基本（介護無）・単一'!$L$7,IF(D207='基本（介護無）・単一'!$F$8,'基本（介護無）・単一'!$L$8,IF(D207='基本（介護無）・単一'!$F$9,'基本（介護無）・単一'!$L$9,IF(D207='基本（介護無）・単一'!$F$10,'基本（介護無）・単一'!$L$10)))))))</f>
        <v>276</v>
      </c>
      <c r="I207" s="257"/>
      <c r="J207" s="58">
        <f>'基本（介護無）・複合'!M30</f>
        <v>594</v>
      </c>
      <c r="K207" s="257"/>
      <c r="L207" s="58">
        <f t="shared" si="36"/>
        <v>764</v>
      </c>
      <c r="M207" s="59">
        <f t="shared" si="37"/>
        <v>8556</v>
      </c>
      <c r="N207" s="59">
        <f t="shared" si="34"/>
        <v>8373</v>
      </c>
      <c r="O207" s="59">
        <f t="shared" si="34"/>
        <v>8327</v>
      </c>
      <c r="P207" s="59">
        <f t="shared" si="34"/>
        <v>8190</v>
      </c>
      <c r="Q207" s="59">
        <f t="shared" si="34"/>
        <v>8098</v>
      </c>
      <c r="R207" s="59">
        <f t="shared" si="34"/>
        <v>7915</v>
      </c>
      <c r="S207" s="59">
        <f t="shared" si="34"/>
        <v>7777</v>
      </c>
      <c r="T207" s="59">
        <f t="shared" si="34"/>
        <v>7640</v>
      </c>
    </row>
    <row r="208" spans="1:20" ht="18" customHeight="1" x14ac:dyDescent="0.2">
      <c r="A208" s="89" t="s">
        <v>309</v>
      </c>
      <c r="B208" s="90" t="s">
        <v>188</v>
      </c>
      <c r="C208" s="84" t="s">
        <v>12</v>
      </c>
      <c r="D208" s="77">
        <v>1</v>
      </c>
      <c r="E208" s="78" t="s">
        <v>14</v>
      </c>
      <c r="F208" s="57">
        <v>3.5</v>
      </c>
      <c r="G208" s="62">
        <f t="shared" si="35"/>
        <v>4.5</v>
      </c>
      <c r="H208" s="58">
        <f>IF(D208='基本（介護無）・単一'!$F$4,'基本（介護無）・単一'!$L$4,IF(D208='基本（介護無）・単一'!$F$5,'基本（介護無）・単一'!$L$5,IF(D208='基本（介護無）・単一'!$F$6,'基本（介護無）・単一'!$L$6,IF(D208='基本（介護無）・単一'!$F$7,'基本（介護無）・単一'!$L$7,IF(D208='基本（介護無）・単一'!$F$8,'基本（介護無）・単一'!$L$8,IF(D208='基本（介護無）・単一'!$F$9,'基本（介護無）・単一'!$L$9,IF(D208='基本（介護無）・単一'!$F$10,'基本（介護無）・単一'!$L$10)))))))</f>
        <v>276</v>
      </c>
      <c r="I208" s="257"/>
      <c r="J208" s="58">
        <f>'基本（介護無）・複合'!M31</f>
        <v>690</v>
      </c>
      <c r="K208" s="257"/>
      <c r="L208" s="58">
        <f t="shared" si="36"/>
        <v>854</v>
      </c>
      <c r="M208" s="59">
        <f t="shared" si="37"/>
        <v>9564</v>
      </c>
      <c r="N208" s="59">
        <f t="shared" si="34"/>
        <v>9359</v>
      </c>
      <c r="O208" s="59">
        <f t="shared" si="34"/>
        <v>9308</v>
      </c>
      <c r="P208" s="59">
        <f t="shared" si="34"/>
        <v>9154</v>
      </c>
      <c r="Q208" s="59">
        <f t="shared" si="34"/>
        <v>9052</v>
      </c>
      <c r="R208" s="59">
        <f t="shared" si="34"/>
        <v>8847</v>
      </c>
      <c r="S208" s="59">
        <f t="shared" si="34"/>
        <v>8693</v>
      </c>
      <c r="T208" s="59">
        <f t="shared" si="34"/>
        <v>8540</v>
      </c>
    </row>
    <row r="209" spans="1:20" ht="18" customHeight="1" x14ac:dyDescent="0.2">
      <c r="A209" s="89" t="s">
        <v>310</v>
      </c>
      <c r="B209" s="90" t="s">
        <v>188</v>
      </c>
      <c r="C209" s="84" t="s">
        <v>12</v>
      </c>
      <c r="D209" s="77">
        <v>1</v>
      </c>
      <c r="E209" s="78" t="s">
        <v>14</v>
      </c>
      <c r="F209" s="57">
        <v>4</v>
      </c>
      <c r="G209" s="62">
        <f t="shared" si="35"/>
        <v>5</v>
      </c>
      <c r="H209" s="58">
        <f>IF(D209='基本（介護無）・単一'!$F$4,'基本（介護無）・単一'!$L$4,IF(D209='基本（介護無）・単一'!$F$5,'基本（介護無）・単一'!$L$5,IF(D209='基本（介護無）・単一'!$F$6,'基本（介護無）・単一'!$L$6,IF(D209='基本（介護無）・単一'!$F$7,'基本（介護無）・単一'!$L$7,IF(D209='基本（介護無）・単一'!$F$8,'基本（介護無）・単一'!$L$8,IF(D209='基本（介護無）・単一'!$F$9,'基本（介護無）・単一'!$L$9,IF(D209='基本（介護無）・単一'!$F$10,'基本（介護無）・単一'!$L$10)))))))</f>
        <v>276</v>
      </c>
      <c r="I209" s="257"/>
      <c r="J209" s="58">
        <f>'基本（介護無）・複合'!M32</f>
        <v>787</v>
      </c>
      <c r="K209" s="257"/>
      <c r="L209" s="58">
        <f t="shared" si="36"/>
        <v>945</v>
      </c>
      <c r="M209" s="59">
        <f t="shared" si="37"/>
        <v>10584</v>
      </c>
      <c r="N209" s="59">
        <f t="shared" si="37"/>
        <v>10357</v>
      </c>
      <c r="O209" s="59">
        <f t="shared" si="37"/>
        <v>10300</v>
      </c>
      <c r="P209" s="59">
        <f t="shared" si="37"/>
        <v>10130</v>
      </c>
      <c r="Q209" s="59">
        <f t="shared" si="37"/>
        <v>10017</v>
      </c>
      <c r="R209" s="59">
        <f t="shared" si="37"/>
        <v>9790</v>
      </c>
      <c r="S209" s="59">
        <f t="shared" si="37"/>
        <v>9620</v>
      </c>
      <c r="T209" s="59">
        <f t="shared" si="37"/>
        <v>9450</v>
      </c>
    </row>
    <row r="210" spans="1:20" ht="18" customHeight="1" x14ac:dyDescent="0.2">
      <c r="A210" s="89" t="s">
        <v>311</v>
      </c>
      <c r="B210" s="90" t="s">
        <v>188</v>
      </c>
      <c r="C210" s="84" t="s">
        <v>12</v>
      </c>
      <c r="D210" s="77">
        <v>1</v>
      </c>
      <c r="E210" s="78" t="s">
        <v>14</v>
      </c>
      <c r="F210" s="57">
        <v>4.5</v>
      </c>
      <c r="G210" s="62">
        <f t="shared" si="35"/>
        <v>5.5</v>
      </c>
      <c r="H210" s="58">
        <f>IF(D210='基本（介護無）・単一'!$F$4,'基本（介護無）・単一'!$L$4,IF(D210='基本（介護無）・単一'!$F$5,'基本（介護無）・単一'!$L$5,IF(D210='基本（介護無）・単一'!$F$6,'基本（介護無）・単一'!$L$6,IF(D210='基本（介護無）・単一'!$F$7,'基本（介護無）・単一'!$L$7,IF(D210='基本（介護無）・単一'!$F$8,'基本（介護無）・単一'!$L$8,IF(D210='基本（介護無）・単一'!$F$9,'基本（介護無）・単一'!$L$9,IF(D210='基本（介護無）・単一'!$F$10,'基本（介護無）・単一'!$L$10)))))))</f>
        <v>276</v>
      </c>
      <c r="I210" s="257"/>
      <c r="J210" s="58">
        <f>'基本（介護無）・複合'!M33</f>
        <v>883</v>
      </c>
      <c r="K210" s="257"/>
      <c r="L210" s="58">
        <f t="shared" si="36"/>
        <v>1035</v>
      </c>
      <c r="M210" s="59">
        <f t="shared" si="37"/>
        <v>11592</v>
      </c>
      <c r="N210" s="59">
        <f t="shared" si="37"/>
        <v>11343</v>
      </c>
      <c r="O210" s="59">
        <f t="shared" si="37"/>
        <v>11281</v>
      </c>
      <c r="P210" s="59">
        <f t="shared" si="37"/>
        <v>11095</v>
      </c>
      <c r="Q210" s="59">
        <f t="shared" si="37"/>
        <v>10971</v>
      </c>
      <c r="R210" s="59">
        <f t="shared" si="37"/>
        <v>10722</v>
      </c>
      <c r="S210" s="59">
        <f t="shared" si="37"/>
        <v>10536</v>
      </c>
      <c r="T210" s="59">
        <f t="shared" si="37"/>
        <v>10350</v>
      </c>
    </row>
    <row r="211" spans="1:20" ht="18" customHeight="1" x14ac:dyDescent="0.2">
      <c r="A211" s="89" t="s">
        <v>312</v>
      </c>
      <c r="B211" s="90" t="s">
        <v>188</v>
      </c>
      <c r="C211" s="84" t="s">
        <v>12</v>
      </c>
      <c r="D211" s="77">
        <v>1.5</v>
      </c>
      <c r="E211" s="78" t="s">
        <v>14</v>
      </c>
      <c r="F211" s="57">
        <v>0.5</v>
      </c>
      <c r="G211" s="62">
        <f t="shared" si="35"/>
        <v>2</v>
      </c>
      <c r="H211" s="58">
        <f>IF(D211='基本（介護無）・単一'!$F$4,'基本（介護無）・単一'!$L$4,IF(D211='基本（介護無）・単一'!$F$5,'基本（介護無）・単一'!$L$5,IF(D211='基本（介護無）・単一'!$F$6,'基本（介護無）・単一'!$L$6,IF(D211='基本（介護無）・単一'!$F$7,'基本（介護無）・単一'!$L$7,IF(D211='基本（介護無）・単一'!$F$8,'基本（介護無）・単一'!$L$8,IF(D211='基本（介護無）・単一'!$F$9,'基本（介護無）・単一'!$L$9,IF(D211='基本（介護無）・単一'!$F$10,'基本（介護無）・単一'!$L$10)))))))</f>
        <v>385</v>
      </c>
      <c r="I211" s="257"/>
      <c r="J211" s="58">
        <f>'基本（介護無）・複合'!M46</f>
        <v>98</v>
      </c>
      <c r="K211" s="257"/>
      <c r="L211" s="58">
        <f t="shared" si="36"/>
        <v>381</v>
      </c>
      <c r="M211" s="59">
        <f t="shared" si="37"/>
        <v>4267</v>
      </c>
      <c r="N211" s="59">
        <f t="shared" si="37"/>
        <v>4175</v>
      </c>
      <c r="O211" s="59">
        <f t="shared" si="37"/>
        <v>4152</v>
      </c>
      <c r="P211" s="59">
        <f t="shared" si="37"/>
        <v>4084</v>
      </c>
      <c r="Q211" s="59">
        <f t="shared" si="37"/>
        <v>4038</v>
      </c>
      <c r="R211" s="59">
        <f t="shared" si="37"/>
        <v>3947</v>
      </c>
      <c r="S211" s="59">
        <f t="shared" si="37"/>
        <v>3878</v>
      </c>
      <c r="T211" s="59">
        <f t="shared" si="37"/>
        <v>3810</v>
      </c>
    </row>
    <row r="212" spans="1:20" ht="18" customHeight="1" x14ac:dyDescent="0.2">
      <c r="A212" s="89" t="s">
        <v>313</v>
      </c>
      <c r="B212" s="90" t="s">
        <v>188</v>
      </c>
      <c r="C212" s="84" t="s">
        <v>12</v>
      </c>
      <c r="D212" s="77">
        <v>1.5</v>
      </c>
      <c r="E212" s="78" t="s">
        <v>14</v>
      </c>
      <c r="F212" s="57">
        <v>1</v>
      </c>
      <c r="G212" s="62">
        <f t="shared" si="35"/>
        <v>2.5</v>
      </c>
      <c r="H212" s="58">
        <f>IF(D212='基本（介護無）・単一'!$F$4,'基本（介護無）・単一'!$L$4,IF(D212='基本（介護無）・単一'!$F$5,'基本（介護無）・単一'!$L$5,IF(D212='基本（介護無）・単一'!$F$6,'基本（介護無）・単一'!$L$6,IF(D212='基本（介護無）・単一'!$F$7,'基本（介護無）・単一'!$L$7,IF(D212='基本（介護無）・単一'!$F$8,'基本（介護無）・単一'!$L$8,IF(D212='基本（介護無）・単一'!$F$9,'基本（介護無）・単一'!$L$9,IF(D212='基本（介護無）・単一'!$F$10,'基本（介護無）・単一'!$L$10)))))))</f>
        <v>385</v>
      </c>
      <c r="I212" s="257"/>
      <c r="J212" s="58">
        <f>'基本（介護無）・複合'!M47</f>
        <v>195</v>
      </c>
      <c r="K212" s="257"/>
      <c r="L212" s="58">
        <f t="shared" si="36"/>
        <v>472</v>
      </c>
      <c r="M212" s="59">
        <f t="shared" si="37"/>
        <v>5286</v>
      </c>
      <c r="N212" s="59">
        <f t="shared" si="37"/>
        <v>5173</v>
      </c>
      <c r="O212" s="59">
        <f t="shared" si="37"/>
        <v>5144</v>
      </c>
      <c r="P212" s="59">
        <f t="shared" si="37"/>
        <v>5059</v>
      </c>
      <c r="Q212" s="59">
        <f t="shared" si="37"/>
        <v>5003</v>
      </c>
      <c r="R212" s="59">
        <f t="shared" si="37"/>
        <v>4889</v>
      </c>
      <c r="S212" s="59">
        <f t="shared" si="37"/>
        <v>4804</v>
      </c>
      <c r="T212" s="59">
        <f t="shared" si="37"/>
        <v>4720</v>
      </c>
    </row>
    <row r="213" spans="1:20" ht="18" customHeight="1" x14ac:dyDescent="0.2">
      <c r="A213" s="89" t="s">
        <v>314</v>
      </c>
      <c r="B213" s="90" t="s">
        <v>188</v>
      </c>
      <c r="C213" s="84" t="s">
        <v>12</v>
      </c>
      <c r="D213" s="77">
        <v>1.5</v>
      </c>
      <c r="E213" s="78" t="s">
        <v>14</v>
      </c>
      <c r="F213" s="57">
        <v>1.5</v>
      </c>
      <c r="G213" s="62">
        <f t="shared" si="35"/>
        <v>3</v>
      </c>
      <c r="H213" s="58">
        <f>IF(D213='基本（介護無）・単一'!$F$4,'基本（介護無）・単一'!$L$4,IF(D213='基本（介護無）・単一'!$F$5,'基本（介護無）・単一'!$L$5,IF(D213='基本（介護無）・単一'!$F$6,'基本（介護無）・単一'!$L$6,IF(D213='基本（介護無）・単一'!$F$7,'基本（介護無）・単一'!$L$7,IF(D213='基本（介護無）・単一'!$F$8,'基本（介護無）・単一'!$L$8,IF(D213='基本（介護無）・単一'!$F$9,'基本（介護無）・単一'!$L$9,IF(D213='基本（介護無）・単一'!$F$10,'基本（介護無）・単一'!$L$10)))))))</f>
        <v>385</v>
      </c>
      <c r="I213" s="257"/>
      <c r="J213" s="58">
        <f>'基本（介護無）・複合'!M48</f>
        <v>291</v>
      </c>
      <c r="K213" s="257"/>
      <c r="L213" s="58">
        <f t="shared" si="36"/>
        <v>562</v>
      </c>
      <c r="M213" s="59">
        <f t="shared" si="37"/>
        <v>6294</v>
      </c>
      <c r="N213" s="59">
        <f t="shared" si="37"/>
        <v>6159</v>
      </c>
      <c r="O213" s="59">
        <f t="shared" si="37"/>
        <v>6125</v>
      </c>
      <c r="P213" s="59">
        <f t="shared" si="37"/>
        <v>6024</v>
      </c>
      <c r="Q213" s="59">
        <f t="shared" si="37"/>
        <v>5957</v>
      </c>
      <c r="R213" s="59">
        <f t="shared" si="37"/>
        <v>5822</v>
      </c>
      <c r="S213" s="59">
        <f t="shared" si="37"/>
        <v>5721</v>
      </c>
      <c r="T213" s="59">
        <f t="shared" si="37"/>
        <v>5620</v>
      </c>
    </row>
    <row r="214" spans="1:20" ht="18" customHeight="1" x14ac:dyDescent="0.2">
      <c r="A214" s="89" t="s">
        <v>315</v>
      </c>
      <c r="B214" s="90" t="s">
        <v>188</v>
      </c>
      <c r="C214" s="84" t="s">
        <v>12</v>
      </c>
      <c r="D214" s="77">
        <v>1.5</v>
      </c>
      <c r="E214" s="78" t="s">
        <v>14</v>
      </c>
      <c r="F214" s="57">
        <v>2</v>
      </c>
      <c r="G214" s="62">
        <f t="shared" si="35"/>
        <v>3.5</v>
      </c>
      <c r="H214" s="58">
        <f>IF(D214='基本（介護無）・単一'!$F$4,'基本（介護無）・単一'!$L$4,IF(D214='基本（介護無）・単一'!$F$5,'基本（介護無）・単一'!$L$5,IF(D214='基本（介護無）・単一'!$F$6,'基本（介護無）・単一'!$L$6,IF(D214='基本（介護無）・単一'!$F$7,'基本（介護無）・単一'!$L$7,IF(D214='基本（介護無）・単一'!$F$8,'基本（介護無）・単一'!$L$8,IF(D214='基本（介護無）・単一'!$F$9,'基本（介護無）・単一'!$L$9,IF(D214='基本（介護無）・単一'!$F$10,'基本（介護無）・単一'!$L$10)))))))</f>
        <v>385</v>
      </c>
      <c r="I214" s="257"/>
      <c r="J214" s="58">
        <f>'基本（介護無）・複合'!M49</f>
        <v>388</v>
      </c>
      <c r="K214" s="257"/>
      <c r="L214" s="58">
        <f t="shared" si="36"/>
        <v>653</v>
      </c>
      <c r="M214" s="59">
        <f t="shared" si="37"/>
        <v>7313</v>
      </c>
      <c r="N214" s="59">
        <f t="shared" si="37"/>
        <v>7156</v>
      </c>
      <c r="O214" s="59">
        <f t="shared" si="37"/>
        <v>7117</v>
      </c>
      <c r="P214" s="59">
        <f t="shared" si="37"/>
        <v>7000</v>
      </c>
      <c r="Q214" s="59">
        <f t="shared" si="37"/>
        <v>6921</v>
      </c>
      <c r="R214" s="59">
        <f t="shared" si="37"/>
        <v>6765</v>
      </c>
      <c r="S214" s="59">
        <f t="shared" si="37"/>
        <v>6647</v>
      </c>
      <c r="T214" s="59">
        <f t="shared" si="37"/>
        <v>6530</v>
      </c>
    </row>
    <row r="215" spans="1:20" ht="18" customHeight="1" x14ac:dyDescent="0.2">
      <c r="A215" s="89" t="s">
        <v>316</v>
      </c>
      <c r="B215" s="90" t="s">
        <v>188</v>
      </c>
      <c r="C215" s="84" t="s">
        <v>12</v>
      </c>
      <c r="D215" s="77">
        <v>1.5</v>
      </c>
      <c r="E215" s="78" t="s">
        <v>14</v>
      </c>
      <c r="F215" s="57">
        <v>2.5</v>
      </c>
      <c r="G215" s="62">
        <f t="shared" si="35"/>
        <v>4</v>
      </c>
      <c r="H215" s="58">
        <f>IF(D215='基本（介護無）・単一'!$F$4,'基本（介護無）・単一'!$L$4,IF(D215='基本（介護無）・単一'!$F$5,'基本（介護無）・単一'!$L$5,IF(D215='基本（介護無）・単一'!$F$6,'基本（介護無）・単一'!$L$6,IF(D215='基本（介護無）・単一'!$F$7,'基本（介護無）・単一'!$L$7,IF(D215='基本（介護無）・単一'!$F$8,'基本（介護無）・単一'!$L$8,IF(D215='基本（介護無）・単一'!$F$9,'基本（介護無）・単一'!$L$9,IF(D215='基本（介護無）・単一'!$F$10,'基本（介護無）・単一'!$L$10)))))))</f>
        <v>385</v>
      </c>
      <c r="I215" s="257"/>
      <c r="J215" s="58">
        <f>'基本（介護無）・複合'!M50</f>
        <v>484</v>
      </c>
      <c r="K215" s="257"/>
      <c r="L215" s="58">
        <f t="shared" si="36"/>
        <v>743</v>
      </c>
      <c r="M215" s="59">
        <f t="shared" si="37"/>
        <v>8321</v>
      </c>
      <c r="N215" s="59">
        <f t="shared" si="37"/>
        <v>8143</v>
      </c>
      <c r="O215" s="59">
        <f t="shared" si="37"/>
        <v>8098</v>
      </c>
      <c r="P215" s="59">
        <f t="shared" si="37"/>
        <v>7964</v>
      </c>
      <c r="Q215" s="59">
        <f t="shared" si="37"/>
        <v>7875</v>
      </c>
      <c r="R215" s="59">
        <f t="shared" si="37"/>
        <v>7697</v>
      </c>
      <c r="S215" s="59">
        <f t="shared" si="37"/>
        <v>7563</v>
      </c>
      <c r="T215" s="59">
        <f t="shared" si="37"/>
        <v>7430</v>
      </c>
    </row>
    <row r="216" spans="1:20" ht="18" customHeight="1" x14ac:dyDescent="0.2">
      <c r="A216" s="89" t="s">
        <v>317</v>
      </c>
      <c r="B216" s="90" t="s">
        <v>188</v>
      </c>
      <c r="C216" s="84" t="s">
        <v>12</v>
      </c>
      <c r="D216" s="77">
        <v>1.5</v>
      </c>
      <c r="E216" s="78" t="s">
        <v>14</v>
      </c>
      <c r="F216" s="57">
        <v>3</v>
      </c>
      <c r="G216" s="62">
        <f t="shared" si="35"/>
        <v>4.5</v>
      </c>
      <c r="H216" s="58">
        <f>IF(D216='基本（介護無）・単一'!$F$4,'基本（介護無）・単一'!$L$4,IF(D216='基本（介護無）・単一'!$F$5,'基本（介護無）・単一'!$L$5,IF(D216='基本（介護無）・単一'!$F$6,'基本（介護無）・単一'!$L$6,IF(D216='基本（介護無）・単一'!$F$7,'基本（介護無）・単一'!$L$7,IF(D216='基本（介護無）・単一'!$F$8,'基本（介護無）・単一'!$L$8,IF(D216='基本（介護無）・単一'!$F$9,'基本（介護無）・単一'!$L$9,IF(D216='基本（介護無）・単一'!$F$10,'基本（介護無）・単一'!$L$10)))))))</f>
        <v>385</v>
      </c>
      <c r="I216" s="257"/>
      <c r="J216" s="58">
        <f>'基本（介護無）・複合'!M51</f>
        <v>581</v>
      </c>
      <c r="K216" s="257"/>
      <c r="L216" s="58">
        <f t="shared" si="36"/>
        <v>833</v>
      </c>
      <c r="M216" s="59">
        <f t="shared" si="37"/>
        <v>9329</v>
      </c>
      <c r="N216" s="59">
        <f t="shared" si="37"/>
        <v>9129</v>
      </c>
      <c r="O216" s="59">
        <f t="shared" si="37"/>
        <v>9079</v>
      </c>
      <c r="P216" s="59">
        <f t="shared" si="37"/>
        <v>8929</v>
      </c>
      <c r="Q216" s="59">
        <f t="shared" si="37"/>
        <v>8829</v>
      </c>
      <c r="R216" s="59">
        <f t="shared" si="37"/>
        <v>8629</v>
      </c>
      <c r="S216" s="59">
        <f t="shared" si="37"/>
        <v>8479</v>
      </c>
      <c r="T216" s="59">
        <f t="shared" si="37"/>
        <v>8330</v>
      </c>
    </row>
    <row r="217" spans="1:20" ht="18" customHeight="1" x14ac:dyDescent="0.2">
      <c r="A217" s="89" t="s">
        <v>318</v>
      </c>
      <c r="B217" s="90" t="s">
        <v>188</v>
      </c>
      <c r="C217" s="84" t="s">
        <v>12</v>
      </c>
      <c r="D217" s="77">
        <v>1.5</v>
      </c>
      <c r="E217" s="78" t="s">
        <v>14</v>
      </c>
      <c r="F217" s="57">
        <v>3.5</v>
      </c>
      <c r="G217" s="62">
        <f t="shared" si="35"/>
        <v>5</v>
      </c>
      <c r="H217" s="58">
        <f>IF(D217='基本（介護無）・単一'!$F$4,'基本（介護無）・単一'!$L$4,IF(D217='基本（介護無）・単一'!$F$5,'基本（介護無）・単一'!$L$5,IF(D217='基本（介護無）・単一'!$F$6,'基本（介護無）・単一'!$L$6,IF(D217='基本（介護無）・単一'!$F$7,'基本（介護無）・単一'!$L$7,IF(D217='基本（介護無）・単一'!$F$8,'基本（介護無）・単一'!$L$8,IF(D217='基本（介護無）・単一'!$F$9,'基本（介護無）・単一'!$L$9,IF(D217='基本（介護無）・単一'!$F$10,'基本（介護無）・単一'!$L$10)))))))</f>
        <v>385</v>
      </c>
      <c r="I217" s="257"/>
      <c r="J217" s="58">
        <f>'基本（介護無）・複合'!M52</f>
        <v>678</v>
      </c>
      <c r="K217" s="257"/>
      <c r="L217" s="58">
        <f t="shared" si="36"/>
        <v>925</v>
      </c>
      <c r="M217" s="59">
        <f t="shared" si="37"/>
        <v>10360</v>
      </c>
      <c r="N217" s="59">
        <f t="shared" si="37"/>
        <v>10138</v>
      </c>
      <c r="O217" s="59">
        <f t="shared" si="37"/>
        <v>10082</v>
      </c>
      <c r="P217" s="59">
        <f t="shared" si="37"/>
        <v>9916</v>
      </c>
      <c r="Q217" s="59">
        <f t="shared" si="37"/>
        <v>9805</v>
      </c>
      <c r="R217" s="59">
        <f t="shared" si="37"/>
        <v>9583</v>
      </c>
      <c r="S217" s="59">
        <f t="shared" si="37"/>
        <v>9416</v>
      </c>
      <c r="T217" s="59">
        <f t="shared" si="37"/>
        <v>9250</v>
      </c>
    </row>
    <row r="218" spans="1:20" ht="18" customHeight="1" x14ac:dyDescent="0.2">
      <c r="A218" s="89" t="s">
        <v>319</v>
      </c>
      <c r="B218" s="90" t="s">
        <v>188</v>
      </c>
      <c r="C218" s="84" t="s">
        <v>12</v>
      </c>
      <c r="D218" s="77">
        <v>1.5</v>
      </c>
      <c r="E218" s="78" t="s">
        <v>14</v>
      </c>
      <c r="F218" s="57">
        <v>4</v>
      </c>
      <c r="G218" s="62">
        <f t="shared" si="35"/>
        <v>5.5</v>
      </c>
      <c r="H218" s="58">
        <f>IF(D218='基本（介護無）・単一'!$F$4,'基本（介護無）・単一'!$L$4,IF(D218='基本（介護無）・単一'!$F$5,'基本（介護無）・単一'!$L$5,IF(D218='基本（介護無）・単一'!$F$6,'基本（介護無）・単一'!$L$6,IF(D218='基本（介護無）・単一'!$F$7,'基本（介護無）・単一'!$L$7,IF(D218='基本（介護無）・単一'!$F$8,'基本（介護無）・単一'!$L$8,IF(D218='基本（介護無）・単一'!$F$9,'基本（介護無）・単一'!$L$9,IF(D218='基本（介護無）・単一'!$F$10,'基本（介護無）・単一'!$L$10)))))))</f>
        <v>385</v>
      </c>
      <c r="I218" s="257"/>
      <c r="J218" s="58">
        <f>'基本（介護無）・複合'!M53</f>
        <v>774</v>
      </c>
      <c r="K218" s="257"/>
      <c r="L218" s="58">
        <f t="shared" si="36"/>
        <v>1015</v>
      </c>
      <c r="M218" s="59">
        <f t="shared" si="37"/>
        <v>11368</v>
      </c>
      <c r="N218" s="59">
        <f t="shared" si="37"/>
        <v>11124</v>
      </c>
      <c r="O218" s="59">
        <f t="shared" si="37"/>
        <v>11063</v>
      </c>
      <c r="P218" s="59">
        <f t="shared" si="37"/>
        <v>10880</v>
      </c>
      <c r="Q218" s="59">
        <f t="shared" si="37"/>
        <v>10759</v>
      </c>
      <c r="R218" s="59">
        <f t="shared" si="37"/>
        <v>10515</v>
      </c>
      <c r="S218" s="59">
        <f t="shared" si="37"/>
        <v>10332</v>
      </c>
      <c r="T218" s="59">
        <f t="shared" si="37"/>
        <v>10150</v>
      </c>
    </row>
    <row r="219" spans="1:20" ht="18" customHeight="1" x14ac:dyDescent="0.2">
      <c r="A219" s="89" t="s">
        <v>320</v>
      </c>
      <c r="B219" s="90" t="s">
        <v>188</v>
      </c>
      <c r="C219" s="84" t="s">
        <v>12</v>
      </c>
      <c r="D219" s="77">
        <v>1.5</v>
      </c>
      <c r="E219" s="78" t="s">
        <v>14</v>
      </c>
      <c r="F219" s="57">
        <v>4.5</v>
      </c>
      <c r="G219" s="62">
        <f t="shared" si="35"/>
        <v>6</v>
      </c>
      <c r="H219" s="58">
        <f>IF(D219='基本（介護無）・単一'!$F$4,'基本（介護無）・単一'!$L$4,IF(D219='基本（介護無）・単一'!$F$5,'基本（介護無）・単一'!$L$5,IF(D219='基本（介護無）・単一'!$F$6,'基本（介護無）・単一'!$L$6,IF(D219='基本（介護無）・単一'!$F$7,'基本（介護無）・単一'!$L$7,IF(D219='基本（介護無）・単一'!$F$8,'基本（介護無）・単一'!$L$8,IF(D219='基本（介護無）・単一'!$F$9,'基本（介護無）・単一'!$L$9,IF(D219='基本（介護無）・単一'!$F$10,'基本（介護無）・単一'!$L$10)))))))</f>
        <v>385</v>
      </c>
      <c r="I219" s="257"/>
      <c r="J219" s="58">
        <f>'基本（介護無）・複合'!M54</f>
        <v>871</v>
      </c>
      <c r="K219" s="257"/>
      <c r="L219" s="58">
        <f t="shared" si="36"/>
        <v>1106</v>
      </c>
      <c r="M219" s="59">
        <f t="shared" si="37"/>
        <v>12387</v>
      </c>
      <c r="N219" s="59">
        <f t="shared" si="37"/>
        <v>12121</v>
      </c>
      <c r="O219" s="59">
        <f t="shared" si="37"/>
        <v>12055</v>
      </c>
      <c r="P219" s="59">
        <f t="shared" si="37"/>
        <v>11856</v>
      </c>
      <c r="Q219" s="59">
        <f t="shared" si="37"/>
        <v>11723</v>
      </c>
      <c r="R219" s="59">
        <f t="shared" si="37"/>
        <v>11458</v>
      </c>
      <c r="S219" s="59">
        <f t="shared" si="37"/>
        <v>11259</v>
      </c>
      <c r="T219" s="59">
        <f t="shared" si="37"/>
        <v>11060</v>
      </c>
    </row>
    <row r="220" spans="1:20" ht="18" customHeight="1" x14ac:dyDescent="0.2">
      <c r="A220" s="89" t="s">
        <v>321</v>
      </c>
      <c r="B220" s="90" t="s">
        <v>188</v>
      </c>
      <c r="C220" s="84" t="s">
        <v>12</v>
      </c>
      <c r="D220" s="77">
        <v>2</v>
      </c>
      <c r="E220" s="78" t="s">
        <v>14</v>
      </c>
      <c r="F220" s="57">
        <v>0.5</v>
      </c>
      <c r="G220" s="62">
        <f t="shared" si="35"/>
        <v>2.5</v>
      </c>
      <c r="H220" s="58">
        <f>IF(D220='基本（介護無）・単一'!$F$4,'基本（介護無）・単一'!$L$4,IF(D220='基本（介護無）・単一'!$F$5,'基本（介護無）・単一'!$L$5,IF(D220='基本（介護無）・単一'!$F$6,'基本（介護無）・単一'!$L$6,IF(D220='基本（介護無）・単一'!$F$7,'基本（介護無）・単一'!$L$7,IF(D220='基本（介護無）・単一'!$F$8,'基本（介護無）・単一'!$L$8,IF(D220='基本（介護無）・単一'!$F$9,'基本（介護無）・単一'!$L$9,IF(D220='基本（介護無）・単一'!$F$10,'基本（介護無）・単一'!$L$10)))))))</f>
        <v>483</v>
      </c>
      <c r="I220" s="257"/>
      <c r="J220" s="93">
        <f>J22</f>
        <v>98</v>
      </c>
      <c r="K220" s="257"/>
      <c r="L220" s="58">
        <f t="shared" si="36"/>
        <v>455</v>
      </c>
      <c r="M220" s="59">
        <f t="shared" si="37"/>
        <v>5096</v>
      </c>
      <c r="N220" s="59">
        <f t="shared" si="37"/>
        <v>4986</v>
      </c>
      <c r="O220" s="59">
        <f t="shared" si="37"/>
        <v>4959</v>
      </c>
      <c r="P220" s="59">
        <f t="shared" si="37"/>
        <v>4877</v>
      </c>
      <c r="Q220" s="59">
        <f t="shared" si="37"/>
        <v>4823</v>
      </c>
      <c r="R220" s="59">
        <f t="shared" si="37"/>
        <v>4713</v>
      </c>
      <c r="S220" s="59">
        <f t="shared" si="37"/>
        <v>4631</v>
      </c>
      <c r="T220" s="59">
        <f t="shared" si="37"/>
        <v>4550</v>
      </c>
    </row>
    <row r="221" spans="1:20" ht="18" customHeight="1" x14ac:dyDescent="0.2">
      <c r="A221" s="89" t="s">
        <v>322</v>
      </c>
      <c r="B221" s="90" t="s">
        <v>188</v>
      </c>
      <c r="C221" s="84" t="s">
        <v>12</v>
      </c>
      <c r="D221" s="77">
        <v>2</v>
      </c>
      <c r="E221" s="78" t="s">
        <v>14</v>
      </c>
      <c r="F221" s="57">
        <v>1</v>
      </c>
      <c r="G221" s="62">
        <f t="shared" si="35"/>
        <v>3</v>
      </c>
      <c r="H221" s="58">
        <f>IF(D221='基本（介護無）・単一'!$F$4,'基本（介護無）・単一'!$L$4,IF(D221='基本（介護無）・単一'!$F$5,'基本（介護無）・単一'!$L$5,IF(D221='基本（介護無）・単一'!$F$6,'基本（介護無）・単一'!$L$6,IF(D221='基本（介護無）・単一'!$F$7,'基本（介護無）・単一'!$L$7,IF(D221='基本（介護無）・単一'!$F$8,'基本（介護無）・単一'!$L$8,IF(D221='基本（介護無）・単一'!$F$9,'基本（介護無）・単一'!$L$9,IF(D221='基本（介護無）・単一'!$F$10,'基本（介護無）・単一'!$L$10)))))))</f>
        <v>483</v>
      </c>
      <c r="I221" s="257"/>
      <c r="J221" s="93">
        <f t="shared" ref="J221:J284" si="38">J23</f>
        <v>195</v>
      </c>
      <c r="K221" s="257"/>
      <c r="L221" s="58">
        <f t="shared" si="36"/>
        <v>545</v>
      </c>
      <c r="M221" s="59">
        <f t="shared" si="37"/>
        <v>6104</v>
      </c>
      <c r="N221" s="59">
        <f t="shared" si="37"/>
        <v>5973</v>
      </c>
      <c r="O221" s="59">
        <f t="shared" si="37"/>
        <v>5940</v>
      </c>
      <c r="P221" s="59">
        <f t="shared" si="37"/>
        <v>5842</v>
      </c>
      <c r="Q221" s="59">
        <f t="shared" si="37"/>
        <v>5777</v>
      </c>
      <c r="R221" s="59">
        <f t="shared" si="37"/>
        <v>5646</v>
      </c>
      <c r="S221" s="59">
        <f t="shared" si="37"/>
        <v>5548</v>
      </c>
      <c r="T221" s="59">
        <f t="shared" si="37"/>
        <v>5450</v>
      </c>
    </row>
    <row r="222" spans="1:20" ht="18" customHeight="1" x14ac:dyDescent="0.2">
      <c r="A222" s="89" t="s">
        <v>323</v>
      </c>
      <c r="B222" s="90" t="s">
        <v>188</v>
      </c>
      <c r="C222" s="84" t="s">
        <v>12</v>
      </c>
      <c r="D222" s="77">
        <v>2</v>
      </c>
      <c r="E222" s="78" t="s">
        <v>14</v>
      </c>
      <c r="F222" s="57">
        <v>1.5</v>
      </c>
      <c r="G222" s="62">
        <f t="shared" si="35"/>
        <v>3.5</v>
      </c>
      <c r="H222" s="58">
        <f>IF(D222='基本（介護無）・単一'!$F$4,'基本（介護無）・単一'!$L$4,IF(D222='基本（介護無）・単一'!$F$5,'基本（介護無）・単一'!$L$5,IF(D222='基本（介護無）・単一'!$F$6,'基本（介護無）・単一'!$L$6,IF(D222='基本（介護無）・単一'!$F$7,'基本（介護無）・単一'!$L$7,IF(D222='基本（介護無）・単一'!$F$8,'基本（介護無）・単一'!$L$8,IF(D222='基本（介護無）・単一'!$F$9,'基本（介護無）・単一'!$L$9,IF(D222='基本（介護無）・単一'!$F$10,'基本（介護無）・単一'!$L$10)))))))</f>
        <v>483</v>
      </c>
      <c r="I222" s="257"/>
      <c r="J222" s="93">
        <f t="shared" si="38"/>
        <v>291</v>
      </c>
      <c r="K222" s="257"/>
      <c r="L222" s="58">
        <f t="shared" si="36"/>
        <v>635</v>
      </c>
      <c r="M222" s="59">
        <f t="shared" si="37"/>
        <v>7112</v>
      </c>
      <c r="N222" s="59">
        <f t="shared" si="37"/>
        <v>6959</v>
      </c>
      <c r="O222" s="59">
        <f t="shared" si="37"/>
        <v>6921</v>
      </c>
      <c r="P222" s="59">
        <f t="shared" si="37"/>
        <v>6807</v>
      </c>
      <c r="Q222" s="59">
        <f t="shared" si="37"/>
        <v>6731</v>
      </c>
      <c r="R222" s="59">
        <f t="shared" si="37"/>
        <v>6578</v>
      </c>
      <c r="S222" s="59">
        <f t="shared" si="37"/>
        <v>6464</v>
      </c>
      <c r="T222" s="59">
        <f t="shared" si="37"/>
        <v>6350</v>
      </c>
    </row>
    <row r="223" spans="1:20" ht="18" customHeight="1" x14ac:dyDescent="0.2">
      <c r="A223" s="89" t="s">
        <v>324</v>
      </c>
      <c r="B223" s="90" t="s">
        <v>188</v>
      </c>
      <c r="C223" s="84" t="s">
        <v>12</v>
      </c>
      <c r="D223" s="77">
        <v>2</v>
      </c>
      <c r="E223" s="78" t="s">
        <v>14</v>
      </c>
      <c r="F223" s="57">
        <v>2</v>
      </c>
      <c r="G223" s="62">
        <f t="shared" si="35"/>
        <v>4</v>
      </c>
      <c r="H223" s="58">
        <f>IF(D223='基本（介護無）・単一'!$F$4,'基本（介護無）・単一'!$L$4,IF(D223='基本（介護無）・単一'!$F$5,'基本（介護無）・単一'!$L$5,IF(D223='基本（介護無）・単一'!$F$6,'基本（介護無）・単一'!$L$6,IF(D223='基本（介護無）・単一'!$F$7,'基本（介護無）・単一'!$L$7,IF(D223='基本（介護無）・単一'!$F$8,'基本（介護無）・単一'!$L$8,IF(D223='基本（介護無）・単一'!$F$9,'基本（介護無）・単一'!$L$9,IF(D223='基本（介護無）・単一'!$F$10,'基本（介護無）・単一'!$L$10)))))))</f>
        <v>483</v>
      </c>
      <c r="I223" s="257"/>
      <c r="J223" s="93">
        <f t="shared" si="38"/>
        <v>388</v>
      </c>
      <c r="K223" s="257"/>
      <c r="L223" s="58">
        <f t="shared" si="36"/>
        <v>726</v>
      </c>
      <c r="M223" s="59">
        <f t="shared" si="37"/>
        <v>8131</v>
      </c>
      <c r="N223" s="59">
        <f t="shared" si="37"/>
        <v>7956</v>
      </c>
      <c r="O223" s="59">
        <f t="shared" si="37"/>
        <v>7913</v>
      </c>
      <c r="P223" s="59">
        <f t="shared" si="37"/>
        <v>7782</v>
      </c>
      <c r="Q223" s="59">
        <f t="shared" si="37"/>
        <v>7695</v>
      </c>
      <c r="R223" s="59">
        <f t="shared" si="37"/>
        <v>7521</v>
      </c>
      <c r="S223" s="59">
        <f t="shared" si="37"/>
        <v>7390</v>
      </c>
      <c r="T223" s="59">
        <f t="shared" si="37"/>
        <v>7260</v>
      </c>
    </row>
    <row r="224" spans="1:20" ht="18" customHeight="1" x14ac:dyDescent="0.2">
      <c r="A224" s="89" t="s">
        <v>325</v>
      </c>
      <c r="B224" s="90" t="s">
        <v>188</v>
      </c>
      <c r="C224" s="84" t="s">
        <v>12</v>
      </c>
      <c r="D224" s="77">
        <v>2</v>
      </c>
      <c r="E224" s="78" t="s">
        <v>14</v>
      </c>
      <c r="F224" s="57">
        <v>2.5</v>
      </c>
      <c r="G224" s="62">
        <f t="shared" si="35"/>
        <v>4.5</v>
      </c>
      <c r="H224" s="58">
        <f>IF(D224='基本（介護無）・単一'!$F$4,'基本（介護無）・単一'!$L$4,IF(D224='基本（介護無）・単一'!$F$5,'基本（介護無）・単一'!$L$5,IF(D224='基本（介護無）・単一'!$F$6,'基本（介護無）・単一'!$L$6,IF(D224='基本（介護無）・単一'!$F$7,'基本（介護無）・単一'!$L$7,IF(D224='基本（介護無）・単一'!$F$8,'基本（介護無）・単一'!$L$8,IF(D224='基本（介護無）・単一'!$F$9,'基本（介護無）・単一'!$L$9,IF(D224='基本（介護無）・単一'!$F$10,'基本（介護無）・単一'!$L$10)))))))</f>
        <v>483</v>
      </c>
      <c r="I224" s="257"/>
      <c r="J224" s="93">
        <f t="shared" si="38"/>
        <v>484</v>
      </c>
      <c r="K224" s="257"/>
      <c r="L224" s="58">
        <f t="shared" si="36"/>
        <v>816</v>
      </c>
      <c r="M224" s="59">
        <f t="shared" si="37"/>
        <v>9139</v>
      </c>
      <c r="N224" s="59">
        <f t="shared" si="37"/>
        <v>8943</v>
      </c>
      <c r="O224" s="59">
        <f t="shared" si="37"/>
        <v>8894</v>
      </c>
      <c r="P224" s="59">
        <f t="shared" si="37"/>
        <v>8747</v>
      </c>
      <c r="Q224" s="59">
        <f t="shared" si="37"/>
        <v>8649</v>
      </c>
      <c r="R224" s="59">
        <f t="shared" si="37"/>
        <v>8453</v>
      </c>
      <c r="S224" s="59">
        <f t="shared" si="37"/>
        <v>8306</v>
      </c>
      <c r="T224" s="59">
        <f t="shared" si="37"/>
        <v>8160</v>
      </c>
    </row>
    <row r="225" spans="1:20" ht="18" customHeight="1" x14ac:dyDescent="0.2">
      <c r="A225" s="89" t="s">
        <v>326</v>
      </c>
      <c r="B225" s="90" t="s">
        <v>188</v>
      </c>
      <c r="C225" s="84" t="s">
        <v>12</v>
      </c>
      <c r="D225" s="77">
        <v>2</v>
      </c>
      <c r="E225" s="78" t="s">
        <v>14</v>
      </c>
      <c r="F225" s="57">
        <v>3</v>
      </c>
      <c r="G225" s="62">
        <f t="shared" si="35"/>
        <v>5</v>
      </c>
      <c r="H225" s="58">
        <f>IF(D225='基本（介護無）・単一'!$F$4,'基本（介護無）・単一'!$L$4,IF(D225='基本（介護無）・単一'!$F$5,'基本（介護無）・単一'!$L$5,IF(D225='基本（介護無）・単一'!$F$6,'基本（介護無）・単一'!$L$6,IF(D225='基本（介護無）・単一'!$F$7,'基本（介護無）・単一'!$L$7,IF(D225='基本（介護無）・単一'!$F$8,'基本（介護無）・単一'!$L$8,IF(D225='基本（介護無）・単一'!$F$9,'基本（介護無）・単一'!$L$9,IF(D225='基本（介護無）・単一'!$F$10,'基本（介護無）・単一'!$L$10)))))))</f>
        <v>483</v>
      </c>
      <c r="I225" s="257"/>
      <c r="J225" s="93">
        <f t="shared" si="38"/>
        <v>581</v>
      </c>
      <c r="K225" s="257"/>
      <c r="L225" s="58">
        <f t="shared" si="36"/>
        <v>907</v>
      </c>
      <c r="M225" s="59">
        <f t="shared" si="37"/>
        <v>10158</v>
      </c>
      <c r="N225" s="59">
        <f t="shared" si="37"/>
        <v>9940</v>
      </c>
      <c r="O225" s="59">
        <f t="shared" si="37"/>
        <v>9886</v>
      </c>
      <c r="P225" s="59">
        <f t="shared" si="37"/>
        <v>9723</v>
      </c>
      <c r="Q225" s="59">
        <f t="shared" si="37"/>
        <v>9614</v>
      </c>
      <c r="R225" s="59">
        <f t="shared" si="37"/>
        <v>9396</v>
      </c>
      <c r="S225" s="59">
        <f t="shared" si="37"/>
        <v>9233</v>
      </c>
      <c r="T225" s="59">
        <f t="shared" si="37"/>
        <v>9070</v>
      </c>
    </row>
    <row r="226" spans="1:20" ht="18" customHeight="1" x14ac:dyDescent="0.2">
      <c r="A226" s="89" t="s">
        <v>327</v>
      </c>
      <c r="B226" s="90" t="s">
        <v>188</v>
      </c>
      <c r="C226" s="84" t="s">
        <v>12</v>
      </c>
      <c r="D226" s="77">
        <v>2</v>
      </c>
      <c r="E226" s="78" t="s">
        <v>14</v>
      </c>
      <c r="F226" s="57">
        <v>3.5</v>
      </c>
      <c r="G226" s="62">
        <f t="shared" si="35"/>
        <v>5.5</v>
      </c>
      <c r="H226" s="58">
        <f>IF(D226='基本（介護無）・単一'!$F$4,'基本（介護無）・単一'!$L$4,IF(D226='基本（介護無）・単一'!$F$5,'基本（介護無）・単一'!$L$5,IF(D226='基本（介護無）・単一'!$F$6,'基本（介護無）・単一'!$L$6,IF(D226='基本（介護無）・単一'!$F$7,'基本（介護無）・単一'!$L$7,IF(D226='基本（介護無）・単一'!$F$8,'基本（介護無）・単一'!$L$8,IF(D226='基本（介護無）・単一'!$F$9,'基本（介護無）・単一'!$L$9,IF(D226='基本（介護無）・単一'!$F$10,'基本（介護無）・単一'!$L$10)))))))</f>
        <v>483</v>
      </c>
      <c r="I226" s="257"/>
      <c r="J226" s="93">
        <f t="shared" si="38"/>
        <v>678</v>
      </c>
      <c r="K226" s="257"/>
      <c r="L226" s="58">
        <f t="shared" si="36"/>
        <v>998</v>
      </c>
      <c r="M226" s="59">
        <f t="shared" ref="M226:T257" si="39">ROUNDDOWN(($L226*M$3),0)</f>
        <v>11177</v>
      </c>
      <c r="N226" s="59">
        <f t="shared" si="39"/>
        <v>10938</v>
      </c>
      <c r="O226" s="59">
        <f t="shared" si="39"/>
        <v>10878</v>
      </c>
      <c r="P226" s="59">
        <f t="shared" si="39"/>
        <v>10698</v>
      </c>
      <c r="Q226" s="59">
        <f t="shared" si="39"/>
        <v>10578</v>
      </c>
      <c r="R226" s="59">
        <f t="shared" si="39"/>
        <v>10339</v>
      </c>
      <c r="S226" s="59">
        <f t="shared" si="39"/>
        <v>10159</v>
      </c>
      <c r="T226" s="59">
        <f t="shared" si="39"/>
        <v>9980</v>
      </c>
    </row>
    <row r="227" spans="1:20" ht="18" customHeight="1" x14ac:dyDescent="0.2">
      <c r="A227" s="89" t="s">
        <v>328</v>
      </c>
      <c r="B227" s="90" t="s">
        <v>188</v>
      </c>
      <c r="C227" s="84" t="s">
        <v>12</v>
      </c>
      <c r="D227" s="77">
        <v>2</v>
      </c>
      <c r="E227" s="78" t="s">
        <v>14</v>
      </c>
      <c r="F227" s="57">
        <v>4</v>
      </c>
      <c r="G227" s="62">
        <f t="shared" si="35"/>
        <v>6</v>
      </c>
      <c r="H227" s="58">
        <f>IF(D227='基本（介護無）・単一'!$F$4,'基本（介護無）・単一'!$L$4,IF(D227='基本（介護無）・単一'!$F$5,'基本（介護無）・単一'!$L$5,IF(D227='基本（介護無）・単一'!$F$6,'基本（介護無）・単一'!$L$6,IF(D227='基本（介護無）・単一'!$F$7,'基本（介護無）・単一'!$L$7,IF(D227='基本（介護無）・単一'!$F$8,'基本（介護無）・単一'!$L$8,IF(D227='基本（介護無）・単一'!$F$9,'基本（介護無）・単一'!$L$9,IF(D227='基本（介護無）・単一'!$F$10,'基本（介護無）・単一'!$L$10)))))))</f>
        <v>483</v>
      </c>
      <c r="I227" s="257"/>
      <c r="J227" s="93">
        <f t="shared" si="38"/>
        <v>774</v>
      </c>
      <c r="K227" s="257"/>
      <c r="L227" s="58">
        <f t="shared" si="36"/>
        <v>1088</v>
      </c>
      <c r="M227" s="59">
        <f t="shared" si="39"/>
        <v>12185</v>
      </c>
      <c r="N227" s="59">
        <f t="shared" si="39"/>
        <v>11924</v>
      </c>
      <c r="O227" s="59">
        <f t="shared" si="39"/>
        <v>11859</v>
      </c>
      <c r="P227" s="59">
        <f t="shared" si="39"/>
        <v>11663</v>
      </c>
      <c r="Q227" s="59">
        <f t="shared" si="39"/>
        <v>11532</v>
      </c>
      <c r="R227" s="59">
        <f t="shared" si="39"/>
        <v>11271</v>
      </c>
      <c r="S227" s="59">
        <f t="shared" si="39"/>
        <v>11075</v>
      </c>
      <c r="T227" s="59">
        <f t="shared" si="39"/>
        <v>10880</v>
      </c>
    </row>
    <row r="228" spans="1:20" ht="18" customHeight="1" x14ac:dyDescent="0.2">
      <c r="A228" s="89" t="s">
        <v>329</v>
      </c>
      <c r="B228" s="90" t="s">
        <v>188</v>
      </c>
      <c r="C228" s="84" t="s">
        <v>12</v>
      </c>
      <c r="D228" s="77">
        <v>2</v>
      </c>
      <c r="E228" s="78" t="s">
        <v>14</v>
      </c>
      <c r="F228" s="57">
        <v>4.5</v>
      </c>
      <c r="G228" s="62">
        <f t="shared" si="35"/>
        <v>6.5</v>
      </c>
      <c r="H228" s="58">
        <f>IF(D228='基本（介護無）・単一'!$F$4,'基本（介護無）・単一'!$L$4,IF(D228='基本（介護無）・単一'!$F$5,'基本（介護無）・単一'!$L$5,IF(D228='基本（介護無）・単一'!$F$6,'基本（介護無）・単一'!$L$6,IF(D228='基本（介護無）・単一'!$F$7,'基本（介護無）・単一'!$L$7,IF(D228='基本（介護無）・単一'!$F$8,'基本（介護無）・単一'!$L$8,IF(D228='基本（介護無）・単一'!$F$9,'基本（介護無）・単一'!$L$9,IF(D228='基本（介護無）・単一'!$F$10,'基本（介護無）・単一'!$L$10)))))))</f>
        <v>483</v>
      </c>
      <c r="I228" s="257"/>
      <c r="J228" s="93">
        <f t="shared" si="38"/>
        <v>871</v>
      </c>
      <c r="K228" s="257"/>
      <c r="L228" s="58">
        <f t="shared" si="36"/>
        <v>1179</v>
      </c>
      <c r="M228" s="59">
        <f t="shared" si="39"/>
        <v>13204</v>
      </c>
      <c r="N228" s="59">
        <f t="shared" si="39"/>
        <v>12921</v>
      </c>
      <c r="O228" s="59">
        <f t="shared" si="39"/>
        <v>12851</v>
      </c>
      <c r="P228" s="59">
        <f t="shared" si="39"/>
        <v>12638</v>
      </c>
      <c r="Q228" s="59">
        <f t="shared" si="39"/>
        <v>12497</v>
      </c>
      <c r="R228" s="59">
        <f t="shared" si="39"/>
        <v>12214</v>
      </c>
      <c r="S228" s="59">
        <f t="shared" si="39"/>
        <v>12002</v>
      </c>
      <c r="T228" s="59">
        <f t="shared" si="39"/>
        <v>11790</v>
      </c>
    </row>
    <row r="229" spans="1:20" ht="18" customHeight="1" x14ac:dyDescent="0.2">
      <c r="A229" s="89" t="s">
        <v>330</v>
      </c>
      <c r="B229" s="90" t="s">
        <v>188</v>
      </c>
      <c r="C229" s="84" t="s">
        <v>12</v>
      </c>
      <c r="D229" s="77">
        <v>2.5</v>
      </c>
      <c r="E229" s="78" t="s">
        <v>14</v>
      </c>
      <c r="F229" s="57">
        <v>0.5</v>
      </c>
      <c r="G229" s="62">
        <f t="shared" si="35"/>
        <v>3</v>
      </c>
      <c r="H229" s="58">
        <f>IF(D229='基本（介護無）・単一'!$F$4,'基本（介護無）・単一'!$L$4,IF(D229='基本（介護無）・単一'!$F$5,'基本（介護無）・単一'!$L$5,IF(D229='基本（介護無）・単一'!$F$6,'基本（介護無）・単一'!$L$6,IF(D229='基本（介護無）・単一'!$F$7,'基本（介護無）・単一'!$L$7,IF(D229='基本（介護無）・単一'!$F$8,'基本（介護無）・単一'!$L$8,IF(D229='基本（介護無）・単一'!$F$9,'基本（介護無）・単一'!$L$9,IF(D229='基本（介護無）・単一'!$F$10,'基本（介護無）・単一'!$L$10)))))))</f>
        <v>580</v>
      </c>
      <c r="I229" s="257"/>
      <c r="J229" s="93">
        <f t="shared" si="38"/>
        <v>98</v>
      </c>
      <c r="K229" s="257"/>
      <c r="L229" s="58">
        <f t="shared" si="36"/>
        <v>527</v>
      </c>
      <c r="M229" s="59">
        <f t="shared" si="39"/>
        <v>5902</v>
      </c>
      <c r="N229" s="59">
        <f t="shared" si="39"/>
        <v>5775</v>
      </c>
      <c r="O229" s="59">
        <f t="shared" si="39"/>
        <v>5744</v>
      </c>
      <c r="P229" s="59">
        <f t="shared" si="39"/>
        <v>5649</v>
      </c>
      <c r="Q229" s="59">
        <f t="shared" si="39"/>
        <v>5586</v>
      </c>
      <c r="R229" s="59">
        <f t="shared" si="39"/>
        <v>5459</v>
      </c>
      <c r="S229" s="59">
        <f t="shared" si="39"/>
        <v>5364</v>
      </c>
      <c r="T229" s="59">
        <f t="shared" si="39"/>
        <v>5270</v>
      </c>
    </row>
    <row r="230" spans="1:20" ht="18" customHeight="1" x14ac:dyDescent="0.2">
      <c r="A230" s="89" t="s">
        <v>331</v>
      </c>
      <c r="B230" s="90" t="s">
        <v>188</v>
      </c>
      <c r="C230" s="84" t="s">
        <v>12</v>
      </c>
      <c r="D230" s="77">
        <v>2.5</v>
      </c>
      <c r="E230" s="78" t="s">
        <v>14</v>
      </c>
      <c r="F230" s="57">
        <v>1</v>
      </c>
      <c r="G230" s="62">
        <f t="shared" si="35"/>
        <v>3.5</v>
      </c>
      <c r="H230" s="58">
        <f>IF(D230='基本（介護無）・単一'!$F$4,'基本（介護無）・単一'!$L$4,IF(D230='基本（介護無）・単一'!$F$5,'基本（介護無）・単一'!$L$5,IF(D230='基本（介護無）・単一'!$F$6,'基本（介護無）・単一'!$L$6,IF(D230='基本（介護無）・単一'!$F$7,'基本（介護無）・単一'!$L$7,IF(D230='基本（介護無）・単一'!$F$8,'基本（介護無）・単一'!$L$8,IF(D230='基本（介護無）・単一'!$F$9,'基本（介護無）・単一'!$L$9,IF(D230='基本（介護無）・単一'!$F$10,'基本（介護無）・単一'!$L$10)))))))</f>
        <v>580</v>
      </c>
      <c r="I230" s="257"/>
      <c r="J230" s="93">
        <f t="shared" si="38"/>
        <v>195</v>
      </c>
      <c r="K230" s="257"/>
      <c r="L230" s="58">
        <f t="shared" si="36"/>
        <v>618</v>
      </c>
      <c r="M230" s="59">
        <f t="shared" si="39"/>
        <v>6921</v>
      </c>
      <c r="N230" s="59">
        <f t="shared" si="39"/>
        <v>6773</v>
      </c>
      <c r="O230" s="59">
        <f t="shared" si="39"/>
        <v>6736</v>
      </c>
      <c r="P230" s="59">
        <f t="shared" si="39"/>
        <v>6624</v>
      </c>
      <c r="Q230" s="59">
        <f t="shared" si="39"/>
        <v>6550</v>
      </c>
      <c r="R230" s="59">
        <f t="shared" si="39"/>
        <v>6402</v>
      </c>
      <c r="S230" s="59">
        <f t="shared" si="39"/>
        <v>6291</v>
      </c>
      <c r="T230" s="59">
        <f t="shared" si="39"/>
        <v>6180</v>
      </c>
    </row>
    <row r="231" spans="1:20" ht="18" customHeight="1" x14ac:dyDescent="0.2">
      <c r="A231" s="89" t="s">
        <v>332</v>
      </c>
      <c r="B231" s="90" t="s">
        <v>188</v>
      </c>
      <c r="C231" s="84" t="s">
        <v>12</v>
      </c>
      <c r="D231" s="77">
        <v>2.5</v>
      </c>
      <c r="E231" s="78" t="s">
        <v>14</v>
      </c>
      <c r="F231" s="57">
        <v>1.5</v>
      </c>
      <c r="G231" s="62">
        <f t="shared" si="35"/>
        <v>4</v>
      </c>
      <c r="H231" s="58">
        <f>IF(D231='基本（介護無）・単一'!$F$4,'基本（介護無）・単一'!$L$4,IF(D231='基本（介護無）・単一'!$F$5,'基本（介護無）・単一'!$L$5,IF(D231='基本（介護無）・単一'!$F$6,'基本（介護無）・単一'!$L$6,IF(D231='基本（介護無）・単一'!$F$7,'基本（介護無）・単一'!$L$7,IF(D231='基本（介護無）・単一'!$F$8,'基本（介護無）・単一'!$L$8,IF(D231='基本（介護無）・単一'!$F$9,'基本（介護無）・単一'!$L$9,IF(D231='基本（介護無）・単一'!$F$10,'基本（介護無）・単一'!$L$10)))))))</f>
        <v>580</v>
      </c>
      <c r="I231" s="257"/>
      <c r="J231" s="93">
        <f t="shared" si="38"/>
        <v>291</v>
      </c>
      <c r="K231" s="257"/>
      <c r="L231" s="58">
        <f t="shared" si="36"/>
        <v>708</v>
      </c>
      <c r="M231" s="59">
        <f t="shared" si="39"/>
        <v>7929</v>
      </c>
      <c r="N231" s="59">
        <f t="shared" si="39"/>
        <v>7759</v>
      </c>
      <c r="O231" s="59">
        <f t="shared" si="39"/>
        <v>7717</v>
      </c>
      <c r="P231" s="59">
        <f t="shared" si="39"/>
        <v>7589</v>
      </c>
      <c r="Q231" s="59">
        <f t="shared" si="39"/>
        <v>7504</v>
      </c>
      <c r="R231" s="59">
        <f t="shared" si="39"/>
        <v>7334</v>
      </c>
      <c r="S231" s="59">
        <f t="shared" si="39"/>
        <v>7207</v>
      </c>
      <c r="T231" s="59">
        <f t="shared" si="39"/>
        <v>7080</v>
      </c>
    </row>
    <row r="232" spans="1:20" ht="18" customHeight="1" x14ac:dyDescent="0.2">
      <c r="A232" s="89" t="s">
        <v>333</v>
      </c>
      <c r="B232" s="90" t="s">
        <v>188</v>
      </c>
      <c r="C232" s="84" t="s">
        <v>12</v>
      </c>
      <c r="D232" s="77">
        <v>2.5</v>
      </c>
      <c r="E232" s="78" t="s">
        <v>14</v>
      </c>
      <c r="F232" s="57">
        <v>2</v>
      </c>
      <c r="G232" s="62">
        <f t="shared" si="35"/>
        <v>4.5</v>
      </c>
      <c r="H232" s="58">
        <f>IF(D232='基本（介護無）・単一'!$F$4,'基本（介護無）・単一'!$L$4,IF(D232='基本（介護無）・単一'!$F$5,'基本（介護無）・単一'!$L$5,IF(D232='基本（介護無）・単一'!$F$6,'基本（介護無）・単一'!$L$6,IF(D232='基本（介護無）・単一'!$F$7,'基本（介護無）・単一'!$L$7,IF(D232='基本（介護無）・単一'!$F$8,'基本（介護無）・単一'!$L$8,IF(D232='基本（介護無）・単一'!$F$9,'基本（介護無）・単一'!$L$9,IF(D232='基本（介護無）・単一'!$F$10,'基本（介護無）・単一'!$L$10)))))))</f>
        <v>580</v>
      </c>
      <c r="I232" s="257"/>
      <c r="J232" s="93">
        <f t="shared" si="38"/>
        <v>388</v>
      </c>
      <c r="K232" s="257"/>
      <c r="L232" s="58">
        <f t="shared" si="36"/>
        <v>799</v>
      </c>
      <c r="M232" s="59">
        <f t="shared" si="39"/>
        <v>8948</v>
      </c>
      <c r="N232" s="59">
        <f t="shared" si="39"/>
        <v>8757</v>
      </c>
      <c r="O232" s="59">
        <f t="shared" si="39"/>
        <v>8709</v>
      </c>
      <c r="P232" s="59">
        <f t="shared" si="39"/>
        <v>8565</v>
      </c>
      <c r="Q232" s="59">
        <f t="shared" si="39"/>
        <v>8469</v>
      </c>
      <c r="R232" s="59">
        <f t="shared" si="39"/>
        <v>8277</v>
      </c>
      <c r="S232" s="59">
        <f t="shared" si="39"/>
        <v>8133</v>
      </c>
      <c r="T232" s="59">
        <f t="shared" si="39"/>
        <v>7990</v>
      </c>
    </row>
    <row r="233" spans="1:20" ht="18" customHeight="1" x14ac:dyDescent="0.2">
      <c r="A233" s="89" t="s">
        <v>334</v>
      </c>
      <c r="B233" s="90" t="s">
        <v>188</v>
      </c>
      <c r="C233" s="84" t="s">
        <v>12</v>
      </c>
      <c r="D233" s="77">
        <v>2.5</v>
      </c>
      <c r="E233" s="78" t="s">
        <v>14</v>
      </c>
      <c r="F233" s="57">
        <v>2.5</v>
      </c>
      <c r="G233" s="62">
        <f t="shared" si="35"/>
        <v>5</v>
      </c>
      <c r="H233" s="58">
        <f>IF(D233='基本（介護無）・単一'!$F$4,'基本（介護無）・単一'!$L$4,IF(D233='基本（介護無）・単一'!$F$5,'基本（介護無）・単一'!$L$5,IF(D233='基本（介護無）・単一'!$F$6,'基本（介護無）・単一'!$L$6,IF(D233='基本（介護無）・単一'!$F$7,'基本（介護無）・単一'!$L$7,IF(D233='基本（介護無）・単一'!$F$8,'基本（介護無）・単一'!$L$8,IF(D233='基本（介護無）・単一'!$F$9,'基本（介護無）・単一'!$L$9,IF(D233='基本（介護無）・単一'!$F$10,'基本（介護無）・単一'!$L$10)))))))</f>
        <v>580</v>
      </c>
      <c r="I233" s="257"/>
      <c r="J233" s="93">
        <f t="shared" si="38"/>
        <v>484</v>
      </c>
      <c r="K233" s="257"/>
      <c r="L233" s="58">
        <f t="shared" si="36"/>
        <v>889</v>
      </c>
      <c r="M233" s="59">
        <f t="shared" si="39"/>
        <v>9956</v>
      </c>
      <c r="N233" s="59">
        <f t="shared" si="39"/>
        <v>9743</v>
      </c>
      <c r="O233" s="59">
        <f t="shared" si="39"/>
        <v>9690</v>
      </c>
      <c r="P233" s="59">
        <f t="shared" si="39"/>
        <v>9530</v>
      </c>
      <c r="Q233" s="59">
        <f t="shared" si="39"/>
        <v>9423</v>
      </c>
      <c r="R233" s="59">
        <f t="shared" si="39"/>
        <v>9210</v>
      </c>
      <c r="S233" s="59">
        <f t="shared" si="39"/>
        <v>9050</v>
      </c>
      <c r="T233" s="59">
        <f t="shared" si="39"/>
        <v>8890</v>
      </c>
    </row>
    <row r="234" spans="1:20" ht="18" customHeight="1" x14ac:dyDescent="0.2">
      <c r="A234" s="89" t="s">
        <v>335</v>
      </c>
      <c r="B234" s="90" t="s">
        <v>188</v>
      </c>
      <c r="C234" s="84" t="s">
        <v>12</v>
      </c>
      <c r="D234" s="77">
        <v>2.5</v>
      </c>
      <c r="E234" s="78" t="s">
        <v>14</v>
      </c>
      <c r="F234" s="57">
        <v>3</v>
      </c>
      <c r="G234" s="62">
        <f t="shared" si="35"/>
        <v>5.5</v>
      </c>
      <c r="H234" s="58">
        <f>IF(D234='基本（介護無）・単一'!$F$4,'基本（介護無）・単一'!$L$4,IF(D234='基本（介護無）・単一'!$F$5,'基本（介護無）・単一'!$L$5,IF(D234='基本（介護無）・単一'!$F$6,'基本（介護無）・単一'!$L$6,IF(D234='基本（介護無）・単一'!$F$7,'基本（介護無）・単一'!$L$7,IF(D234='基本（介護無）・単一'!$F$8,'基本（介護無）・単一'!$L$8,IF(D234='基本（介護無）・単一'!$F$9,'基本（介護無）・単一'!$L$9,IF(D234='基本（介護無）・単一'!$F$10,'基本（介護無）・単一'!$L$10)))))))</f>
        <v>580</v>
      </c>
      <c r="I234" s="257"/>
      <c r="J234" s="93">
        <f t="shared" si="38"/>
        <v>581</v>
      </c>
      <c r="K234" s="257"/>
      <c r="L234" s="58">
        <f t="shared" si="36"/>
        <v>980</v>
      </c>
      <c r="M234" s="59">
        <f t="shared" si="39"/>
        <v>10976</v>
      </c>
      <c r="N234" s="59">
        <f t="shared" si="39"/>
        <v>10740</v>
      </c>
      <c r="O234" s="59">
        <f t="shared" si="39"/>
        <v>10682</v>
      </c>
      <c r="P234" s="59">
        <f t="shared" si="39"/>
        <v>10505</v>
      </c>
      <c r="Q234" s="59">
        <f t="shared" si="39"/>
        <v>10388</v>
      </c>
      <c r="R234" s="59">
        <f t="shared" si="39"/>
        <v>10152</v>
      </c>
      <c r="S234" s="59">
        <f t="shared" si="39"/>
        <v>9976</v>
      </c>
      <c r="T234" s="59">
        <f t="shared" si="39"/>
        <v>9800</v>
      </c>
    </row>
    <row r="235" spans="1:20" ht="18" customHeight="1" x14ac:dyDescent="0.2">
      <c r="A235" s="89" t="s">
        <v>336</v>
      </c>
      <c r="B235" s="90" t="s">
        <v>188</v>
      </c>
      <c r="C235" s="84" t="s">
        <v>12</v>
      </c>
      <c r="D235" s="77">
        <v>2.5</v>
      </c>
      <c r="E235" s="78" t="s">
        <v>14</v>
      </c>
      <c r="F235" s="57">
        <v>3.5</v>
      </c>
      <c r="G235" s="62">
        <f t="shared" si="35"/>
        <v>6</v>
      </c>
      <c r="H235" s="58">
        <f>IF(D235='基本（介護無）・単一'!$F$4,'基本（介護無）・単一'!$L$4,IF(D235='基本（介護無）・単一'!$F$5,'基本（介護無）・単一'!$L$5,IF(D235='基本（介護無）・単一'!$F$6,'基本（介護無）・単一'!$L$6,IF(D235='基本（介護無）・単一'!$F$7,'基本（介護無）・単一'!$L$7,IF(D235='基本（介護無）・単一'!$F$8,'基本（介護無）・単一'!$L$8,IF(D235='基本（介護無）・単一'!$F$9,'基本（介護無）・単一'!$L$9,IF(D235='基本（介護無）・単一'!$F$10,'基本（介護無）・単一'!$L$10)))))))</f>
        <v>580</v>
      </c>
      <c r="I235" s="257"/>
      <c r="J235" s="93">
        <f t="shared" si="38"/>
        <v>678</v>
      </c>
      <c r="K235" s="257"/>
      <c r="L235" s="58">
        <f t="shared" si="36"/>
        <v>1071</v>
      </c>
      <c r="M235" s="59">
        <f t="shared" si="39"/>
        <v>11995</v>
      </c>
      <c r="N235" s="59">
        <f t="shared" si="39"/>
        <v>11738</v>
      </c>
      <c r="O235" s="59">
        <f t="shared" si="39"/>
        <v>11673</v>
      </c>
      <c r="P235" s="59">
        <f t="shared" si="39"/>
        <v>11481</v>
      </c>
      <c r="Q235" s="59">
        <f t="shared" si="39"/>
        <v>11352</v>
      </c>
      <c r="R235" s="59">
        <f t="shared" si="39"/>
        <v>11095</v>
      </c>
      <c r="S235" s="59">
        <f t="shared" si="39"/>
        <v>10902</v>
      </c>
      <c r="T235" s="59">
        <f t="shared" si="39"/>
        <v>10710</v>
      </c>
    </row>
    <row r="236" spans="1:20" ht="18" customHeight="1" x14ac:dyDescent="0.2">
      <c r="A236" s="89" t="s">
        <v>337</v>
      </c>
      <c r="B236" s="90" t="s">
        <v>188</v>
      </c>
      <c r="C236" s="84" t="s">
        <v>12</v>
      </c>
      <c r="D236" s="77">
        <v>2.5</v>
      </c>
      <c r="E236" s="78" t="s">
        <v>14</v>
      </c>
      <c r="F236" s="57">
        <v>4</v>
      </c>
      <c r="G236" s="62">
        <f t="shared" si="35"/>
        <v>6.5</v>
      </c>
      <c r="H236" s="58">
        <f>IF(D236='基本（介護無）・単一'!$F$4,'基本（介護無）・単一'!$L$4,IF(D236='基本（介護無）・単一'!$F$5,'基本（介護無）・単一'!$L$5,IF(D236='基本（介護無）・単一'!$F$6,'基本（介護無）・単一'!$L$6,IF(D236='基本（介護無）・単一'!$F$7,'基本（介護無）・単一'!$L$7,IF(D236='基本（介護無）・単一'!$F$8,'基本（介護無）・単一'!$L$8,IF(D236='基本（介護無）・単一'!$F$9,'基本（介護無）・単一'!$L$9,IF(D236='基本（介護無）・単一'!$F$10,'基本（介護無）・単一'!$L$10)))))))</f>
        <v>580</v>
      </c>
      <c r="I236" s="257"/>
      <c r="J236" s="93">
        <f t="shared" si="38"/>
        <v>774</v>
      </c>
      <c r="K236" s="257"/>
      <c r="L236" s="58">
        <f t="shared" si="36"/>
        <v>1161</v>
      </c>
      <c r="M236" s="59">
        <f t="shared" si="39"/>
        <v>13003</v>
      </c>
      <c r="N236" s="59">
        <f t="shared" si="39"/>
        <v>12724</v>
      </c>
      <c r="O236" s="59">
        <f t="shared" si="39"/>
        <v>12654</v>
      </c>
      <c r="P236" s="59">
        <f t="shared" si="39"/>
        <v>12445</v>
      </c>
      <c r="Q236" s="59">
        <f t="shared" si="39"/>
        <v>12306</v>
      </c>
      <c r="R236" s="59">
        <f t="shared" si="39"/>
        <v>12027</v>
      </c>
      <c r="S236" s="59">
        <f t="shared" si="39"/>
        <v>11818</v>
      </c>
      <c r="T236" s="59">
        <f t="shared" si="39"/>
        <v>11610</v>
      </c>
    </row>
    <row r="237" spans="1:20" ht="18" customHeight="1" x14ac:dyDescent="0.2">
      <c r="A237" s="89" t="s">
        <v>338</v>
      </c>
      <c r="B237" s="90" t="s">
        <v>188</v>
      </c>
      <c r="C237" s="84" t="s">
        <v>12</v>
      </c>
      <c r="D237" s="77">
        <v>2.5</v>
      </c>
      <c r="E237" s="78" t="s">
        <v>14</v>
      </c>
      <c r="F237" s="57">
        <v>4.5</v>
      </c>
      <c r="G237" s="62">
        <f t="shared" si="35"/>
        <v>7</v>
      </c>
      <c r="H237" s="58">
        <f>IF(D237='基本（介護無）・単一'!$F$4,'基本（介護無）・単一'!$L$4,IF(D237='基本（介護無）・単一'!$F$5,'基本（介護無）・単一'!$L$5,IF(D237='基本（介護無）・単一'!$F$6,'基本（介護無）・単一'!$L$6,IF(D237='基本（介護無）・単一'!$F$7,'基本（介護無）・単一'!$L$7,IF(D237='基本（介護無）・単一'!$F$8,'基本（介護無）・単一'!$L$8,IF(D237='基本（介護無）・単一'!$F$9,'基本（介護無）・単一'!$L$9,IF(D237='基本（介護無）・単一'!$F$10,'基本（介護無）・単一'!$L$10)))))))</f>
        <v>580</v>
      </c>
      <c r="I237" s="257"/>
      <c r="J237" s="93">
        <f t="shared" si="38"/>
        <v>871</v>
      </c>
      <c r="K237" s="257"/>
      <c r="L237" s="58">
        <f t="shared" si="36"/>
        <v>1252</v>
      </c>
      <c r="M237" s="59">
        <f t="shared" si="39"/>
        <v>14022</v>
      </c>
      <c r="N237" s="59">
        <f t="shared" si="39"/>
        <v>13721</v>
      </c>
      <c r="O237" s="59">
        <f t="shared" si="39"/>
        <v>13646</v>
      </c>
      <c r="P237" s="59">
        <f t="shared" si="39"/>
        <v>13421</v>
      </c>
      <c r="Q237" s="59">
        <f t="shared" si="39"/>
        <v>13271</v>
      </c>
      <c r="R237" s="59">
        <f t="shared" si="39"/>
        <v>12970</v>
      </c>
      <c r="S237" s="59">
        <f t="shared" si="39"/>
        <v>12745</v>
      </c>
      <c r="T237" s="59">
        <f t="shared" si="39"/>
        <v>12520</v>
      </c>
    </row>
    <row r="238" spans="1:20" ht="18" customHeight="1" x14ac:dyDescent="0.2">
      <c r="A238" s="89" t="s">
        <v>339</v>
      </c>
      <c r="B238" s="90" t="s">
        <v>188</v>
      </c>
      <c r="C238" s="84" t="s">
        <v>12</v>
      </c>
      <c r="D238" s="77">
        <v>3</v>
      </c>
      <c r="E238" s="78" t="s">
        <v>14</v>
      </c>
      <c r="F238" s="57">
        <v>0.5</v>
      </c>
      <c r="G238" s="62">
        <f t="shared" si="35"/>
        <v>3.5</v>
      </c>
      <c r="H238" s="58">
        <f>IF(D238='基本（介護無）・単一'!$F$4,'基本（介護無）・単一'!$L$4,IF(D238='基本（介護無）・単一'!$F$5,'基本（介護無）・単一'!$L$5,IF(D238='基本（介護無）・単一'!$F$6,'基本（介護無）・単一'!$L$6,IF(D238='基本（介護無）・単一'!$F$7,'基本（介護無）・単一'!$L$7,IF(D238='基本（介護無）・単一'!$F$8,'基本（介護無）・単一'!$L$8,IF(D238='基本（介護無）・単一'!$F$9,'基本（介護無）・単一'!$L$9,IF(D238='基本（介護無）・単一'!$F$10,'基本（介護無）・単一'!$L$10)))))))</f>
        <v>676</v>
      </c>
      <c r="I238" s="257"/>
      <c r="J238" s="93">
        <f t="shared" si="38"/>
        <v>98</v>
      </c>
      <c r="K238" s="257"/>
      <c r="L238" s="58">
        <f t="shared" si="36"/>
        <v>599</v>
      </c>
      <c r="M238" s="59">
        <f t="shared" si="39"/>
        <v>6708</v>
      </c>
      <c r="N238" s="59">
        <f t="shared" si="39"/>
        <v>6565</v>
      </c>
      <c r="O238" s="59">
        <f t="shared" si="39"/>
        <v>6529</v>
      </c>
      <c r="P238" s="59">
        <f t="shared" si="39"/>
        <v>6421</v>
      </c>
      <c r="Q238" s="59">
        <f t="shared" si="39"/>
        <v>6349</v>
      </c>
      <c r="R238" s="59">
        <f t="shared" si="39"/>
        <v>6205</v>
      </c>
      <c r="S238" s="59">
        <f t="shared" si="39"/>
        <v>6097</v>
      </c>
      <c r="T238" s="59">
        <f t="shared" si="39"/>
        <v>5990</v>
      </c>
    </row>
    <row r="239" spans="1:20" ht="18" customHeight="1" x14ac:dyDescent="0.2">
      <c r="A239" s="89" t="s">
        <v>340</v>
      </c>
      <c r="B239" s="90" t="s">
        <v>188</v>
      </c>
      <c r="C239" s="84" t="s">
        <v>12</v>
      </c>
      <c r="D239" s="77">
        <v>3</v>
      </c>
      <c r="E239" s="78" t="s">
        <v>14</v>
      </c>
      <c r="F239" s="57">
        <v>1</v>
      </c>
      <c r="G239" s="62">
        <f t="shared" si="35"/>
        <v>4</v>
      </c>
      <c r="H239" s="58">
        <f>IF(D239='基本（介護無）・単一'!$F$4,'基本（介護無）・単一'!$L$4,IF(D239='基本（介護無）・単一'!$F$5,'基本（介護無）・単一'!$L$5,IF(D239='基本（介護無）・単一'!$F$6,'基本（介護無）・単一'!$L$6,IF(D239='基本（介護無）・単一'!$F$7,'基本（介護無）・単一'!$L$7,IF(D239='基本（介護無）・単一'!$F$8,'基本（介護無）・単一'!$L$8,IF(D239='基本（介護無）・単一'!$F$9,'基本（介護無）・単一'!$L$9,IF(D239='基本（介護無）・単一'!$F$10,'基本（介護無）・単一'!$L$10)))))))</f>
        <v>676</v>
      </c>
      <c r="I239" s="257"/>
      <c r="J239" s="93">
        <f t="shared" si="38"/>
        <v>195</v>
      </c>
      <c r="K239" s="257"/>
      <c r="L239" s="58">
        <f t="shared" si="36"/>
        <v>690</v>
      </c>
      <c r="M239" s="59">
        <f t="shared" si="39"/>
        <v>7728</v>
      </c>
      <c r="N239" s="59">
        <f t="shared" si="39"/>
        <v>7562</v>
      </c>
      <c r="O239" s="59">
        <f t="shared" si="39"/>
        <v>7521</v>
      </c>
      <c r="P239" s="59">
        <f t="shared" si="39"/>
        <v>7396</v>
      </c>
      <c r="Q239" s="59">
        <f t="shared" si="39"/>
        <v>7314</v>
      </c>
      <c r="R239" s="59">
        <f t="shared" si="39"/>
        <v>7148</v>
      </c>
      <c r="S239" s="59">
        <f t="shared" si="39"/>
        <v>7024</v>
      </c>
      <c r="T239" s="59">
        <f t="shared" si="39"/>
        <v>6900</v>
      </c>
    </row>
    <row r="240" spans="1:20" ht="18" customHeight="1" x14ac:dyDescent="0.2">
      <c r="A240" s="89" t="s">
        <v>341</v>
      </c>
      <c r="B240" s="90" t="s">
        <v>188</v>
      </c>
      <c r="C240" s="84" t="s">
        <v>12</v>
      </c>
      <c r="D240" s="77">
        <v>3</v>
      </c>
      <c r="E240" s="78" t="s">
        <v>14</v>
      </c>
      <c r="F240" s="57">
        <v>1.5</v>
      </c>
      <c r="G240" s="62">
        <f t="shared" si="35"/>
        <v>4.5</v>
      </c>
      <c r="H240" s="58">
        <f>IF(D240='基本（介護無）・単一'!$F$4,'基本（介護無）・単一'!$L$4,IF(D240='基本（介護無）・単一'!$F$5,'基本（介護無）・単一'!$L$5,IF(D240='基本（介護無）・単一'!$F$6,'基本（介護無）・単一'!$L$6,IF(D240='基本（介護無）・単一'!$F$7,'基本（介護無）・単一'!$L$7,IF(D240='基本（介護無）・単一'!$F$8,'基本（介護無）・単一'!$L$8,IF(D240='基本（介護無）・単一'!$F$9,'基本（介護無）・単一'!$L$9,IF(D240='基本（介護無）・単一'!$F$10,'基本（介護無）・単一'!$L$10)))))))</f>
        <v>676</v>
      </c>
      <c r="I240" s="257"/>
      <c r="J240" s="93">
        <f t="shared" si="38"/>
        <v>291</v>
      </c>
      <c r="K240" s="257"/>
      <c r="L240" s="58">
        <f t="shared" si="36"/>
        <v>780</v>
      </c>
      <c r="M240" s="59">
        <f t="shared" si="39"/>
        <v>8736</v>
      </c>
      <c r="N240" s="59">
        <f t="shared" si="39"/>
        <v>8548</v>
      </c>
      <c r="O240" s="59">
        <f t="shared" si="39"/>
        <v>8502</v>
      </c>
      <c r="P240" s="59">
        <f t="shared" si="39"/>
        <v>8361</v>
      </c>
      <c r="Q240" s="59">
        <f t="shared" si="39"/>
        <v>8268</v>
      </c>
      <c r="R240" s="59">
        <f t="shared" si="39"/>
        <v>8080</v>
      </c>
      <c r="S240" s="59">
        <f t="shared" si="39"/>
        <v>7940</v>
      </c>
      <c r="T240" s="59">
        <f t="shared" si="39"/>
        <v>7800</v>
      </c>
    </row>
    <row r="241" spans="1:20" ht="18" customHeight="1" x14ac:dyDescent="0.2">
      <c r="A241" s="89" t="s">
        <v>342</v>
      </c>
      <c r="B241" s="90" t="s">
        <v>188</v>
      </c>
      <c r="C241" s="84" t="s">
        <v>12</v>
      </c>
      <c r="D241" s="77">
        <v>3</v>
      </c>
      <c r="E241" s="78" t="s">
        <v>14</v>
      </c>
      <c r="F241" s="57">
        <v>2</v>
      </c>
      <c r="G241" s="62">
        <f t="shared" si="35"/>
        <v>5</v>
      </c>
      <c r="H241" s="58">
        <f>IF(D241='基本（介護無）・単一'!$F$4,'基本（介護無）・単一'!$L$4,IF(D241='基本（介護無）・単一'!$F$5,'基本（介護無）・単一'!$L$5,IF(D241='基本（介護無）・単一'!$F$6,'基本（介護無）・単一'!$L$6,IF(D241='基本（介護無）・単一'!$F$7,'基本（介護無）・単一'!$L$7,IF(D241='基本（介護無）・単一'!$F$8,'基本（介護無）・単一'!$L$8,IF(D241='基本（介護無）・単一'!$F$9,'基本（介護無）・単一'!$L$9,IF(D241='基本（介護無）・単一'!$F$10,'基本（介護無）・単一'!$L$10)))))))</f>
        <v>676</v>
      </c>
      <c r="I241" s="257"/>
      <c r="J241" s="93">
        <f t="shared" si="38"/>
        <v>388</v>
      </c>
      <c r="K241" s="257"/>
      <c r="L241" s="58">
        <f t="shared" si="36"/>
        <v>871</v>
      </c>
      <c r="M241" s="59">
        <f t="shared" si="39"/>
        <v>9755</v>
      </c>
      <c r="N241" s="59">
        <f t="shared" si="39"/>
        <v>9546</v>
      </c>
      <c r="O241" s="59">
        <f t="shared" si="39"/>
        <v>9493</v>
      </c>
      <c r="P241" s="59">
        <f t="shared" si="39"/>
        <v>9337</v>
      </c>
      <c r="Q241" s="59">
        <f t="shared" si="39"/>
        <v>9232</v>
      </c>
      <c r="R241" s="59">
        <f t="shared" si="39"/>
        <v>9023</v>
      </c>
      <c r="S241" s="59">
        <f t="shared" si="39"/>
        <v>8866</v>
      </c>
      <c r="T241" s="59">
        <f t="shared" si="39"/>
        <v>8710</v>
      </c>
    </row>
    <row r="242" spans="1:20" ht="18" customHeight="1" x14ac:dyDescent="0.2">
      <c r="A242" s="89" t="s">
        <v>343</v>
      </c>
      <c r="B242" s="90" t="s">
        <v>188</v>
      </c>
      <c r="C242" s="84" t="s">
        <v>12</v>
      </c>
      <c r="D242" s="77">
        <v>3</v>
      </c>
      <c r="E242" s="78" t="s">
        <v>14</v>
      </c>
      <c r="F242" s="57">
        <v>2.5</v>
      </c>
      <c r="G242" s="62">
        <f t="shared" si="35"/>
        <v>5.5</v>
      </c>
      <c r="H242" s="58">
        <f>IF(D242='基本（介護無）・単一'!$F$4,'基本（介護無）・単一'!$L$4,IF(D242='基本（介護無）・単一'!$F$5,'基本（介護無）・単一'!$L$5,IF(D242='基本（介護無）・単一'!$F$6,'基本（介護無）・単一'!$L$6,IF(D242='基本（介護無）・単一'!$F$7,'基本（介護無）・単一'!$L$7,IF(D242='基本（介護無）・単一'!$F$8,'基本（介護無）・単一'!$L$8,IF(D242='基本（介護無）・単一'!$F$9,'基本（介護無）・単一'!$L$9,IF(D242='基本（介護無）・単一'!$F$10,'基本（介護無）・単一'!$L$10)))))))</f>
        <v>676</v>
      </c>
      <c r="I242" s="257"/>
      <c r="J242" s="93">
        <f t="shared" si="38"/>
        <v>484</v>
      </c>
      <c r="K242" s="257"/>
      <c r="L242" s="58">
        <f t="shared" si="36"/>
        <v>961</v>
      </c>
      <c r="M242" s="59">
        <f t="shared" si="39"/>
        <v>10763</v>
      </c>
      <c r="N242" s="59">
        <f t="shared" si="39"/>
        <v>10532</v>
      </c>
      <c r="O242" s="59">
        <f t="shared" si="39"/>
        <v>10474</v>
      </c>
      <c r="P242" s="59">
        <f t="shared" si="39"/>
        <v>10301</v>
      </c>
      <c r="Q242" s="59">
        <f t="shared" si="39"/>
        <v>10186</v>
      </c>
      <c r="R242" s="59">
        <f t="shared" si="39"/>
        <v>9955</v>
      </c>
      <c r="S242" s="59">
        <f t="shared" si="39"/>
        <v>9782</v>
      </c>
      <c r="T242" s="59">
        <f t="shared" si="39"/>
        <v>9610</v>
      </c>
    </row>
    <row r="243" spans="1:20" ht="18" customHeight="1" x14ac:dyDescent="0.2">
      <c r="A243" s="89" t="s">
        <v>344</v>
      </c>
      <c r="B243" s="90" t="s">
        <v>188</v>
      </c>
      <c r="C243" s="84" t="s">
        <v>12</v>
      </c>
      <c r="D243" s="77">
        <v>3</v>
      </c>
      <c r="E243" s="78" t="s">
        <v>14</v>
      </c>
      <c r="F243" s="57">
        <v>3</v>
      </c>
      <c r="G243" s="62">
        <f t="shared" si="35"/>
        <v>6</v>
      </c>
      <c r="H243" s="58">
        <f>IF(D243='基本（介護無）・単一'!$F$4,'基本（介護無）・単一'!$L$4,IF(D243='基本（介護無）・単一'!$F$5,'基本（介護無）・単一'!$L$5,IF(D243='基本（介護無）・単一'!$F$6,'基本（介護無）・単一'!$L$6,IF(D243='基本（介護無）・単一'!$F$7,'基本（介護無）・単一'!$L$7,IF(D243='基本（介護無）・単一'!$F$8,'基本（介護無）・単一'!$L$8,IF(D243='基本（介護無）・単一'!$F$9,'基本（介護無）・単一'!$L$9,IF(D243='基本（介護無）・単一'!$F$10,'基本（介護無）・単一'!$L$10)))))))</f>
        <v>676</v>
      </c>
      <c r="I243" s="257"/>
      <c r="J243" s="93">
        <f t="shared" si="38"/>
        <v>581</v>
      </c>
      <c r="K243" s="257"/>
      <c r="L243" s="58">
        <f t="shared" si="36"/>
        <v>1052</v>
      </c>
      <c r="M243" s="59">
        <f t="shared" si="39"/>
        <v>11782</v>
      </c>
      <c r="N243" s="59">
        <f t="shared" si="39"/>
        <v>11529</v>
      </c>
      <c r="O243" s="59">
        <f t="shared" si="39"/>
        <v>11466</v>
      </c>
      <c r="P243" s="59">
        <f t="shared" si="39"/>
        <v>11277</v>
      </c>
      <c r="Q243" s="59">
        <f t="shared" si="39"/>
        <v>11151</v>
      </c>
      <c r="R243" s="59">
        <f t="shared" si="39"/>
        <v>10898</v>
      </c>
      <c r="S243" s="59">
        <f t="shared" si="39"/>
        <v>10709</v>
      </c>
      <c r="T243" s="59">
        <f t="shared" si="39"/>
        <v>10520</v>
      </c>
    </row>
    <row r="244" spans="1:20" ht="18" customHeight="1" x14ac:dyDescent="0.2">
      <c r="A244" s="89" t="s">
        <v>345</v>
      </c>
      <c r="B244" s="90" t="s">
        <v>188</v>
      </c>
      <c r="C244" s="84" t="s">
        <v>12</v>
      </c>
      <c r="D244" s="77">
        <v>3</v>
      </c>
      <c r="E244" s="78" t="s">
        <v>14</v>
      </c>
      <c r="F244" s="57">
        <v>3.5</v>
      </c>
      <c r="G244" s="62">
        <f t="shared" si="35"/>
        <v>6.5</v>
      </c>
      <c r="H244" s="58">
        <f>IF(D244='基本（介護無）・単一'!$F$4,'基本（介護無）・単一'!$L$4,IF(D244='基本（介護無）・単一'!$F$5,'基本（介護無）・単一'!$L$5,IF(D244='基本（介護無）・単一'!$F$6,'基本（介護無）・単一'!$L$6,IF(D244='基本（介護無）・単一'!$F$7,'基本（介護無）・単一'!$L$7,IF(D244='基本（介護無）・単一'!$F$8,'基本（介護無）・単一'!$L$8,IF(D244='基本（介護無）・単一'!$F$9,'基本（介護無）・単一'!$L$9,IF(D244='基本（介護無）・単一'!$F$10,'基本（介護無）・単一'!$L$10)))))))</f>
        <v>676</v>
      </c>
      <c r="I244" s="257"/>
      <c r="J244" s="93">
        <f t="shared" si="38"/>
        <v>678</v>
      </c>
      <c r="K244" s="257"/>
      <c r="L244" s="58">
        <f t="shared" si="36"/>
        <v>1143</v>
      </c>
      <c r="M244" s="59">
        <f t="shared" si="39"/>
        <v>12801</v>
      </c>
      <c r="N244" s="59">
        <f t="shared" si="39"/>
        <v>12527</v>
      </c>
      <c r="O244" s="59">
        <f t="shared" si="39"/>
        <v>12458</v>
      </c>
      <c r="P244" s="59">
        <f t="shared" si="39"/>
        <v>12252</v>
      </c>
      <c r="Q244" s="59">
        <f t="shared" si="39"/>
        <v>12115</v>
      </c>
      <c r="R244" s="59">
        <f t="shared" si="39"/>
        <v>11841</v>
      </c>
      <c r="S244" s="59">
        <f t="shared" si="39"/>
        <v>11635</v>
      </c>
      <c r="T244" s="59">
        <f t="shared" si="39"/>
        <v>11430</v>
      </c>
    </row>
    <row r="245" spans="1:20" ht="18" customHeight="1" x14ac:dyDescent="0.2">
      <c r="A245" s="89" t="s">
        <v>346</v>
      </c>
      <c r="B245" s="90" t="s">
        <v>188</v>
      </c>
      <c r="C245" s="84" t="s">
        <v>12</v>
      </c>
      <c r="D245" s="77">
        <v>3</v>
      </c>
      <c r="E245" s="78" t="s">
        <v>14</v>
      </c>
      <c r="F245" s="57">
        <v>4</v>
      </c>
      <c r="G245" s="62">
        <f t="shared" si="35"/>
        <v>7</v>
      </c>
      <c r="H245" s="58">
        <f>IF(D245='基本（介護無）・単一'!$F$4,'基本（介護無）・単一'!$L$4,IF(D245='基本（介護無）・単一'!$F$5,'基本（介護無）・単一'!$L$5,IF(D245='基本（介護無）・単一'!$F$6,'基本（介護無）・単一'!$L$6,IF(D245='基本（介護無）・単一'!$F$7,'基本（介護無）・単一'!$L$7,IF(D245='基本（介護無）・単一'!$F$8,'基本（介護無）・単一'!$L$8,IF(D245='基本（介護無）・単一'!$F$9,'基本（介護無）・単一'!$L$9,IF(D245='基本（介護無）・単一'!$F$10,'基本（介護無）・単一'!$L$10)))))))</f>
        <v>676</v>
      </c>
      <c r="I245" s="257"/>
      <c r="J245" s="93">
        <f t="shared" si="38"/>
        <v>774</v>
      </c>
      <c r="K245" s="257"/>
      <c r="L245" s="58">
        <f t="shared" si="36"/>
        <v>1233</v>
      </c>
      <c r="M245" s="59">
        <f t="shared" si="39"/>
        <v>13809</v>
      </c>
      <c r="N245" s="59">
        <f t="shared" si="39"/>
        <v>13513</v>
      </c>
      <c r="O245" s="59">
        <f t="shared" si="39"/>
        <v>13439</v>
      </c>
      <c r="P245" s="59">
        <f t="shared" si="39"/>
        <v>13217</v>
      </c>
      <c r="Q245" s="59">
        <f t="shared" si="39"/>
        <v>13069</v>
      </c>
      <c r="R245" s="59">
        <f t="shared" si="39"/>
        <v>12773</v>
      </c>
      <c r="S245" s="59">
        <f t="shared" si="39"/>
        <v>12551</v>
      </c>
      <c r="T245" s="59">
        <f t="shared" si="39"/>
        <v>12330</v>
      </c>
    </row>
    <row r="246" spans="1:20" ht="18" customHeight="1" x14ac:dyDescent="0.2">
      <c r="A246" s="89" t="s">
        <v>347</v>
      </c>
      <c r="B246" s="90" t="s">
        <v>188</v>
      </c>
      <c r="C246" s="84" t="s">
        <v>12</v>
      </c>
      <c r="D246" s="77">
        <v>3</v>
      </c>
      <c r="E246" s="78" t="s">
        <v>14</v>
      </c>
      <c r="F246" s="57">
        <v>4.5</v>
      </c>
      <c r="G246" s="62">
        <f t="shared" si="35"/>
        <v>7.5</v>
      </c>
      <c r="H246" s="58">
        <f>IF(D246='基本（介護無）・単一'!$F$4,'基本（介護無）・単一'!$L$4,IF(D246='基本（介護無）・単一'!$F$5,'基本（介護無）・単一'!$L$5,IF(D246='基本（介護無）・単一'!$F$6,'基本（介護無）・単一'!$L$6,IF(D246='基本（介護無）・単一'!$F$7,'基本（介護無）・単一'!$L$7,IF(D246='基本（介護無）・単一'!$F$8,'基本（介護無）・単一'!$L$8,IF(D246='基本（介護無）・単一'!$F$9,'基本（介護無）・単一'!$L$9,IF(D246='基本（介護無）・単一'!$F$10,'基本（介護無）・単一'!$L$10)))))))</f>
        <v>676</v>
      </c>
      <c r="I246" s="257"/>
      <c r="J246" s="93">
        <f t="shared" si="38"/>
        <v>871</v>
      </c>
      <c r="K246" s="257"/>
      <c r="L246" s="58">
        <f t="shared" si="36"/>
        <v>1324</v>
      </c>
      <c r="M246" s="59">
        <f t="shared" si="39"/>
        <v>14828</v>
      </c>
      <c r="N246" s="59">
        <f t="shared" si="39"/>
        <v>14511</v>
      </c>
      <c r="O246" s="59">
        <f t="shared" si="39"/>
        <v>14431</v>
      </c>
      <c r="P246" s="59">
        <f t="shared" si="39"/>
        <v>14193</v>
      </c>
      <c r="Q246" s="59">
        <f t="shared" si="39"/>
        <v>14034</v>
      </c>
      <c r="R246" s="59">
        <f t="shared" si="39"/>
        <v>13716</v>
      </c>
      <c r="S246" s="59">
        <f t="shared" si="39"/>
        <v>13478</v>
      </c>
      <c r="T246" s="59">
        <f t="shared" si="39"/>
        <v>13240</v>
      </c>
    </row>
    <row r="247" spans="1:20" ht="18" customHeight="1" x14ac:dyDescent="0.2">
      <c r="A247" s="89" t="s">
        <v>348</v>
      </c>
      <c r="B247" s="90" t="s">
        <v>188</v>
      </c>
      <c r="C247" s="84" t="s">
        <v>12</v>
      </c>
      <c r="D247" s="77">
        <v>3.5</v>
      </c>
      <c r="E247" s="78" t="s">
        <v>14</v>
      </c>
      <c r="F247" s="57">
        <v>0.5</v>
      </c>
      <c r="G247" s="62">
        <f t="shared" si="35"/>
        <v>4</v>
      </c>
      <c r="H247" s="58">
        <f>IF(D247='基本（介護無）・単一'!$F$4,'基本（介護無）・単一'!$L$4,IF(D247='基本（介護無）・単一'!$F$5,'基本（介護無）・単一'!$L$5,IF(D247='基本（介護無）・単一'!$F$6,'基本（介護無）・単一'!$L$6,IF(D247='基本（介護無）・単一'!$F$7,'基本（介護無）・単一'!$L$7,IF(D247='基本（介護無）・単一'!$F$8,'基本（介護無）・単一'!$L$8,IF(D247='基本（介護無）・単一'!$F$9,'基本（介護無）・単一'!$L$9,IF(D247='基本（介護無）・単一'!$F$10,'基本（介護無）・単一'!$L$10)))))))</f>
        <v>773</v>
      </c>
      <c r="I247" s="257"/>
      <c r="J247" s="93">
        <f t="shared" si="38"/>
        <v>98</v>
      </c>
      <c r="K247" s="257"/>
      <c r="L247" s="58">
        <f t="shared" si="36"/>
        <v>672</v>
      </c>
      <c r="M247" s="59">
        <f t="shared" si="39"/>
        <v>7526</v>
      </c>
      <c r="N247" s="59">
        <f t="shared" si="39"/>
        <v>7365</v>
      </c>
      <c r="O247" s="59">
        <f t="shared" si="39"/>
        <v>7324</v>
      </c>
      <c r="P247" s="59">
        <f t="shared" si="39"/>
        <v>7203</v>
      </c>
      <c r="Q247" s="59">
        <f t="shared" si="39"/>
        <v>7123</v>
      </c>
      <c r="R247" s="59">
        <f t="shared" si="39"/>
        <v>6961</v>
      </c>
      <c r="S247" s="59">
        <f t="shared" si="39"/>
        <v>6840</v>
      </c>
      <c r="T247" s="59">
        <f t="shared" si="39"/>
        <v>6720</v>
      </c>
    </row>
    <row r="248" spans="1:20" ht="18" customHeight="1" x14ac:dyDescent="0.2">
      <c r="A248" s="89" t="s">
        <v>349</v>
      </c>
      <c r="B248" s="90" t="s">
        <v>188</v>
      </c>
      <c r="C248" s="84" t="s">
        <v>12</v>
      </c>
      <c r="D248" s="77">
        <v>3.5</v>
      </c>
      <c r="E248" s="78" t="s">
        <v>14</v>
      </c>
      <c r="F248" s="57">
        <v>1</v>
      </c>
      <c r="G248" s="62">
        <f t="shared" si="35"/>
        <v>4.5</v>
      </c>
      <c r="H248" s="58">
        <f>IF(D248='基本（介護無）・単一'!$F$4,'基本（介護無）・単一'!$L$4,IF(D248='基本（介護無）・単一'!$F$5,'基本（介護無）・単一'!$L$5,IF(D248='基本（介護無）・単一'!$F$6,'基本（介護無）・単一'!$L$6,IF(D248='基本（介護無）・単一'!$F$7,'基本（介護無）・単一'!$L$7,IF(D248='基本（介護無）・単一'!$F$8,'基本（介護無）・単一'!$L$8,IF(D248='基本（介護無）・単一'!$F$9,'基本（介護無）・単一'!$L$9,IF(D248='基本（介護無）・単一'!$F$10,'基本（介護無）・単一'!$L$10)))))))</f>
        <v>773</v>
      </c>
      <c r="I248" s="257"/>
      <c r="J248" s="93">
        <f t="shared" si="38"/>
        <v>195</v>
      </c>
      <c r="K248" s="257"/>
      <c r="L248" s="58">
        <f t="shared" si="36"/>
        <v>763</v>
      </c>
      <c r="M248" s="59">
        <f t="shared" si="39"/>
        <v>8545</v>
      </c>
      <c r="N248" s="59">
        <f t="shared" si="39"/>
        <v>8362</v>
      </c>
      <c r="O248" s="59">
        <f t="shared" si="39"/>
        <v>8316</v>
      </c>
      <c r="P248" s="59">
        <f t="shared" si="39"/>
        <v>8179</v>
      </c>
      <c r="Q248" s="59">
        <f t="shared" si="39"/>
        <v>8087</v>
      </c>
      <c r="R248" s="59">
        <f t="shared" si="39"/>
        <v>7904</v>
      </c>
      <c r="S248" s="59">
        <f t="shared" si="39"/>
        <v>7767</v>
      </c>
      <c r="T248" s="59">
        <f t="shared" si="39"/>
        <v>7630</v>
      </c>
    </row>
    <row r="249" spans="1:20" ht="18" customHeight="1" x14ac:dyDescent="0.2">
      <c r="A249" s="89" t="s">
        <v>350</v>
      </c>
      <c r="B249" s="90" t="s">
        <v>188</v>
      </c>
      <c r="C249" s="84" t="s">
        <v>12</v>
      </c>
      <c r="D249" s="77">
        <v>3.5</v>
      </c>
      <c r="E249" s="78" t="s">
        <v>14</v>
      </c>
      <c r="F249" s="57">
        <v>1.5</v>
      </c>
      <c r="G249" s="62">
        <f t="shared" si="35"/>
        <v>5</v>
      </c>
      <c r="H249" s="58">
        <f>IF(D249='基本（介護無）・単一'!$F$4,'基本（介護無）・単一'!$L$4,IF(D249='基本（介護無）・単一'!$F$5,'基本（介護無）・単一'!$L$5,IF(D249='基本（介護無）・単一'!$F$6,'基本（介護無）・単一'!$L$6,IF(D249='基本（介護無）・単一'!$F$7,'基本（介護無）・単一'!$L$7,IF(D249='基本（介護無）・単一'!$F$8,'基本（介護無）・単一'!$L$8,IF(D249='基本（介護無）・単一'!$F$9,'基本（介護無）・単一'!$L$9,IF(D249='基本（介護無）・単一'!$F$10,'基本（介護無）・単一'!$L$10)))))))</f>
        <v>773</v>
      </c>
      <c r="I249" s="257"/>
      <c r="J249" s="93">
        <f t="shared" si="38"/>
        <v>291</v>
      </c>
      <c r="K249" s="257"/>
      <c r="L249" s="58">
        <f t="shared" si="36"/>
        <v>853</v>
      </c>
      <c r="M249" s="59">
        <f t="shared" si="39"/>
        <v>9553</v>
      </c>
      <c r="N249" s="59">
        <f t="shared" si="39"/>
        <v>9348</v>
      </c>
      <c r="O249" s="59">
        <f t="shared" si="39"/>
        <v>9297</v>
      </c>
      <c r="P249" s="59">
        <f t="shared" si="39"/>
        <v>9144</v>
      </c>
      <c r="Q249" s="59">
        <f t="shared" si="39"/>
        <v>9041</v>
      </c>
      <c r="R249" s="59">
        <f t="shared" si="39"/>
        <v>8837</v>
      </c>
      <c r="S249" s="59">
        <f t="shared" si="39"/>
        <v>8683</v>
      </c>
      <c r="T249" s="59">
        <f t="shared" si="39"/>
        <v>8530</v>
      </c>
    </row>
    <row r="250" spans="1:20" ht="18" customHeight="1" x14ac:dyDescent="0.2">
      <c r="A250" s="89" t="s">
        <v>351</v>
      </c>
      <c r="B250" s="90" t="s">
        <v>188</v>
      </c>
      <c r="C250" s="84" t="s">
        <v>12</v>
      </c>
      <c r="D250" s="77">
        <v>3.5</v>
      </c>
      <c r="E250" s="78" t="s">
        <v>14</v>
      </c>
      <c r="F250" s="57">
        <v>2</v>
      </c>
      <c r="G250" s="62">
        <f t="shared" si="35"/>
        <v>5.5</v>
      </c>
      <c r="H250" s="58">
        <f>IF(D250='基本（介護無）・単一'!$F$4,'基本（介護無）・単一'!$L$4,IF(D250='基本（介護無）・単一'!$F$5,'基本（介護無）・単一'!$L$5,IF(D250='基本（介護無）・単一'!$F$6,'基本（介護無）・単一'!$L$6,IF(D250='基本（介護無）・単一'!$F$7,'基本（介護無）・単一'!$L$7,IF(D250='基本（介護無）・単一'!$F$8,'基本（介護無）・単一'!$L$8,IF(D250='基本（介護無）・単一'!$F$9,'基本（介護無）・単一'!$L$9,IF(D250='基本（介護無）・単一'!$F$10,'基本（介護無）・単一'!$L$10)))))))</f>
        <v>773</v>
      </c>
      <c r="I250" s="257"/>
      <c r="J250" s="93">
        <f t="shared" si="38"/>
        <v>388</v>
      </c>
      <c r="K250" s="257"/>
      <c r="L250" s="58">
        <f t="shared" si="36"/>
        <v>944</v>
      </c>
      <c r="M250" s="59">
        <f t="shared" si="39"/>
        <v>10572</v>
      </c>
      <c r="N250" s="59">
        <f t="shared" si="39"/>
        <v>10346</v>
      </c>
      <c r="O250" s="59">
        <f t="shared" si="39"/>
        <v>10289</v>
      </c>
      <c r="P250" s="59">
        <f t="shared" si="39"/>
        <v>10119</v>
      </c>
      <c r="Q250" s="59">
        <f t="shared" si="39"/>
        <v>10006</v>
      </c>
      <c r="R250" s="59">
        <f t="shared" si="39"/>
        <v>9779</v>
      </c>
      <c r="S250" s="59">
        <f t="shared" si="39"/>
        <v>9609</v>
      </c>
      <c r="T250" s="59">
        <f t="shared" si="39"/>
        <v>9440</v>
      </c>
    </row>
    <row r="251" spans="1:20" ht="18" customHeight="1" x14ac:dyDescent="0.2">
      <c r="A251" s="89" t="s">
        <v>352</v>
      </c>
      <c r="B251" s="90" t="s">
        <v>188</v>
      </c>
      <c r="C251" s="84" t="s">
        <v>12</v>
      </c>
      <c r="D251" s="77">
        <v>3.5</v>
      </c>
      <c r="E251" s="78" t="s">
        <v>14</v>
      </c>
      <c r="F251" s="57">
        <v>2.5</v>
      </c>
      <c r="G251" s="62">
        <f t="shared" si="35"/>
        <v>6</v>
      </c>
      <c r="H251" s="58">
        <f>IF(D251='基本（介護無）・単一'!$F$4,'基本（介護無）・単一'!$L$4,IF(D251='基本（介護無）・単一'!$F$5,'基本（介護無）・単一'!$L$5,IF(D251='基本（介護無）・単一'!$F$6,'基本（介護無）・単一'!$L$6,IF(D251='基本（介護無）・単一'!$F$7,'基本（介護無）・単一'!$L$7,IF(D251='基本（介護無）・単一'!$F$8,'基本（介護無）・単一'!$L$8,IF(D251='基本（介護無）・単一'!$F$9,'基本（介護無）・単一'!$L$9,IF(D251='基本（介護無）・単一'!$F$10,'基本（介護無）・単一'!$L$10)))))))</f>
        <v>773</v>
      </c>
      <c r="I251" s="257"/>
      <c r="J251" s="93">
        <f t="shared" si="38"/>
        <v>484</v>
      </c>
      <c r="K251" s="257"/>
      <c r="L251" s="58">
        <f t="shared" si="36"/>
        <v>1034</v>
      </c>
      <c r="M251" s="59">
        <f t="shared" si="39"/>
        <v>11580</v>
      </c>
      <c r="N251" s="59">
        <f t="shared" si="39"/>
        <v>11332</v>
      </c>
      <c r="O251" s="59">
        <f t="shared" si="39"/>
        <v>11270</v>
      </c>
      <c r="P251" s="59">
        <f t="shared" si="39"/>
        <v>11084</v>
      </c>
      <c r="Q251" s="59">
        <f t="shared" si="39"/>
        <v>10960</v>
      </c>
      <c r="R251" s="59">
        <f t="shared" si="39"/>
        <v>10712</v>
      </c>
      <c r="S251" s="59">
        <f t="shared" si="39"/>
        <v>10526</v>
      </c>
      <c r="T251" s="59">
        <f t="shared" si="39"/>
        <v>10340</v>
      </c>
    </row>
    <row r="252" spans="1:20" ht="18" customHeight="1" x14ac:dyDescent="0.2">
      <c r="A252" s="89" t="s">
        <v>353</v>
      </c>
      <c r="B252" s="90" t="s">
        <v>188</v>
      </c>
      <c r="C252" s="84" t="s">
        <v>12</v>
      </c>
      <c r="D252" s="77">
        <v>3.5</v>
      </c>
      <c r="E252" s="78" t="s">
        <v>14</v>
      </c>
      <c r="F252" s="57">
        <v>3</v>
      </c>
      <c r="G252" s="62">
        <f t="shared" si="35"/>
        <v>6.5</v>
      </c>
      <c r="H252" s="58">
        <f>IF(D252='基本（介護無）・単一'!$F$4,'基本（介護無）・単一'!$L$4,IF(D252='基本（介護無）・単一'!$F$5,'基本（介護無）・単一'!$L$5,IF(D252='基本（介護無）・単一'!$F$6,'基本（介護無）・単一'!$L$6,IF(D252='基本（介護無）・単一'!$F$7,'基本（介護無）・単一'!$L$7,IF(D252='基本（介護無）・単一'!$F$8,'基本（介護無）・単一'!$L$8,IF(D252='基本（介護無）・単一'!$F$9,'基本（介護無）・単一'!$L$9,IF(D252='基本（介護無）・単一'!$F$10,'基本（介護無）・単一'!$L$10)))))))</f>
        <v>773</v>
      </c>
      <c r="I252" s="257"/>
      <c r="J252" s="93">
        <f t="shared" si="38"/>
        <v>581</v>
      </c>
      <c r="K252" s="257"/>
      <c r="L252" s="58">
        <f t="shared" si="36"/>
        <v>1124</v>
      </c>
      <c r="M252" s="59">
        <f t="shared" si="39"/>
        <v>12588</v>
      </c>
      <c r="N252" s="59">
        <f t="shared" si="39"/>
        <v>12319</v>
      </c>
      <c r="O252" s="59">
        <f t="shared" si="39"/>
        <v>12251</v>
      </c>
      <c r="P252" s="59">
        <f t="shared" si="39"/>
        <v>12049</v>
      </c>
      <c r="Q252" s="59">
        <f t="shared" si="39"/>
        <v>11914</v>
      </c>
      <c r="R252" s="59">
        <f t="shared" si="39"/>
        <v>11644</v>
      </c>
      <c r="S252" s="59">
        <f t="shared" si="39"/>
        <v>11442</v>
      </c>
      <c r="T252" s="59">
        <f t="shared" si="39"/>
        <v>11240</v>
      </c>
    </row>
    <row r="253" spans="1:20" ht="18" customHeight="1" x14ac:dyDescent="0.2">
      <c r="A253" s="89" t="s">
        <v>354</v>
      </c>
      <c r="B253" s="90" t="s">
        <v>188</v>
      </c>
      <c r="C253" s="84" t="s">
        <v>12</v>
      </c>
      <c r="D253" s="77">
        <v>3.5</v>
      </c>
      <c r="E253" s="78" t="s">
        <v>14</v>
      </c>
      <c r="F253" s="57">
        <v>3.5</v>
      </c>
      <c r="G253" s="62">
        <f t="shared" si="35"/>
        <v>7</v>
      </c>
      <c r="H253" s="58">
        <f>IF(D253='基本（介護無）・単一'!$F$4,'基本（介護無）・単一'!$L$4,IF(D253='基本（介護無）・単一'!$F$5,'基本（介護無）・単一'!$L$5,IF(D253='基本（介護無）・単一'!$F$6,'基本（介護無）・単一'!$L$6,IF(D253='基本（介護無）・単一'!$F$7,'基本（介護無）・単一'!$L$7,IF(D253='基本（介護無）・単一'!$F$8,'基本（介護無）・単一'!$L$8,IF(D253='基本（介護無）・単一'!$F$9,'基本（介護無）・単一'!$L$9,IF(D253='基本（介護無）・単一'!$F$10,'基本（介護無）・単一'!$L$10)))))))</f>
        <v>773</v>
      </c>
      <c r="I253" s="257"/>
      <c r="J253" s="93">
        <f t="shared" si="38"/>
        <v>678</v>
      </c>
      <c r="K253" s="257"/>
      <c r="L253" s="58">
        <f t="shared" si="36"/>
        <v>1216</v>
      </c>
      <c r="M253" s="59">
        <f t="shared" si="39"/>
        <v>13619</v>
      </c>
      <c r="N253" s="59">
        <f t="shared" si="39"/>
        <v>13327</v>
      </c>
      <c r="O253" s="59">
        <f t="shared" si="39"/>
        <v>13254</v>
      </c>
      <c r="P253" s="59">
        <f t="shared" si="39"/>
        <v>13035</v>
      </c>
      <c r="Q253" s="59">
        <f t="shared" si="39"/>
        <v>12889</v>
      </c>
      <c r="R253" s="59">
        <f t="shared" si="39"/>
        <v>12597</v>
      </c>
      <c r="S253" s="59">
        <f t="shared" si="39"/>
        <v>12378</v>
      </c>
      <c r="T253" s="59">
        <f t="shared" si="39"/>
        <v>12160</v>
      </c>
    </row>
    <row r="254" spans="1:20" ht="18" customHeight="1" x14ac:dyDescent="0.2">
      <c r="A254" s="89" t="s">
        <v>355</v>
      </c>
      <c r="B254" s="90" t="s">
        <v>188</v>
      </c>
      <c r="C254" s="84" t="s">
        <v>12</v>
      </c>
      <c r="D254" s="77">
        <v>3.5</v>
      </c>
      <c r="E254" s="78" t="s">
        <v>14</v>
      </c>
      <c r="F254" s="57">
        <v>4</v>
      </c>
      <c r="G254" s="62">
        <f t="shared" si="35"/>
        <v>7.5</v>
      </c>
      <c r="H254" s="58">
        <f>IF(D254='基本（介護無）・単一'!$F$4,'基本（介護無）・単一'!$L$4,IF(D254='基本（介護無）・単一'!$F$5,'基本（介護無）・単一'!$L$5,IF(D254='基本（介護無）・単一'!$F$6,'基本（介護無）・単一'!$L$6,IF(D254='基本（介護無）・単一'!$F$7,'基本（介護無）・単一'!$L$7,IF(D254='基本（介護無）・単一'!$F$8,'基本（介護無）・単一'!$L$8,IF(D254='基本（介護無）・単一'!$F$9,'基本（介護無）・単一'!$L$9,IF(D254='基本（介護無）・単一'!$F$10,'基本（介護無）・単一'!$L$10)))))))</f>
        <v>773</v>
      </c>
      <c r="I254" s="257"/>
      <c r="J254" s="93">
        <f t="shared" si="38"/>
        <v>774</v>
      </c>
      <c r="K254" s="257"/>
      <c r="L254" s="58">
        <f t="shared" si="36"/>
        <v>1306</v>
      </c>
      <c r="M254" s="59">
        <f t="shared" si="39"/>
        <v>14627</v>
      </c>
      <c r="N254" s="59">
        <f t="shared" si="39"/>
        <v>14313</v>
      </c>
      <c r="O254" s="59">
        <f t="shared" si="39"/>
        <v>14235</v>
      </c>
      <c r="P254" s="59">
        <f t="shared" si="39"/>
        <v>14000</v>
      </c>
      <c r="Q254" s="59">
        <f t="shared" si="39"/>
        <v>13843</v>
      </c>
      <c r="R254" s="59">
        <f t="shared" si="39"/>
        <v>13530</v>
      </c>
      <c r="S254" s="59">
        <f t="shared" si="39"/>
        <v>13295</v>
      </c>
      <c r="T254" s="59">
        <f t="shared" si="39"/>
        <v>13060</v>
      </c>
    </row>
    <row r="255" spans="1:20" ht="18" customHeight="1" x14ac:dyDescent="0.2">
      <c r="A255" s="89" t="s">
        <v>356</v>
      </c>
      <c r="B255" s="90" t="s">
        <v>188</v>
      </c>
      <c r="C255" s="84" t="s">
        <v>12</v>
      </c>
      <c r="D255" s="77">
        <v>3.5</v>
      </c>
      <c r="E255" s="78" t="s">
        <v>14</v>
      </c>
      <c r="F255" s="57">
        <v>4.5</v>
      </c>
      <c r="G255" s="62">
        <f t="shared" si="35"/>
        <v>8</v>
      </c>
      <c r="H255" s="58">
        <f>IF(D255='基本（介護無）・単一'!$F$4,'基本（介護無）・単一'!$L$4,IF(D255='基本（介護無）・単一'!$F$5,'基本（介護無）・単一'!$L$5,IF(D255='基本（介護無）・単一'!$F$6,'基本（介護無）・単一'!$L$6,IF(D255='基本（介護無）・単一'!$F$7,'基本（介護無）・単一'!$L$7,IF(D255='基本（介護無）・単一'!$F$8,'基本（介護無）・単一'!$L$8,IF(D255='基本（介護無）・単一'!$F$9,'基本（介護無）・単一'!$L$9,IF(D255='基本（介護無）・単一'!$F$10,'基本（介護無）・単一'!$L$10)))))))</f>
        <v>773</v>
      </c>
      <c r="I255" s="257"/>
      <c r="J255" s="93">
        <f t="shared" si="38"/>
        <v>871</v>
      </c>
      <c r="K255" s="257"/>
      <c r="L255" s="58">
        <f t="shared" si="36"/>
        <v>1397</v>
      </c>
      <c r="M255" s="59">
        <f t="shared" si="39"/>
        <v>15646</v>
      </c>
      <c r="N255" s="59">
        <f t="shared" si="39"/>
        <v>15311</v>
      </c>
      <c r="O255" s="59">
        <f t="shared" si="39"/>
        <v>15227</v>
      </c>
      <c r="P255" s="59">
        <f t="shared" si="39"/>
        <v>14975</v>
      </c>
      <c r="Q255" s="59">
        <f t="shared" si="39"/>
        <v>14808</v>
      </c>
      <c r="R255" s="59">
        <f t="shared" si="39"/>
        <v>14472</v>
      </c>
      <c r="S255" s="59">
        <f t="shared" si="39"/>
        <v>14221</v>
      </c>
      <c r="T255" s="59">
        <f t="shared" si="39"/>
        <v>13970</v>
      </c>
    </row>
    <row r="256" spans="1:20" ht="18" customHeight="1" x14ac:dyDescent="0.2">
      <c r="A256" s="89" t="s">
        <v>357</v>
      </c>
      <c r="B256" s="90" t="s">
        <v>188</v>
      </c>
      <c r="C256" s="84" t="s">
        <v>12</v>
      </c>
      <c r="D256" s="77">
        <v>4</v>
      </c>
      <c r="E256" s="78" t="s">
        <v>14</v>
      </c>
      <c r="F256" s="57">
        <v>0.5</v>
      </c>
      <c r="G256" s="62">
        <f t="shared" si="35"/>
        <v>4.5</v>
      </c>
      <c r="H256" s="58">
        <f>'基本（介護無）・単一'!L11</f>
        <v>869</v>
      </c>
      <c r="I256" s="257"/>
      <c r="J256" s="93">
        <f t="shared" si="38"/>
        <v>98</v>
      </c>
      <c r="K256" s="257"/>
      <c r="L256" s="58">
        <f t="shared" si="36"/>
        <v>744</v>
      </c>
      <c r="M256" s="59">
        <f t="shared" si="39"/>
        <v>8332</v>
      </c>
      <c r="N256" s="59">
        <f t="shared" si="39"/>
        <v>8154</v>
      </c>
      <c r="O256" s="59">
        <f t="shared" si="39"/>
        <v>8109</v>
      </c>
      <c r="P256" s="59">
        <f t="shared" si="39"/>
        <v>7975</v>
      </c>
      <c r="Q256" s="59">
        <f t="shared" si="39"/>
        <v>7886</v>
      </c>
      <c r="R256" s="59">
        <f t="shared" si="39"/>
        <v>7707</v>
      </c>
      <c r="S256" s="59">
        <f t="shared" si="39"/>
        <v>7573</v>
      </c>
      <c r="T256" s="59">
        <f t="shared" si="39"/>
        <v>7440</v>
      </c>
    </row>
    <row r="257" spans="1:20" ht="18" customHeight="1" x14ac:dyDescent="0.2">
      <c r="A257" s="89" t="s">
        <v>358</v>
      </c>
      <c r="B257" s="90" t="s">
        <v>188</v>
      </c>
      <c r="C257" s="84" t="s">
        <v>12</v>
      </c>
      <c r="D257" s="77">
        <v>4</v>
      </c>
      <c r="E257" s="78" t="s">
        <v>14</v>
      </c>
      <c r="F257" s="57">
        <v>1</v>
      </c>
      <c r="G257" s="62">
        <f t="shared" si="35"/>
        <v>5</v>
      </c>
      <c r="H257" s="58">
        <f t="shared" ref="H257:H264" si="40">$H$67</f>
        <v>869</v>
      </c>
      <c r="I257" s="257"/>
      <c r="J257" s="93">
        <f t="shared" si="38"/>
        <v>195</v>
      </c>
      <c r="K257" s="257"/>
      <c r="L257" s="58">
        <f t="shared" si="36"/>
        <v>835</v>
      </c>
      <c r="M257" s="59">
        <f t="shared" si="39"/>
        <v>9352</v>
      </c>
      <c r="N257" s="59">
        <f t="shared" si="39"/>
        <v>9151</v>
      </c>
      <c r="O257" s="59">
        <f t="shared" si="39"/>
        <v>9101</v>
      </c>
      <c r="P257" s="59">
        <f t="shared" si="39"/>
        <v>8951</v>
      </c>
      <c r="Q257" s="59">
        <f t="shared" si="39"/>
        <v>8851</v>
      </c>
      <c r="R257" s="59">
        <f t="shared" si="39"/>
        <v>8650</v>
      </c>
      <c r="S257" s="59">
        <f t="shared" si="39"/>
        <v>8500</v>
      </c>
      <c r="T257" s="59">
        <f t="shared" ref="N257:T294" si="41">ROUNDDOWN(($L257*T$3),0)</f>
        <v>8350</v>
      </c>
    </row>
    <row r="258" spans="1:20" ht="18" customHeight="1" x14ac:dyDescent="0.2">
      <c r="A258" s="89" t="s">
        <v>359</v>
      </c>
      <c r="B258" s="90" t="s">
        <v>188</v>
      </c>
      <c r="C258" s="84" t="s">
        <v>12</v>
      </c>
      <c r="D258" s="77">
        <v>4</v>
      </c>
      <c r="E258" s="78" t="s">
        <v>14</v>
      </c>
      <c r="F258" s="57">
        <v>1.5</v>
      </c>
      <c r="G258" s="62">
        <f t="shared" ref="G258:G321" si="42">D258+F258</f>
        <v>5.5</v>
      </c>
      <c r="H258" s="58">
        <f t="shared" si="40"/>
        <v>869</v>
      </c>
      <c r="I258" s="257"/>
      <c r="J258" s="93">
        <f t="shared" si="38"/>
        <v>291</v>
      </c>
      <c r="K258" s="257"/>
      <c r="L258" s="58">
        <f t="shared" ref="L258:L321" si="43">ROUND((ROUND(H258*(1+$I$4),0)+ROUND(J258*(1+$K$4),0))*0.75,0)</f>
        <v>925</v>
      </c>
      <c r="M258" s="59">
        <f t="shared" ref="M258:M321" si="44">ROUNDDOWN(($L258*M$3),0)</f>
        <v>10360</v>
      </c>
      <c r="N258" s="59">
        <f t="shared" si="41"/>
        <v>10138</v>
      </c>
      <c r="O258" s="59">
        <f t="shared" si="41"/>
        <v>10082</v>
      </c>
      <c r="P258" s="59">
        <f t="shared" si="41"/>
        <v>9916</v>
      </c>
      <c r="Q258" s="59">
        <f t="shared" si="41"/>
        <v>9805</v>
      </c>
      <c r="R258" s="59">
        <f t="shared" si="41"/>
        <v>9583</v>
      </c>
      <c r="S258" s="59">
        <f t="shared" si="41"/>
        <v>9416</v>
      </c>
      <c r="T258" s="59">
        <f t="shared" si="41"/>
        <v>9250</v>
      </c>
    </row>
    <row r="259" spans="1:20" ht="18" customHeight="1" x14ac:dyDescent="0.2">
      <c r="A259" s="89" t="s">
        <v>360</v>
      </c>
      <c r="B259" s="90" t="s">
        <v>188</v>
      </c>
      <c r="C259" s="84" t="s">
        <v>12</v>
      </c>
      <c r="D259" s="77">
        <v>4</v>
      </c>
      <c r="E259" s="78" t="s">
        <v>14</v>
      </c>
      <c r="F259" s="57">
        <v>2</v>
      </c>
      <c r="G259" s="62">
        <f t="shared" si="42"/>
        <v>6</v>
      </c>
      <c r="H259" s="58">
        <f t="shared" si="40"/>
        <v>869</v>
      </c>
      <c r="I259" s="257"/>
      <c r="J259" s="93">
        <f t="shared" si="38"/>
        <v>388</v>
      </c>
      <c r="K259" s="257"/>
      <c r="L259" s="58">
        <f t="shared" si="43"/>
        <v>1016</v>
      </c>
      <c r="M259" s="59">
        <f t="shared" si="44"/>
        <v>11379</v>
      </c>
      <c r="N259" s="59">
        <f t="shared" si="41"/>
        <v>11135</v>
      </c>
      <c r="O259" s="59">
        <f t="shared" si="41"/>
        <v>11074</v>
      </c>
      <c r="P259" s="59">
        <f t="shared" si="41"/>
        <v>10891</v>
      </c>
      <c r="Q259" s="59">
        <f t="shared" si="41"/>
        <v>10769</v>
      </c>
      <c r="R259" s="59">
        <f t="shared" si="41"/>
        <v>10525</v>
      </c>
      <c r="S259" s="59">
        <f t="shared" si="41"/>
        <v>10342</v>
      </c>
      <c r="T259" s="59">
        <f t="shared" si="41"/>
        <v>10160</v>
      </c>
    </row>
    <row r="260" spans="1:20" ht="18" customHeight="1" x14ac:dyDescent="0.2">
      <c r="A260" s="89" t="s">
        <v>361</v>
      </c>
      <c r="B260" s="90" t="s">
        <v>188</v>
      </c>
      <c r="C260" s="84" t="s">
        <v>12</v>
      </c>
      <c r="D260" s="77">
        <v>4</v>
      </c>
      <c r="E260" s="78" t="s">
        <v>14</v>
      </c>
      <c r="F260" s="57">
        <v>2.5</v>
      </c>
      <c r="G260" s="62">
        <f t="shared" si="42"/>
        <v>6.5</v>
      </c>
      <c r="H260" s="58">
        <f t="shared" si="40"/>
        <v>869</v>
      </c>
      <c r="I260" s="257"/>
      <c r="J260" s="93">
        <f t="shared" si="38"/>
        <v>484</v>
      </c>
      <c r="K260" s="257"/>
      <c r="L260" s="58">
        <f t="shared" si="43"/>
        <v>1106</v>
      </c>
      <c r="M260" s="59">
        <f t="shared" si="44"/>
        <v>12387</v>
      </c>
      <c r="N260" s="59">
        <f t="shared" si="41"/>
        <v>12121</v>
      </c>
      <c r="O260" s="59">
        <f t="shared" si="41"/>
        <v>12055</v>
      </c>
      <c r="P260" s="59">
        <f t="shared" si="41"/>
        <v>11856</v>
      </c>
      <c r="Q260" s="59">
        <f t="shared" si="41"/>
        <v>11723</v>
      </c>
      <c r="R260" s="59">
        <f t="shared" si="41"/>
        <v>11458</v>
      </c>
      <c r="S260" s="59">
        <f t="shared" si="41"/>
        <v>11259</v>
      </c>
      <c r="T260" s="59">
        <f t="shared" si="41"/>
        <v>11060</v>
      </c>
    </row>
    <row r="261" spans="1:20" ht="18" customHeight="1" x14ac:dyDescent="0.2">
      <c r="A261" s="89" t="s">
        <v>362</v>
      </c>
      <c r="B261" s="90" t="s">
        <v>188</v>
      </c>
      <c r="C261" s="84" t="s">
        <v>12</v>
      </c>
      <c r="D261" s="77">
        <v>4</v>
      </c>
      <c r="E261" s="78" t="s">
        <v>14</v>
      </c>
      <c r="F261" s="57">
        <v>3</v>
      </c>
      <c r="G261" s="62">
        <f t="shared" si="42"/>
        <v>7</v>
      </c>
      <c r="H261" s="58">
        <f t="shared" si="40"/>
        <v>869</v>
      </c>
      <c r="I261" s="257"/>
      <c r="J261" s="93">
        <f t="shared" si="38"/>
        <v>581</v>
      </c>
      <c r="K261" s="257"/>
      <c r="L261" s="58">
        <f t="shared" si="43"/>
        <v>1196</v>
      </c>
      <c r="M261" s="59">
        <f t="shared" si="44"/>
        <v>13395</v>
      </c>
      <c r="N261" s="59">
        <f t="shared" si="41"/>
        <v>13108</v>
      </c>
      <c r="O261" s="59">
        <f t="shared" si="41"/>
        <v>13036</v>
      </c>
      <c r="P261" s="59">
        <f t="shared" si="41"/>
        <v>12821</v>
      </c>
      <c r="Q261" s="59">
        <f t="shared" si="41"/>
        <v>12677</v>
      </c>
      <c r="R261" s="59">
        <f t="shared" si="41"/>
        <v>12390</v>
      </c>
      <c r="S261" s="59">
        <f t="shared" si="41"/>
        <v>12175</v>
      </c>
      <c r="T261" s="59">
        <f t="shared" si="41"/>
        <v>11960</v>
      </c>
    </row>
    <row r="262" spans="1:20" ht="18" customHeight="1" x14ac:dyDescent="0.2">
      <c r="A262" s="89" t="s">
        <v>363</v>
      </c>
      <c r="B262" s="90" t="s">
        <v>188</v>
      </c>
      <c r="C262" s="84" t="s">
        <v>12</v>
      </c>
      <c r="D262" s="77">
        <v>4</v>
      </c>
      <c r="E262" s="78" t="s">
        <v>14</v>
      </c>
      <c r="F262" s="57">
        <v>3.5</v>
      </c>
      <c r="G262" s="62">
        <f t="shared" si="42"/>
        <v>7.5</v>
      </c>
      <c r="H262" s="58">
        <f t="shared" si="40"/>
        <v>869</v>
      </c>
      <c r="I262" s="257"/>
      <c r="J262" s="93">
        <f t="shared" si="38"/>
        <v>678</v>
      </c>
      <c r="K262" s="257"/>
      <c r="L262" s="58">
        <f t="shared" si="43"/>
        <v>1288</v>
      </c>
      <c r="M262" s="59">
        <f t="shared" si="44"/>
        <v>14425</v>
      </c>
      <c r="N262" s="59">
        <f t="shared" si="41"/>
        <v>14116</v>
      </c>
      <c r="O262" s="59">
        <f t="shared" si="41"/>
        <v>14039</v>
      </c>
      <c r="P262" s="59">
        <f t="shared" si="41"/>
        <v>13807</v>
      </c>
      <c r="Q262" s="59">
        <f t="shared" si="41"/>
        <v>13652</v>
      </c>
      <c r="R262" s="59">
        <f t="shared" si="41"/>
        <v>13343</v>
      </c>
      <c r="S262" s="59">
        <f t="shared" si="41"/>
        <v>13111</v>
      </c>
      <c r="T262" s="59">
        <f t="shared" si="41"/>
        <v>12880</v>
      </c>
    </row>
    <row r="263" spans="1:20" ht="18" customHeight="1" x14ac:dyDescent="0.2">
      <c r="A263" s="89" t="s">
        <v>364</v>
      </c>
      <c r="B263" s="90" t="s">
        <v>188</v>
      </c>
      <c r="C263" s="84" t="s">
        <v>12</v>
      </c>
      <c r="D263" s="77">
        <v>4</v>
      </c>
      <c r="E263" s="78" t="s">
        <v>14</v>
      </c>
      <c r="F263" s="57">
        <v>4</v>
      </c>
      <c r="G263" s="62">
        <f t="shared" si="42"/>
        <v>8</v>
      </c>
      <c r="H263" s="58">
        <f t="shared" si="40"/>
        <v>869</v>
      </c>
      <c r="I263" s="257"/>
      <c r="J263" s="93">
        <f t="shared" si="38"/>
        <v>774</v>
      </c>
      <c r="K263" s="257"/>
      <c r="L263" s="58">
        <f t="shared" si="43"/>
        <v>1378</v>
      </c>
      <c r="M263" s="59">
        <f t="shared" si="44"/>
        <v>15433</v>
      </c>
      <c r="N263" s="59">
        <f t="shared" si="41"/>
        <v>15102</v>
      </c>
      <c r="O263" s="59">
        <f t="shared" si="41"/>
        <v>15020</v>
      </c>
      <c r="P263" s="59">
        <f t="shared" si="41"/>
        <v>14772</v>
      </c>
      <c r="Q263" s="59">
        <f t="shared" si="41"/>
        <v>14606</v>
      </c>
      <c r="R263" s="59">
        <f t="shared" si="41"/>
        <v>14276</v>
      </c>
      <c r="S263" s="59">
        <f t="shared" si="41"/>
        <v>14028</v>
      </c>
      <c r="T263" s="59">
        <f t="shared" si="41"/>
        <v>13780</v>
      </c>
    </row>
    <row r="264" spans="1:20" ht="18" customHeight="1" x14ac:dyDescent="0.2">
      <c r="A264" s="89" t="s">
        <v>365</v>
      </c>
      <c r="B264" s="90" t="s">
        <v>188</v>
      </c>
      <c r="C264" s="84" t="s">
        <v>12</v>
      </c>
      <c r="D264" s="77">
        <v>4</v>
      </c>
      <c r="E264" s="78" t="s">
        <v>14</v>
      </c>
      <c r="F264" s="57">
        <v>4.5</v>
      </c>
      <c r="G264" s="62">
        <f t="shared" si="42"/>
        <v>8.5</v>
      </c>
      <c r="H264" s="58">
        <f t="shared" si="40"/>
        <v>869</v>
      </c>
      <c r="I264" s="257"/>
      <c r="J264" s="93">
        <f t="shared" si="38"/>
        <v>871</v>
      </c>
      <c r="K264" s="257"/>
      <c r="L264" s="58">
        <f t="shared" si="43"/>
        <v>1469</v>
      </c>
      <c r="M264" s="59">
        <f t="shared" si="44"/>
        <v>16452</v>
      </c>
      <c r="N264" s="59">
        <f t="shared" si="41"/>
        <v>16100</v>
      </c>
      <c r="O264" s="59">
        <f t="shared" si="41"/>
        <v>16012</v>
      </c>
      <c r="P264" s="59">
        <f t="shared" si="41"/>
        <v>15747</v>
      </c>
      <c r="Q264" s="59">
        <f t="shared" si="41"/>
        <v>15571</v>
      </c>
      <c r="R264" s="59">
        <f t="shared" si="41"/>
        <v>15218</v>
      </c>
      <c r="S264" s="59">
        <f t="shared" si="41"/>
        <v>14954</v>
      </c>
      <c r="T264" s="59">
        <f t="shared" si="41"/>
        <v>14690</v>
      </c>
    </row>
    <row r="265" spans="1:20" ht="18" customHeight="1" x14ac:dyDescent="0.2">
      <c r="A265" s="89" t="s">
        <v>366</v>
      </c>
      <c r="B265" s="90" t="s">
        <v>188</v>
      </c>
      <c r="C265" s="84" t="s">
        <v>12</v>
      </c>
      <c r="D265" s="77">
        <v>4.5</v>
      </c>
      <c r="E265" s="78" t="s">
        <v>14</v>
      </c>
      <c r="F265" s="57">
        <v>0.5</v>
      </c>
      <c r="G265" s="62">
        <f t="shared" si="42"/>
        <v>5</v>
      </c>
      <c r="H265" s="58">
        <f>'基本（介護無）・単一'!L12</f>
        <v>966</v>
      </c>
      <c r="I265" s="257"/>
      <c r="J265" s="93">
        <f t="shared" si="38"/>
        <v>98</v>
      </c>
      <c r="K265" s="257"/>
      <c r="L265" s="58">
        <f t="shared" si="43"/>
        <v>817</v>
      </c>
      <c r="M265" s="59">
        <f t="shared" si="44"/>
        <v>9150</v>
      </c>
      <c r="N265" s="59">
        <f t="shared" si="41"/>
        <v>8954</v>
      </c>
      <c r="O265" s="59">
        <f t="shared" si="41"/>
        <v>8905</v>
      </c>
      <c r="P265" s="59">
        <f t="shared" si="41"/>
        <v>8758</v>
      </c>
      <c r="Q265" s="59">
        <f t="shared" si="41"/>
        <v>8660</v>
      </c>
      <c r="R265" s="59">
        <f t="shared" si="41"/>
        <v>8464</v>
      </c>
      <c r="S265" s="59">
        <f t="shared" si="41"/>
        <v>8317</v>
      </c>
      <c r="T265" s="59">
        <f t="shared" si="41"/>
        <v>8170</v>
      </c>
    </row>
    <row r="266" spans="1:20" ht="18" customHeight="1" x14ac:dyDescent="0.2">
      <c r="A266" s="89" t="s">
        <v>367</v>
      </c>
      <c r="B266" s="90" t="s">
        <v>188</v>
      </c>
      <c r="C266" s="84" t="s">
        <v>12</v>
      </c>
      <c r="D266" s="77">
        <v>4.5</v>
      </c>
      <c r="E266" s="78" t="s">
        <v>14</v>
      </c>
      <c r="F266" s="57">
        <v>1</v>
      </c>
      <c r="G266" s="62">
        <f t="shared" si="42"/>
        <v>5.5</v>
      </c>
      <c r="H266" s="58">
        <f t="shared" ref="H266:H273" si="45">$H$76</f>
        <v>966</v>
      </c>
      <c r="I266" s="257"/>
      <c r="J266" s="93">
        <f t="shared" si="38"/>
        <v>195</v>
      </c>
      <c r="K266" s="257"/>
      <c r="L266" s="58">
        <f t="shared" si="43"/>
        <v>908</v>
      </c>
      <c r="M266" s="59">
        <f t="shared" si="44"/>
        <v>10169</v>
      </c>
      <c r="N266" s="59">
        <f t="shared" si="41"/>
        <v>9951</v>
      </c>
      <c r="O266" s="59">
        <f t="shared" si="41"/>
        <v>9897</v>
      </c>
      <c r="P266" s="59">
        <f t="shared" si="41"/>
        <v>9733</v>
      </c>
      <c r="Q266" s="59">
        <f t="shared" si="41"/>
        <v>9624</v>
      </c>
      <c r="R266" s="59">
        <f t="shared" si="41"/>
        <v>9406</v>
      </c>
      <c r="S266" s="59">
        <f t="shared" si="41"/>
        <v>9243</v>
      </c>
      <c r="T266" s="59">
        <f t="shared" si="41"/>
        <v>9080</v>
      </c>
    </row>
    <row r="267" spans="1:20" ht="18" customHeight="1" x14ac:dyDescent="0.2">
      <c r="A267" s="89" t="s">
        <v>368</v>
      </c>
      <c r="B267" s="90" t="s">
        <v>188</v>
      </c>
      <c r="C267" s="84" t="s">
        <v>12</v>
      </c>
      <c r="D267" s="77">
        <v>4.5</v>
      </c>
      <c r="E267" s="78" t="s">
        <v>14</v>
      </c>
      <c r="F267" s="57">
        <v>1.5</v>
      </c>
      <c r="G267" s="62">
        <f t="shared" si="42"/>
        <v>6</v>
      </c>
      <c r="H267" s="58">
        <f t="shared" si="45"/>
        <v>966</v>
      </c>
      <c r="I267" s="257"/>
      <c r="J267" s="93">
        <f t="shared" si="38"/>
        <v>291</v>
      </c>
      <c r="K267" s="257"/>
      <c r="L267" s="58">
        <f t="shared" si="43"/>
        <v>998</v>
      </c>
      <c r="M267" s="59">
        <f t="shared" si="44"/>
        <v>11177</v>
      </c>
      <c r="N267" s="59">
        <f t="shared" si="41"/>
        <v>10938</v>
      </c>
      <c r="O267" s="59">
        <f t="shared" si="41"/>
        <v>10878</v>
      </c>
      <c r="P267" s="59">
        <f t="shared" si="41"/>
        <v>10698</v>
      </c>
      <c r="Q267" s="59">
        <f t="shared" si="41"/>
        <v>10578</v>
      </c>
      <c r="R267" s="59">
        <f t="shared" si="41"/>
        <v>10339</v>
      </c>
      <c r="S267" s="59">
        <f t="shared" si="41"/>
        <v>10159</v>
      </c>
      <c r="T267" s="59">
        <f t="shared" si="41"/>
        <v>9980</v>
      </c>
    </row>
    <row r="268" spans="1:20" ht="18" customHeight="1" x14ac:dyDescent="0.2">
      <c r="A268" s="89" t="s">
        <v>369</v>
      </c>
      <c r="B268" s="90" t="s">
        <v>188</v>
      </c>
      <c r="C268" s="84" t="s">
        <v>12</v>
      </c>
      <c r="D268" s="77">
        <v>4.5</v>
      </c>
      <c r="E268" s="78" t="s">
        <v>14</v>
      </c>
      <c r="F268" s="57">
        <v>2</v>
      </c>
      <c r="G268" s="62">
        <f t="shared" si="42"/>
        <v>6.5</v>
      </c>
      <c r="H268" s="58">
        <f t="shared" si="45"/>
        <v>966</v>
      </c>
      <c r="I268" s="257"/>
      <c r="J268" s="93">
        <f t="shared" si="38"/>
        <v>388</v>
      </c>
      <c r="K268" s="257"/>
      <c r="L268" s="58">
        <f t="shared" si="43"/>
        <v>1088</v>
      </c>
      <c r="M268" s="59">
        <f t="shared" si="44"/>
        <v>12185</v>
      </c>
      <c r="N268" s="59">
        <f t="shared" si="41"/>
        <v>11924</v>
      </c>
      <c r="O268" s="59">
        <f t="shared" si="41"/>
        <v>11859</v>
      </c>
      <c r="P268" s="59">
        <f t="shared" si="41"/>
        <v>11663</v>
      </c>
      <c r="Q268" s="59">
        <f t="shared" si="41"/>
        <v>11532</v>
      </c>
      <c r="R268" s="59">
        <f t="shared" si="41"/>
        <v>11271</v>
      </c>
      <c r="S268" s="59">
        <f t="shared" si="41"/>
        <v>11075</v>
      </c>
      <c r="T268" s="59">
        <f t="shared" si="41"/>
        <v>10880</v>
      </c>
    </row>
    <row r="269" spans="1:20" ht="18" customHeight="1" x14ac:dyDescent="0.2">
      <c r="A269" s="89" t="s">
        <v>370</v>
      </c>
      <c r="B269" s="90" t="s">
        <v>188</v>
      </c>
      <c r="C269" s="84" t="s">
        <v>12</v>
      </c>
      <c r="D269" s="77">
        <v>4.5</v>
      </c>
      <c r="E269" s="78" t="s">
        <v>14</v>
      </c>
      <c r="F269" s="57">
        <v>2.5</v>
      </c>
      <c r="G269" s="62">
        <f t="shared" si="42"/>
        <v>7</v>
      </c>
      <c r="H269" s="58">
        <f t="shared" si="45"/>
        <v>966</v>
      </c>
      <c r="I269" s="257"/>
      <c r="J269" s="93">
        <f t="shared" si="38"/>
        <v>484</v>
      </c>
      <c r="K269" s="257"/>
      <c r="L269" s="58">
        <f t="shared" si="43"/>
        <v>1178</v>
      </c>
      <c r="M269" s="59">
        <f t="shared" si="44"/>
        <v>13193</v>
      </c>
      <c r="N269" s="59">
        <f t="shared" si="41"/>
        <v>12910</v>
      </c>
      <c r="O269" s="59">
        <f t="shared" si="41"/>
        <v>12840</v>
      </c>
      <c r="P269" s="59">
        <f t="shared" si="41"/>
        <v>12628</v>
      </c>
      <c r="Q269" s="59">
        <f t="shared" si="41"/>
        <v>12486</v>
      </c>
      <c r="R269" s="59">
        <f t="shared" si="41"/>
        <v>12204</v>
      </c>
      <c r="S269" s="59">
        <f t="shared" si="41"/>
        <v>11992</v>
      </c>
      <c r="T269" s="59">
        <f t="shared" si="41"/>
        <v>11780</v>
      </c>
    </row>
    <row r="270" spans="1:20" ht="18" customHeight="1" x14ac:dyDescent="0.2">
      <c r="A270" s="89" t="s">
        <v>371</v>
      </c>
      <c r="B270" s="90" t="s">
        <v>188</v>
      </c>
      <c r="C270" s="84" t="s">
        <v>12</v>
      </c>
      <c r="D270" s="77">
        <v>4.5</v>
      </c>
      <c r="E270" s="78" t="s">
        <v>14</v>
      </c>
      <c r="F270" s="57">
        <v>3</v>
      </c>
      <c r="G270" s="62">
        <f t="shared" si="42"/>
        <v>7.5</v>
      </c>
      <c r="H270" s="58">
        <f t="shared" si="45"/>
        <v>966</v>
      </c>
      <c r="I270" s="257"/>
      <c r="J270" s="93">
        <f t="shared" si="38"/>
        <v>581</v>
      </c>
      <c r="K270" s="257"/>
      <c r="L270" s="58">
        <f t="shared" si="43"/>
        <v>1269</v>
      </c>
      <c r="M270" s="59">
        <f t="shared" si="44"/>
        <v>14212</v>
      </c>
      <c r="N270" s="59">
        <f t="shared" si="41"/>
        <v>13908</v>
      </c>
      <c r="O270" s="59">
        <f t="shared" si="41"/>
        <v>13832</v>
      </c>
      <c r="P270" s="59">
        <f t="shared" si="41"/>
        <v>13603</v>
      </c>
      <c r="Q270" s="59">
        <f t="shared" si="41"/>
        <v>13451</v>
      </c>
      <c r="R270" s="59">
        <f t="shared" si="41"/>
        <v>13146</v>
      </c>
      <c r="S270" s="59">
        <f t="shared" si="41"/>
        <v>12918</v>
      </c>
      <c r="T270" s="59">
        <f t="shared" si="41"/>
        <v>12690</v>
      </c>
    </row>
    <row r="271" spans="1:20" ht="18" customHeight="1" x14ac:dyDescent="0.2">
      <c r="A271" s="89" t="s">
        <v>372</v>
      </c>
      <c r="B271" s="90" t="s">
        <v>188</v>
      </c>
      <c r="C271" s="84" t="s">
        <v>12</v>
      </c>
      <c r="D271" s="77">
        <v>4.5</v>
      </c>
      <c r="E271" s="78" t="s">
        <v>14</v>
      </c>
      <c r="F271" s="57">
        <v>3.5</v>
      </c>
      <c r="G271" s="62">
        <f t="shared" si="42"/>
        <v>8</v>
      </c>
      <c r="H271" s="58">
        <f t="shared" si="45"/>
        <v>966</v>
      </c>
      <c r="I271" s="257"/>
      <c r="J271" s="93">
        <f t="shared" si="38"/>
        <v>678</v>
      </c>
      <c r="K271" s="257"/>
      <c r="L271" s="58">
        <f t="shared" si="43"/>
        <v>1361</v>
      </c>
      <c r="M271" s="59">
        <f t="shared" si="44"/>
        <v>15243</v>
      </c>
      <c r="N271" s="59">
        <f t="shared" si="41"/>
        <v>14916</v>
      </c>
      <c r="O271" s="59">
        <f t="shared" si="41"/>
        <v>14834</v>
      </c>
      <c r="P271" s="59">
        <f t="shared" si="41"/>
        <v>14589</v>
      </c>
      <c r="Q271" s="59">
        <f t="shared" si="41"/>
        <v>14426</v>
      </c>
      <c r="R271" s="59">
        <f t="shared" si="41"/>
        <v>14099</v>
      </c>
      <c r="S271" s="59">
        <f t="shared" si="41"/>
        <v>13854</v>
      </c>
      <c r="T271" s="59">
        <f t="shared" si="41"/>
        <v>13610</v>
      </c>
    </row>
    <row r="272" spans="1:20" ht="18" customHeight="1" x14ac:dyDescent="0.2">
      <c r="A272" s="89" t="s">
        <v>373</v>
      </c>
      <c r="B272" s="90" t="s">
        <v>188</v>
      </c>
      <c r="C272" s="84" t="s">
        <v>12</v>
      </c>
      <c r="D272" s="77">
        <v>4.5</v>
      </c>
      <c r="E272" s="78" t="s">
        <v>14</v>
      </c>
      <c r="F272" s="57">
        <v>4</v>
      </c>
      <c r="G272" s="62">
        <f t="shared" si="42"/>
        <v>8.5</v>
      </c>
      <c r="H272" s="58">
        <f t="shared" si="45"/>
        <v>966</v>
      </c>
      <c r="I272" s="257"/>
      <c r="J272" s="93">
        <f t="shared" si="38"/>
        <v>774</v>
      </c>
      <c r="K272" s="257"/>
      <c r="L272" s="58">
        <f t="shared" si="43"/>
        <v>1451</v>
      </c>
      <c r="M272" s="59">
        <f t="shared" si="44"/>
        <v>16251</v>
      </c>
      <c r="N272" s="59">
        <f t="shared" si="41"/>
        <v>15902</v>
      </c>
      <c r="O272" s="59">
        <f t="shared" si="41"/>
        <v>15815</v>
      </c>
      <c r="P272" s="59">
        <f t="shared" si="41"/>
        <v>15554</v>
      </c>
      <c r="Q272" s="59">
        <f t="shared" si="41"/>
        <v>15380</v>
      </c>
      <c r="R272" s="59">
        <f t="shared" si="41"/>
        <v>15032</v>
      </c>
      <c r="S272" s="59">
        <f t="shared" si="41"/>
        <v>14771</v>
      </c>
      <c r="T272" s="59">
        <f t="shared" si="41"/>
        <v>14510</v>
      </c>
    </row>
    <row r="273" spans="1:20" ht="18" customHeight="1" x14ac:dyDescent="0.2">
      <c r="A273" s="89" t="s">
        <v>374</v>
      </c>
      <c r="B273" s="90" t="s">
        <v>188</v>
      </c>
      <c r="C273" s="84" t="s">
        <v>12</v>
      </c>
      <c r="D273" s="77">
        <v>4.5</v>
      </c>
      <c r="E273" s="78" t="s">
        <v>14</v>
      </c>
      <c r="F273" s="57">
        <v>4.5</v>
      </c>
      <c r="G273" s="62">
        <f t="shared" si="42"/>
        <v>9</v>
      </c>
      <c r="H273" s="58">
        <f t="shared" si="45"/>
        <v>966</v>
      </c>
      <c r="I273" s="257"/>
      <c r="J273" s="93">
        <f t="shared" si="38"/>
        <v>871</v>
      </c>
      <c r="K273" s="257"/>
      <c r="L273" s="58">
        <f t="shared" si="43"/>
        <v>1541</v>
      </c>
      <c r="M273" s="59">
        <f t="shared" si="44"/>
        <v>17259</v>
      </c>
      <c r="N273" s="59">
        <f t="shared" si="41"/>
        <v>16889</v>
      </c>
      <c r="O273" s="59">
        <f t="shared" si="41"/>
        <v>16796</v>
      </c>
      <c r="P273" s="59">
        <f t="shared" si="41"/>
        <v>16519</v>
      </c>
      <c r="Q273" s="59">
        <f t="shared" si="41"/>
        <v>16334</v>
      </c>
      <c r="R273" s="59">
        <f t="shared" si="41"/>
        <v>15964</v>
      </c>
      <c r="S273" s="59">
        <f t="shared" si="41"/>
        <v>15687</v>
      </c>
      <c r="T273" s="59">
        <f t="shared" si="41"/>
        <v>15410</v>
      </c>
    </row>
    <row r="274" spans="1:20" ht="18" customHeight="1" x14ac:dyDescent="0.2">
      <c r="A274" s="89" t="s">
        <v>375</v>
      </c>
      <c r="B274" s="90" t="s">
        <v>188</v>
      </c>
      <c r="C274" s="84" t="s">
        <v>12</v>
      </c>
      <c r="D274" s="77">
        <v>5</v>
      </c>
      <c r="E274" s="78" t="s">
        <v>14</v>
      </c>
      <c r="F274" s="57">
        <v>0.5</v>
      </c>
      <c r="G274" s="62">
        <f t="shared" si="42"/>
        <v>5.5</v>
      </c>
      <c r="H274" s="58">
        <f>'基本（介護無）・単一'!L13</f>
        <v>1063</v>
      </c>
      <c r="I274" s="257"/>
      <c r="J274" s="93">
        <f t="shared" si="38"/>
        <v>98</v>
      </c>
      <c r="K274" s="257"/>
      <c r="L274" s="58">
        <f t="shared" si="43"/>
        <v>890</v>
      </c>
      <c r="M274" s="59">
        <f t="shared" si="44"/>
        <v>9968</v>
      </c>
      <c r="N274" s="59">
        <f t="shared" si="41"/>
        <v>9754</v>
      </c>
      <c r="O274" s="59">
        <f t="shared" si="41"/>
        <v>9701</v>
      </c>
      <c r="P274" s="59">
        <f t="shared" si="41"/>
        <v>9540</v>
      </c>
      <c r="Q274" s="59">
        <f t="shared" si="41"/>
        <v>9434</v>
      </c>
      <c r="R274" s="59">
        <f t="shared" si="41"/>
        <v>9220</v>
      </c>
      <c r="S274" s="59">
        <f t="shared" si="41"/>
        <v>9060</v>
      </c>
      <c r="T274" s="59">
        <f t="shared" si="41"/>
        <v>8900</v>
      </c>
    </row>
    <row r="275" spans="1:20" ht="18" customHeight="1" x14ac:dyDescent="0.2">
      <c r="A275" s="89" t="s">
        <v>376</v>
      </c>
      <c r="B275" s="90" t="s">
        <v>188</v>
      </c>
      <c r="C275" s="84" t="s">
        <v>12</v>
      </c>
      <c r="D275" s="77">
        <v>5</v>
      </c>
      <c r="E275" s="78" t="s">
        <v>14</v>
      </c>
      <c r="F275" s="57">
        <v>1</v>
      </c>
      <c r="G275" s="62">
        <f t="shared" si="42"/>
        <v>6</v>
      </c>
      <c r="H275" s="58">
        <f t="shared" ref="H275:H282" si="46">$H$85</f>
        <v>1063</v>
      </c>
      <c r="I275" s="257"/>
      <c r="J275" s="93">
        <f t="shared" si="38"/>
        <v>195</v>
      </c>
      <c r="K275" s="257"/>
      <c r="L275" s="58">
        <f t="shared" si="43"/>
        <v>980</v>
      </c>
      <c r="M275" s="59">
        <f t="shared" si="44"/>
        <v>10976</v>
      </c>
      <c r="N275" s="59">
        <f t="shared" si="41"/>
        <v>10740</v>
      </c>
      <c r="O275" s="59">
        <f t="shared" si="41"/>
        <v>10682</v>
      </c>
      <c r="P275" s="59">
        <f t="shared" si="41"/>
        <v>10505</v>
      </c>
      <c r="Q275" s="59">
        <f t="shared" si="41"/>
        <v>10388</v>
      </c>
      <c r="R275" s="59">
        <f t="shared" si="41"/>
        <v>10152</v>
      </c>
      <c r="S275" s="59">
        <f t="shared" si="41"/>
        <v>9976</v>
      </c>
      <c r="T275" s="59">
        <f t="shared" si="41"/>
        <v>9800</v>
      </c>
    </row>
    <row r="276" spans="1:20" ht="18" customHeight="1" x14ac:dyDescent="0.2">
      <c r="A276" s="89" t="s">
        <v>377</v>
      </c>
      <c r="B276" s="90" t="s">
        <v>188</v>
      </c>
      <c r="C276" s="84" t="s">
        <v>12</v>
      </c>
      <c r="D276" s="77">
        <v>5</v>
      </c>
      <c r="E276" s="78" t="s">
        <v>14</v>
      </c>
      <c r="F276" s="57">
        <v>1.5</v>
      </c>
      <c r="G276" s="62">
        <f t="shared" si="42"/>
        <v>6.5</v>
      </c>
      <c r="H276" s="58">
        <f t="shared" si="46"/>
        <v>1063</v>
      </c>
      <c r="I276" s="257"/>
      <c r="J276" s="93">
        <f t="shared" si="38"/>
        <v>291</v>
      </c>
      <c r="K276" s="257"/>
      <c r="L276" s="58">
        <f t="shared" si="43"/>
        <v>1070</v>
      </c>
      <c r="M276" s="59">
        <f t="shared" si="44"/>
        <v>11984</v>
      </c>
      <c r="N276" s="59">
        <f t="shared" si="41"/>
        <v>11727</v>
      </c>
      <c r="O276" s="59">
        <f t="shared" si="41"/>
        <v>11663</v>
      </c>
      <c r="P276" s="59">
        <f t="shared" si="41"/>
        <v>11470</v>
      </c>
      <c r="Q276" s="59">
        <f t="shared" si="41"/>
        <v>11342</v>
      </c>
      <c r="R276" s="59">
        <f t="shared" si="41"/>
        <v>11085</v>
      </c>
      <c r="S276" s="59">
        <f t="shared" si="41"/>
        <v>10892</v>
      </c>
      <c r="T276" s="59">
        <f t="shared" si="41"/>
        <v>10700</v>
      </c>
    </row>
    <row r="277" spans="1:20" ht="18" customHeight="1" x14ac:dyDescent="0.2">
      <c r="A277" s="89" t="s">
        <v>378</v>
      </c>
      <c r="B277" s="90" t="s">
        <v>188</v>
      </c>
      <c r="C277" s="84" t="s">
        <v>12</v>
      </c>
      <c r="D277" s="77">
        <v>5</v>
      </c>
      <c r="E277" s="78" t="s">
        <v>14</v>
      </c>
      <c r="F277" s="57">
        <v>2</v>
      </c>
      <c r="G277" s="62">
        <f t="shared" si="42"/>
        <v>7</v>
      </c>
      <c r="H277" s="58">
        <f t="shared" si="46"/>
        <v>1063</v>
      </c>
      <c r="I277" s="257"/>
      <c r="J277" s="93">
        <f t="shared" si="38"/>
        <v>388</v>
      </c>
      <c r="K277" s="257"/>
      <c r="L277" s="58">
        <f t="shared" si="43"/>
        <v>1161</v>
      </c>
      <c r="M277" s="59">
        <f t="shared" si="44"/>
        <v>13003</v>
      </c>
      <c r="N277" s="59">
        <f t="shared" si="41"/>
        <v>12724</v>
      </c>
      <c r="O277" s="59">
        <f t="shared" si="41"/>
        <v>12654</v>
      </c>
      <c r="P277" s="59">
        <f t="shared" si="41"/>
        <v>12445</v>
      </c>
      <c r="Q277" s="59">
        <f t="shared" si="41"/>
        <v>12306</v>
      </c>
      <c r="R277" s="59">
        <f t="shared" si="41"/>
        <v>12027</v>
      </c>
      <c r="S277" s="59">
        <f t="shared" si="41"/>
        <v>11818</v>
      </c>
      <c r="T277" s="59">
        <f t="shared" si="41"/>
        <v>11610</v>
      </c>
    </row>
    <row r="278" spans="1:20" ht="18" customHeight="1" x14ac:dyDescent="0.2">
      <c r="A278" s="89" t="s">
        <v>379</v>
      </c>
      <c r="B278" s="90" t="s">
        <v>188</v>
      </c>
      <c r="C278" s="84" t="s">
        <v>12</v>
      </c>
      <c r="D278" s="77">
        <v>5</v>
      </c>
      <c r="E278" s="78" t="s">
        <v>14</v>
      </c>
      <c r="F278" s="57">
        <v>2.5</v>
      </c>
      <c r="G278" s="62">
        <f t="shared" si="42"/>
        <v>7.5</v>
      </c>
      <c r="H278" s="58">
        <f t="shared" si="46"/>
        <v>1063</v>
      </c>
      <c r="I278" s="257"/>
      <c r="J278" s="93">
        <f t="shared" si="38"/>
        <v>484</v>
      </c>
      <c r="K278" s="257"/>
      <c r="L278" s="58">
        <f t="shared" si="43"/>
        <v>1251</v>
      </c>
      <c r="M278" s="59">
        <f t="shared" si="44"/>
        <v>14011</v>
      </c>
      <c r="N278" s="59">
        <f t="shared" si="41"/>
        <v>13710</v>
      </c>
      <c r="O278" s="59">
        <f t="shared" si="41"/>
        <v>13635</v>
      </c>
      <c r="P278" s="59">
        <f t="shared" si="41"/>
        <v>13410</v>
      </c>
      <c r="Q278" s="59">
        <f t="shared" si="41"/>
        <v>13260</v>
      </c>
      <c r="R278" s="59">
        <f t="shared" si="41"/>
        <v>12960</v>
      </c>
      <c r="S278" s="59">
        <f t="shared" si="41"/>
        <v>12735</v>
      </c>
      <c r="T278" s="59">
        <f t="shared" si="41"/>
        <v>12510</v>
      </c>
    </row>
    <row r="279" spans="1:20" ht="18" customHeight="1" x14ac:dyDescent="0.2">
      <c r="A279" s="89" t="s">
        <v>380</v>
      </c>
      <c r="B279" s="90" t="s">
        <v>188</v>
      </c>
      <c r="C279" s="84" t="s">
        <v>12</v>
      </c>
      <c r="D279" s="77">
        <v>5</v>
      </c>
      <c r="E279" s="78" t="s">
        <v>14</v>
      </c>
      <c r="F279" s="57">
        <v>3</v>
      </c>
      <c r="G279" s="62">
        <f t="shared" si="42"/>
        <v>8</v>
      </c>
      <c r="H279" s="58">
        <f t="shared" si="46"/>
        <v>1063</v>
      </c>
      <c r="I279" s="257"/>
      <c r="J279" s="93">
        <f t="shared" si="38"/>
        <v>581</v>
      </c>
      <c r="K279" s="257"/>
      <c r="L279" s="58">
        <f t="shared" si="43"/>
        <v>1342</v>
      </c>
      <c r="M279" s="59">
        <f t="shared" si="44"/>
        <v>15030</v>
      </c>
      <c r="N279" s="59">
        <f t="shared" si="41"/>
        <v>14708</v>
      </c>
      <c r="O279" s="59">
        <f t="shared" si="41"/>
        <v>14627</v>
      </c>
      <c r="P279" s="59">
        <f t="shared" si="41"/>
        <v>14386</v>
      </c>
      <c r="Q279" s="59">
        <f t="shared" si="41"/>
        <v>14225</v>
      </c>
      <c r="R279" s="59">
        <f t="shared" si="41"/>
        <v>13903</v>
      </c>
      <c r="S279" s="59">
        <f t="shared" si="41"/>
        <v>13661</v>
      </c>
      <c r="T279" s="59">
        <f t="shared" si="41"/>
        <v>13420</v>
      </c>
    </row>
    <row r="280" spans="1:20" ht="18" customHeight="1" x14ac:dyDescent="0.2">
      <c r="A280" s="89" t="s">
        <v>381</v>
      </c>
      <c r="B280" s="90" t="s">
        <v>188</v>
      </c>
      <c r="C280" s="84" t="s">
        <v>12</v>
      </c>
      <c r="D280" s="77">
        <v>5</v>
      </c>
      <c r="E280" s="78" t="s">
        <v>14</v>
      </c>
      <c r="F280" s="57">
        <v>3.5</v>
      </c>
      <c r="G280" s="62">
        <f t="shared" si="42"/>
        <v>8.5</v>
      </c>
      <c r="H280" s="58">
        <f t="shared" si="46"/>
        <v>1063</v>
      </c>
      <c r="I280" s="257"/>
      <c r="J280" s="93">
        <f t="shared" si="38"/>
        <v>678</v>
      </c>
      <c r="K280" s="257"/>
      <c r="L280" s="58">
        <f t="shared" si="43"/>
        <v>1433</v>
      </c>
      <c r="M280" s="59">
        <f t="shared" si="44"/>
        <v>16049</v>
      </c>
      <c r="N280" s="59">
        <f t="shared" si="41"/>
        <v>15705</v>
      </c>
      <c r="O280" s="59">
        <f t="shared" si="41"/>
        <v>15619</v>
      </c>
      <c r="P280" s="59">
        <f t="shared" si="41"/>
        <v>15361</v>
      </c>
      <c r="Q280" s="59">
        <f t="shared" si="41"/>
        <v>15189</v>
      </c>
      <c r="R280" s="59">
        <f t="shared" si="41"/>
        <v>14845</v>
      </c>
      <c r="S280" s="59">
        <f t="shared" si="41"/>
        <v>14587</v>
      </c>
      <c r="T280" s="59">
        <f t="shared" si="41"/>
        <v>14330</v>
      </c>
    </row>
    <row r="281" spans="1:20" ht="18" customHeight="1" x14ac:dyDescent="0.2">
      <c r="A281" s="89" t="s">
        <v>382</v>
      </c>
      <c r="B281" s="90" t="s">
        <v>188</v>
      </c>
      <c r="C281" s="84" t="s">
        <v>12</v>
      </c>
      <c r="D281" s="77">
        <v>5</v>
      </c>
      <c r="E281" s="78" t="s">
        <v>14</v>
      </c>
      <c r="F281" s="57">
        <v>4</v>
      </c>
      <c r="G281" s="62">
        <f t="shared" si="42"/>
        <v>9</v>
      </c>
      <c r="H281" s="58">
        <f t="shared" si="46"/>
        <v>1063</v>
      </c>
      <c r="I281" s="257"/>
      <c r="J281" s="93">
        <f t="shared" si="38"/>
        <v>774</v>
      </c>
      <c r="K281" s="257"/>
      <c r="L281" s="58">
        <f t="shared" si="43"/>
        <v>1523</v>
      </c>
      <c r="M281" s="59">
        <f t="shared" si="44"/>
        <v>17057</v>
      </c>
      <c r="N281" s="59">
        <f t="shared" si="41"/>
        <v>16692</v>
      </c>
      <c r="O281" s="59">
        <f t="shared" si="41"/>
        <v>16600</v>
      </c>
      <c r="P281" s="59">
        <f t="shared" si="41"/>
        <v>16326</v>
      </c>
      <c r="Q281" s="59">
        <f t="shared" si="41"/>
        <v>16143</v>
      </c>
      <c r="R281" s="59">
        <f t="shared" si="41"/>
        <v>15778</v>
      </c>
      <c r="S281" s="59">
        <f t="shared" si="41"/>
        <v>15504</v>
      </c>
      <c r="T281" s="59">
        <f t="shared" si="41"/>
        <v>15230</v>
      </c>
    </row>
    <row r="282" spans="1:20" ht="18" customHeight="1" x14ac:dyDescent="0.2">
      <c r="A282" s="89" t="s">
        <v>383</v>
      </c>
      <c r="B282" s="90" t="s">
        <v>188</v>
      </c>
      <c r="C282" s="84" t="s">
        <v>12</v>
      </c>
      <c r="D282" s="77">
        <v>5</v>
      </c>
      <c r="E282" s="78" t="s">
        <v>14</v>
      </c>
      <c r="F282" s="57">
        <v>4.5</v>
      </c>
      <c r="G282" s="62">
        <f t="shared" si="42"/>
        <v>9.5</v>
      </c>
      <c r="H282" s="58">
        <f t="shared" si="46"/>
        <v>1063</v>
      </c>
      <c r="I282" s="257"/>
      <c r="J282" s="93">
        <f t="shared" si="38"/>
        <v>871</v>
      </c>
      <c r="K282" s="257"/>
      <c r="L282" s="58">
        <f t="shared" si="43"/>
        <v>1614</v>
      </c>
      <c r="M282" s="59">
        <f t="shared" si="44"/>
        <v>18076</v>
      </c>
      <c r="N282" s="59">
        <f t="shared" si="41"/>
        <v>17689</v>
      </c>
      <c r="O282" s="59">
        <f t="shared" si="41"/>
        <v>17592</v>
      </c>
      <c r="P282" s="59">
        <f t="shared" si="41"/>
        <v>17302</v>
      </c>
      <c r="Q282" s="59">
        <f t="shared" si="41"/>
        <v>17108</v>
      </c>
      <c r="R282" s="59">
        <f t="shared" si="41"/>
        <v>16721</v>
      </c>
      <c r="S282" s="59">
        <f t="shared" si="41"/>
        <v>16430</v>
      </c>
      <c r="T282" s="59">
        <f t="shared" si="41"/>
        <v>16140</v>
      </c>
    </row>
    <row r="283" spans="1:20" ht="18" customHeight="1" x14ac:dyDescent="0.2">
      <c r="A283" s="89" t="s">
        <v>384</v>
      </c>
      <c r="B283" s="90" t="s">
        <v>188</v>
      </c>
      <c r="C283" s="84" t="s">
        <v>12</v>
      </c>
      <c r="D283" s="77">
        <v>5.5</v>
      </c>
      <c r="E283" s="78" t="s">
        <v>14</v>
      </c>
      <c r="F283" s="57">
        <v>0.5</v>
      </c>
      <c r="G283" s="62">
        <f t="shared" si="42"/>
        <v>6</v>
      </c>
      <c r="H283" s="58">
        <f>'基本（介護無）・単一'!L14</f>
        <v>1159</v>
      </c>
      <c r="I283" s="257"/>
      <c r="J283" s="93">
        <f t="shared" si="38"/>
        <v>98</v>
      </c>
      <c r="K283" s="257"/>
      <c r="L283" s="58">
        <f t="shared" si="43"/>
        <v>962</v>
      </c>
      <c r="M283" s="59">
        <f t="shared" si="44"/>
        <v>10774</v>
      </c>
      <c r="N283" s="59">
        <f t="shared" si="41"/>
        <v>10543</v>
      </c>
      <c r="O283" s="59">
        <f t="shared" si="41"/>
        <v>10485</v>
      </c>
      <c r="P283" s="59">
        <f t="shared" si="41"/>
        <v>10312</v>
      </c>
      <c r="Q283" s="59">
        <f t="shared" si="41"/>
        <v>10197</v>
      </c>
      <c r="R283" s="59">
        <f t="shared" si="41"/>
        <v>9966</v>
      </c>
      <c r="S283" s="59">
        <f t="shared" si="41"/>
        <v>9793</v>
      </c>
      <c r="T283" s="59">
        <f t="shared" si="41"/>
        <v>9620</v>
      </c>
    </row>
    <row r="284" spans="1:20" ht="18" customHeight="1" x14ac:dyDescent="0.2">
      <c r="A284" s="89" t="s">
        <v>385</v>
      </c>
      <c r="B284" s="90" t="s">
        <v>188</v>
      </c>
      <c r="C284" s="84" t="s">
        <v>12</v>
      </c>
      <c r="D284" s="77">
        <v>5.5</v>
      </c>
      <c r="E284" s="78" t="s">
        <v>14</v>
      </c>
      <c r="F284" s="57">
        <v>1</v>
      </c>
      <c r="G284" s="62">
        <f t="shared" si="42"/>
        <v>6.5</v>
      </c>
      <c r="H284" s="58">
        <f t="shared" ref="H284:H291" si="47">$H$94</f>
        <v>1159</v>
      </c>
      <c r="I284" s="257"/>
      <c r="J284" s="93">
        <f t="shared" si="38"/>
        <v>195</v>
      </c>
      <c r="K284" s="257"/>
      <c r="L284" s="58">
        <f t="shared" si="43"/>
        <v>1052</v>
      </c>
      <c r="M284" s="59">
        <f t="shared" si="44"/>
        <v>11782</v>
      </c>
      <c r="N284" s="59">
        <f t="shared" si="41"/>
        <v>11529</v>
      </c>
      <c r="O284" s="59">
        <f t="shared" si="41"/>
        <v>11466</v>
      </c>
      <c r="P284" s="59">
        <f t="shared" si="41"/>
        <v>11277</v>
      </c>
      <c r="Q284" s="59">
        <f t="shared" si="41"/>
        <v>11151</v>
      </c>
      <c r="R284" s="59">
        <f t="shared" si="41"/>
        <v>10898</v>
      </c>
      <c r="S284" s="59">
        <f t="shared" si="41"/>
        <v>10709</v>
      </c>
      <c r="T284" s="59">
        <f t="shared" si="41"/>
        <v>10520</v>
      </c>
    </row>
    <row r="285" spans="1:20" ht="18" customHeight="1" x14ac:dyDescent="0.2">
      <c r="A285" s="89" t="s">
        <v>386</v>
      </c>
      <c r="B285" s="90" t="s">
        <v>188</v>
      </c>
      <c r="C285" s="84" t="s">
        <v>12</v>
      </c>
      <c r="D285" s="77">
        <v>5.5</v>
      </c>
      <c r="E285" s="78" t="s">
        <v>14</v>
      </c>
      <c r="F285" s="57">
        <v>1.5</v>
      </c>
      <c r="G285" s="62">
        <f t="shared" si="42"/>
        <v>7</v>
      </c>
      <c r="H285" s="58">
        <f t="shared" si="47"/>
        <v>1159</v>
      </c>
      <c r="I285" s="257"/>
      <c r="J285" s="93">
        <f t="shared" ref="J285:J348" si="48">J87</f>
        <v>291</v>
      </c>
      <c r="K285" s="257"/>
      <c r="L285" s="58">
        <f t="shared" si="43"/>
        <v>1142</v>
      </c>
      <c r="M285" s="59">
        <f t="shared" si="44"/>
        <v>12790</v>
      </c>
      <c r="N285" s="59">
        <f t="shared" si="41"/>
        <v>12516</v>
      </c>
      <c r="O285" s="59">
        <f t="shared" si="41"/>
        <v>12447</v>
      </c>
      <c r="P285" s="59">
        <f t="shared" si="41"/>
        <v>12242</v>
      </c>
      <c r="Q285" s="59">
        <f t="shared" si="41"/>
        <v>12105</v>
      </c>
      <c r="R285" s="59">
        <f t="shared" si="41"/>
        <v>11831</v>
      </c>
      <c r="S285" s="59">
        <f t="shared" si="41"/>
        <v>11625</v>
      </c>
      <c r="T285" s="59">
        <f t="shared" si="41"/>
        <v>11420</v>
      </c>
    </row>
    <row r="286" spans="1:20" ht="18" customHeight="1" x14ac:dyDescent="0.2">
      <c r="A286" s="89" t="s">
        <v>387</v>
      </c>
      <c r="B286" s="90" t="s">
        <v>188</v>
      </c>
      <c r="C286" s="84" t="s">
        <v>12</v>
      </c>
      <c r="D286" s="77">
        <v>5.5</v>
      </c>
      <c r="E286" s="78" t="s">
        <v>14</v>
      </c>
      <c r="F286" s="57">
        <v>2</v>
      </c>
      <c r="G286" s="62">
        <f t="shared" si="42"/>
        <v>7.5</v>
      </c>
      <c r="H286" s="58">
        <f t="shared" si="47"/>
        <v>1159</v>
      </c>
      <c r="I286" s="257"/>
      <c r="J286" s="93">
        <f t="shared" si="48"/>
        <v>388</v>
      </c>
      <c r="K286" s="257"/>
      <c r="L286" s="58">
        <f t="shared" si="43"/>
        <v>1233</v>
      </c>
      <c r="M286" s="59">
        <f t="shared" si="44"/>
        <v>13809</v>
      </c>
      <c r="N286" s="59">
        <f t="shared" si="41"/>
        <v>13513</v>
      </c>
      <c r="O286" s="59">
        <f t="shared" si="41"/>
        <v>13439</v>
      </c>
      <c r="P286" s="59">
        <f t="shared" si="41"/>
        <v>13217</v>
      </c>
      <c r="Q286" s="59">
        <f t="shared" si="41"/>
        <v>13069</v>
      </c>
      <c r="R286" s="59">
        <f t="shared" si="41"/>
        <v>12773</v>
      </c>
      <c r="S286" s="59">
        <f t="shared" si="41"/>
        <v>12551</v>
      </c>
      <c r="T286" s="59">
        <f t="shared" si="41"/>
        <v>12330</v>
      </c>
    </row>
    <row r="287" spans="1:20" ht="18" customHeight="1" x14ac:dyDescent="0.2">
      <c r="A287" s="89" t="s">
        <v>388</v>
      </c>
      <c r="B287" s="90" t="s">
        <v>188</v>
      </c>
      <c r="C287" s="84" t="s">
        <v>12</v>
      </c>
      <c r="D287" s="77">
        <v>5.5</v>
      </c>
      <c r="E287" s="78" t="s">
        <v>14</v>
      </c>
      <c r="F287" s="57">
        <v>2.5</v>
      </c>
      <c r="G287" s="62">
        <f t="shared" si="42"/>
        <v>8</v>
      </c>
      <c r="H287" s="58">
        <f t="shared" si="47"/>
        <v>1159</v>
      </c>
      <c r="I287" s="257"/>
      <c r="J287" s="93">
        <f t="shared" si="48"/>
        <v>484</v>
      </c>
      <c r="K287" s="257"/>
      <c r="L287" s="58">
        <f t="shared" si="43"/>
        <v>1323</v>
      </c>
      <c r="M287" s="59">
        <f t="shared" si="44"/>
        <v>14817</v>
      </c>
      <c r="N287" s="59">
        <f t="shared" si="41"/>
        <v>14500</v>
      </c>
      <c r="O287" s="59">
        <f t="shared" si="41"/>
        <v>14420</v>
      </c>
      <c r="P287" s="59">
        <f t="shared" si="41"/>
        <v>14182</v>
      </c>
      <c r="Q287" s="59">
        <f t="shared" si="41"/>
        <v>14023</v>
      </c>
      <c r="R287" s="59">
        <f t="shared" si="41"/>
        <v>13706</v>
      </c>
      <c r="S287" s="59">
        <f t="shared" si="41"/>
        <v>13468</v>
      </c>
      <c r="T287" s="59">
        <f t="shared" si="41"/>
        <v>13230</v>
      </c>
    </row>
    <row r="288" spans="1:20" ht="18" customHeight="1" x14ac:dyDescent="0.2">
      <c r="A288" s="89" t="s">
        <v>389</v>
      </c>
      <c r="B288" s="90" t="s">
        <v>188</v>
      </c>
      <c r="C288" s="84" t="s">
        <v>12</v>
      </c>
      <c r="D288" s="77">
        <v>5.5</v>
      </c>
      <c r="E288" s="78" t="s">
        <v>14</v>
      </c>
      <c r="F288" s="57">
        <v>3</v>
      </c>
      <c r="G288" s="62">
        <f t="shared" si="42"/>
        <v>8.5</v>
      </c>
      <c r="H288" s="58">
        <f t="shared" si="47"/>
        <v>1159</v>
      </c>
      <c r="I288" s="257"/>
      <c r="J288" s="93">
        <f t="shared" si="48"/>
        <v>581</v>
      </c>
      <c r="K288" s="257"/>
      <c r="L288" s="58">
        <f t="shared" si="43"/>
        <v>1414</v>
      </c>
      <c r="M288" s="59">
        <f t="shared" si="44"/>
        <v>15836</v>
      </c>
      <c r="N288" s="59">
        <f t="shared" si="41"/>
        <v>15497</v>
      </c>
      <c r="O288" s="59">
        <f t="shared" si="41"/>
        <v>15412</v>
      </c>
      <c r="P288" s="59">
        <f t="shared" si="41"/>
        <v>15158</v>
      </c>
      <c r="Q288" s="59">
        <f t="shared" si="41"/>
        <v>14988</v>
      </c>
      <c r="R288" s="59">
        <f t="shared" si="41"/>
        <v>14649</v>
      </c>
      <c r="S288" s="59">
        <f t="shared" si="41"/>
        <v>14394</v>
      </c>
      <c r="T288" s="59">
        <f t="shared" si="41"/>
        <v>14140</v>
      </c>
    </row>
    <row r="289" spans="1:20" ht="18" customHeight="1" x14ac:dyDescent="0.2">
      <c r="A289" s="89" t="s">
        <v>390</v>
      </c>
      <c r="B289" s="90" t="s">
        <v>188</v>
      </c>
      <c r="C289" s="84" t="s">
        <v>12</v>
      </c>
      <c r="D289" s="77">
        <v>5.5</v>
      </c>
      <c r="E289" s="78" t="s">
        <v>14</v>
      </c>
      <c r="F289" s="57">
        <v>3.5</v>
      </c>
      <c r="G289" s="62">
        <f t="shared" si="42"/>
        <v>9</v>
      </c>
      <c r="H289" s="58">
        <f t="shared" si="47"/>
        <v>1159</v>
      </c>
      <c r="I289" s="257"/>
      <c r="J289" s="93">
        <f t="shared" si="48"/>
        <v>678</v>
      </c>
      <c r="K289" s="257"/>
      <c r="L289" s="58">
        <f t="shared" si="43"/>
        <v>1505</v>
      </c>
      <c r="M289" s="59">
        <f t="shared" si="44"/>
        <v>16856</v>
      </c>
      <c r="N289" s="59">
        <f t="shared" si="41"/>
        <v>16494</v>
      </c>
      <c r="O289" s="59">
        <f t="shared" si="41"/>
        <v>16404</v>
      </c>
      <c r="P289" s="59">
        <f t="shared" si="41"/>
        <v>16133</v>
      </c>
      <c r="Q289" s="59">
        <f t="shared" si="41"/>
        <v>15953</v>
      </c>
      <c r="R289" s="59">
        <f t="shared" si="41"/>
        <v>15591</v>
      </c>
      <c r="S289" s="59">
        <f t="shared" si="41"/>
        <v>15320</v>
      </c>
      <c r="T289" s="59">
        <f t="shared" si="41"/>
        <v>15050</v>
      </c>
    </row>
    <row r="290" spans="1:20" ht="18" customHeight="1" x14ac:dyDescent="0.2">
      <c r="A290" s="89" t="s">
        <v>391</v>
      </c>
      <c r="B290" s="90" t="s">
        <v>188</v>
      </c>
      <c r="C290" s="84" t="s">
        <v>12</v>
      </c>
      <c r="D290" s="77">
        <v>5.5</v>
      </c>
      <c r="E290" s="78" t="s">
        <v>14</v>
      </c>
      <c r="F290" s="57">
        <v>4</v>
      </c>
      <c r="G290" s="62">
        <f t="shared" si="42"/>
        <v>9.5</v>
      </c>
      <c r="H290" s="58">
        <f t="shared" si="47"/>
        <v>1159</v>
      </c>
      <c r="I290" s="257"/>
      <c r="J290" s="93">
        <f t="shared" si="48"/>
        <v>774</v>
      </c>
      <c r="K290" s="257"/>
      <c r="L290" s="58">
        <f t="shared" si="43"/>
        <v>1595</v>
      </c>
      <c r="M290" s="59">
        <f t="shared" si="44"/>
        <v>17864</v>
      </c>
      <c r="N290" s="59">
        <f t="shared" si="41"/>
        <v>17481</v>
      </c>
      <c r="O290" s="59">
        <f t="shared" si="41"/>
        <v>17385</v>
      </c>
      <c r="P290" s="59">
        <f t="shared" si="41"/>
        <v>17098</v>
      </c>
      <c r="Q290" s="59">
        <f t="shared" si="41"/>
        <v>16907</v>
      </c>
      <c r="R290" s="59">
        <f t="shared" si="41"/>
        <v>16524</v>
      </c>
      <c r="S290" s="59">
        <f t="shared" si="41"/>
        <v>16237</v>
      </c>
      <c r="T290" s="59">
        <f t="shared" si="41"/>
        <v>15950</v>
      </c>
    </row>
    <row r="291" spans="1:20" ht="18" customHeight="1" x14ac:dyDescent="0.2">
      <c r="A291" s="89" t="s">
        <v>392</v>
      </c>
      <c r="B291" s="90" t="s">
        <v>188</v>
      </c>
      <c r="C291" s="84" t="s">
        <v>12</v>
      </c>
      <c r="D291" s="77">
        <v>5.5</v>
      </c>
      <c r="E291" s="78" t="s">
        <v>14</v>
      </c>
      <c r="F291" s="57">
        <v>4.5</v>
      </c>
      <c r="G291" s="62">
        <f t="shared" si="42"/>
        <v>10</v>
      </c>
      <c r="H291" s="58">
        <f t="shared" si="47"/>
        <v>1159</v>
      </c>
      <c r="I291" s="257"/>
      <c r="J291" s="93">
        <f t="shared" si="48"/>
        <v>871</v>
      </c>
      <c r="K291" s="257"/>
      <c r="L291" s="58">
        <f t="shared" si="43"/>
        <v>1686</v>
      </c>
      <c r="M291" s="59">
        <f t="shared" si="44"/>
        <v>18883</v>
      </c>
      <c r="N291" s="59">
        <f t="shared" si="41"/>
        <v>18478</v>
      </c>
      <c r="O291" s="59">
        <f t="shared" si="41"/>
        <v>18377</v>
      </c>
      <c r="P291" s="59">
        <f t="shared" si="41"/>
        <v>18073</v>
      </c>
      <c r="Q291" s="59">
        <f t="shared" si="41"/>
        <v>17871</v>
      </c>
      <c r="R291" s="59">
        <f t="shared" si="41"/>
        <v>17466</v>
      </c>
      <c r="S291" s="59">
        <f t="shared" si="41"/>
        <v>17163</v>
      </c>
      <c r="T291" s="59">
        <f t="shared" si="41"/>
        <v>16860</v>
      </c>
    </row>
    <row r="292" spans="1:20" ht="18" customHeight="1" x14ac:dyDescent="0.2">
      <c r="A292" s="89" t="s">
        <v>393</v>
      </c>
      <c r="B292" s="90" t="s">
        <v>188</v>
      </c>
      <c r="C292" s="84" t="s">
        <v>12</v>
      </c>
      <c r="D292" s="77">
        <v>6</v>
      </c>
      <c r="E292" s="78" t="s">
        <v>14</v>
      </c>
      <c r="F292" s="57">
        <v>0.5</v>
      </c>
      <c r="G292" s="62">
        <f t="shared" si="42"/>
        <v>6.5</v>
      </c>
      <c r="H292" s="58">
        <f>'基本（介護無）・単一'!L15</f>
        <v>1256</v>
      </c>
      <c r="I292" s="257"/>
      <c r="J292" s="93">
        <f t="shared" si="48"/>
        <v>98</v>
      </c>
      <c r="K292" s="257"/>
      <c r="L292" s="58">
        <f t="shared" si="43"/>
        <v>1034</v>
      </c>
      <c r="M292" s="59">
        <f t="shared" si="44"/>
        <v>11580</v>
      </c>
      <c r="N292" s="59">
        <f t="shared" si="41"/>
        <v>11332</v>
      </c>
      <c r="O292" s="59">
        <f t="shared" si="41"/>
        <v>11270</v>
      </c>
      <c r="P292" s="59">
        <f t="shared" si="41"/>
        <v>11084</v>
      </c>
      <c r="Q292" s="59">
        <f t="shared" si="41"/>
        <v>10960</v>
      </c>
      <c r="R292" s="59">
        <f t="shared" si="41"/>
        <v>10712</v>
      </c>
      <c r="S292" s="59">
        <f t="shared" si="41"/>
        <v>10526</v>
      </c>
      <c r="T292" s="59">
        <f t="shared" si="41"/>
        <v>10340</v>
      </c>
    </row>
    <row r="293" spans="1:20" ht="18" customHeight="1" x14ac:dyDescent="0.2">
      <c r="A293" s="89" t="s">
        <v>394</v>
      </c>
      <c r="B293" s="90" t="s">
        <v>188</v>
      </c>
      <c r="C293" s="84" t="s">
        <v>12</v>
      </c>
      <c r="D293" s="77">
        <v>6</v>
      </c>
      <c r="E293" s="78" t="s">
        <v>14</v>
      </c>
      <c r="F293" s="57">
        <v>1</v>
      </c>
      <c r="G293" s="62">
        <f t="shared" si="42"/>
        <v>7</v>
      </c>
      <c r="H293" s="58">
        <f t="shared" ref="H293:H300" si="49">$H$103</f>
        <v>1256</v>
      </c>
      <c r="I293" s="257"/>
      <c r="J293" s="93">
        <f t="shared" si="48"/>
        <v>195</v>
      </c>
      <c r="K293" s="257"/>
      <c r="L293" s="58">
        <f t="shared" si="43"/>
        <v>1125</v>
      </c>
      <c r="M293" s="59">
        <f t="shared" si="44"/>
        <v>12600</v>
      </c>
      <c r="N293" s="59">
        <f t="shared" si="41"/>
        <v>12330</v>
      </c>
      <c r="O293" s="59">
        <f t="shared" si="41"/>
        <v>12262</v>
      </c>
      <c r="P293" s="59">
        <f t="shared" si="41"/>
        <v>12060</v>
      </c>
      <c r="Q293" s="59">
        <f t="shared" si="41"/>
        <v>11925</v>
      </c>
      <c r="R293" s="59">
        <f t="shared" si="41"/>
        <v>11655</v>
      </c>
      <c r="S293" s="59">
        <f t="shared" si="41"/>
        <v>11452</v>
      </c>
      <c r="T293" s="59">
        <f t="shared" si="41"/>
        <v>11250</v>
      </c>
    </row>
    <row r="294" spans="1:20" ht="18" customHeight="1" x14ac:dyDescent="0.2">
      <c r="A294" s="89" t="s">
        <v>395</v>
      </c>
      <c r="B294" s="90" t="s">
        <v>188</v>
      </c>
      <c r="C294" s="84" t="s">
        <v>12</v>
      </c>
      <c r="D294" s="77">
        <v>6</v>
      </c>
      <c r="E294" s="78" t="s">
        <v>14</v>
      </c>
      <c r="F294" s="57">
        <v>1.5</v>
      </c>
      <c r="G294" s="62">
        <f t="shared" si="42"/>
        <v>7.5</v>
      </c>
      <c r="H294" s="58">
        <f t="shared" si="49"/>
        <v>1256</v>
      </c>
      <c r="I294" s="257"/>
      <c r="J294" s="93">
        <f t="shared" si="48"/>
        <v>291</v>
      </c>
      <c r="K294" s="257"/>
      <c r="L294" s="58">
        <f t="shared" si="43"/>
        <v>1215</v>
      </c>
      <c r="M294" s="59">
        <f t="shared" si="44"/>
        <v>13608</v>
      </c>
      <c r="N294" s="59">
        <f t="shared" si="41"/>
        <v>13316</v>
      </c>
      <c r="O294" s="59">
        <f t="shared" si="41"/>
        <v>13243</v>
      </c>
      <c r="P294" s="59">
        <f t="shared" ref="N294:T330" si="50">ROUNDDOWN(($L294*P$3),0)</f>
        <v>13024</v>
      </c>
      <c r="Q294" s="59">
        <f t="shared" si="50"/>
        <v>12879</v>
      </c>
      <c r="R294" s="59">
        <f t="shared" si="50"/>
        <v>12587</v>
      </c>
      <c r="S294" s="59">
        <f t="shared" si="50"/>
        <v>12368</v>
      </c>
      <c r="T294" s="59">
        <f t="shared" si="50"/>
        <v>12150</v>
      </c>
    </row>
    <row r="295" spans="1:20" ht="18" customHeight="1" x14ac:dyDescent="0.2">
      <c r="A295" s="89" t="s">
        <v>396</v>
      </c>
      <c r="B295" s="90" t="s">
        <v>188</v>
      </c>
      <c r="C295" s="84" t="s">
        <v>12</v>
      </c>
      <c r="D295" s="77">
        <v>6</v>
      </c>
      <c r="E295" s="78" t="s">
        <v>14</v>
      </c>
      <c r="F295" s="57">
        <v>2</v>
      </c>
      <c r="G295" s="62">
        <f t="shared" si="42"/>
        <v>8</v>
      </c>
      <c r="H295" s="58">
        <f t="shared" si="49"/>
        <v>1256</v>
      </c>
      <c r="I295" s="257"/>
      <c r="J295" s="93">
        <f t="shared" si="48"/>
        <v>388</v>
      </c>
      <c r="K295" s="257"/>
      <c r="L295" s="58">
        <f t="shared" si="43"/>
        <v>1306</v>
      </c>
      <c r="M295" s="59">
        <f t="shared" si="44"/>
        <v>14627</v>
      </c>
      <c r="N295" s="59">
        <f t="shared" si="50"/>
        <v>14313</v>
      </c>
      <c r="O295" s="59">
        <f t="shared" si="50"/>
        <v>14235</v>
      </c>
      <c r="P295" s="59">
        <f t="shared" si="50"/>
        <v>14000</v>
      </c>
      <c r="Q295" s="59">
        <f t="shared" si="50"/>
        <v>13843</v>
      </c>
      <c r="R295" s="59">
        <f t="shared" si="50"/>
        <v>13530</v>
      </c>
      <c r="S295" s="59">
        <f t="shared" si="50"/>
        <v>13295</v>
      </c>
      <c r="T295" s="59">
        <f t="shared" si="50"/>
        <v>13060</v>
      </c>
    </row>
    <row r="296" spans="1:20" ht="18" customHeight="1" x14ac:dyDescent="0.2">
      <c r="A296" s="89" t="s">
        <v>397</v>
      </c>
      <c r="B296" s="90" t="s">
        <v>188</v>
      </c>
      <c r="C296" s="84" t="s">
        <v>12</v>
      </c>
      <c r="D296" s="77">
        <v>6</v>
      </c>
      <c r="E296" s="78" t="s">
        <v>14</v>
      </c>
      <c r="F296" s="57">
        <v>2.5</v>
      </c>
      <c r="G296" s="62">
        <f t="shared" si="42"/>
        <v>8.5</v>
      </c>
      <c r="H296" s="58">
        <f t="shared" si="49"/>
        <v>1256</v>
      </c>
      <c r="I296" s="257"/>
      <c r="J296" s="93">
        <f t="shared" si="48"/>
        <v>484</v>
      </c>
      <c r="K296" s="257"/>
      <c r="L296" s="58">
        <f t="shared" si="43"/>
        <v>1396</v>
      </c>
      <c r="M296" s="59">
        <f t="shared" si="44"/>
        <v>15635</v>
      </c>
      <c r="N296" s="59">
        <f t="shared" si="50"/>
        <v>15300</v>
      </c>
      <c r="O296" s="59">
        <f t="shared" si="50"/>
        <v>15216</v>
      </c>
      <c r="P296" s="59">
        <f t="shared" si="50"/>
        <v>14965</v>
      </c>
      <c r="Q296" s="59">
        <f t="shared" si="50"/>
        <v>14797</v>
      </c>
      <c r="R296" s="59">
        <f t="shared" si="50"/>
        <v>14462</v>
      </c>
      <c r="S296" s="59">
        <f t="shared" si="50"/>
        <v>14211</v>
      </c>
      <c r="T296" s="59">
        <f t="shared" si="50"/>
        <v>13960</v>
      </c>
    </row>
    <row r="297" spans="1:20" ht="18" customHeight="1" x14ac:dyDescent="0.2">
      <c r="A297" s="89" t="s">
        <v>398</v>
      </c>
      <c r="B297" s="90" t="s">
        <v>188</v>
      </c>
      <c r="C297" s="84" t="s">
        <v>12</v>
      </c>
      <c r="D297" s="77">
        <v>6</v>
      </c>
      <c r="E297" s="78" t="s">
        <v>14</v>
      </c>
      <c r="F297" s="57">
        <v>3</v>
      </c>
      <c r="G297" s="62">
        <f t="shared" si="42"/>
        <v>9</v>
      </c>
      <c r="H297" s="58">
        <f t="shared" si="49"/>
        <v>1256</v>
      </c>
      <c r="I297" s="257"/>
      <c r="J297" s="93">
        <f t="shared" si="48"/>
        <v>581</v>
      </c>
      <c r="K297" s="257"/>
      <c r="L297" s="58">
        <f t="shared" si="43"/>
        <v>1487</v>
      </c>
      <c r="M297" s="59">
        <f t="shared" si="44"/>
        <v>16654</v>
      </c>
      <c r="N297" s="59">
        <f t="shared" si="50"/>
        <v>16297</v>
      </c>
      <c r="O297" s="59">
        <f t="shared" si="50"/>
        <v>16208</v>
      </c>
      <c r="P297" s="59">
        <f t="shared" si="50"/>
        <v>15940</v>
      </c>
      <c r="Q297" s="59">
        <f t="shared" si="50"/>
        <v>15762</v>
      </c>
      <c r="R297" s="59">
        <f t="shared" si="50"/>
        <v>15405</v>
      </c>
      <c r="S297" s="59">
        <f t="shared" si="50"/>
        <v>15137</v>
      </c>
      <c r="T297" s="59">
        <f t="shared" si="50"/>
        <v>14870</v>
      </c>
    </row>
    <row r="298" spans="1:20" ht="18" customHeight="1" x14ac:dyDescent="0.2">
      <c r="A298" s="89" t="s">
        <v>399</v>
      </c>
      <c r="B298" s="90" t="s">
        <v>188</v>
      </c>
      <c r="C298" s="84" t="s">
        <v>12</v>
      </c>
      <c r="D298" s="77">
        <v>6</v>
      </c>
      <c r="E298" s="78" t="s">
        <v>14</v>
      </c>
      <c r="F298" s="57">
        <v>3.5</v>
      </c>
      <c r="G298" s="62">
        <f t="shared" si="42"/>
        <v>9.5</v>
      </c>
      <c r="H298" s="58">
        <f t="shared" si="49"/>
        <v>1256</v>
      </c>
      <c r="I298" s="257"/>
      <c r="J298" s="93">
        <f t="shared" si="48"/>
        <v>678</v>
      </c>
      <c r="K298" s="257"/>
      <c r="L298" s="58">
        <f t="shared" si="43"/>
        <v>1578</v>
      </c>
      <c r="M298" s="59">
        <f t="shared" si="44"/>
        <v>17673</v>
      </c>
      <c r="N298" s="59">
        <f t="shared" si="50"/>
        <v>17294</v>
      </c>
      <c r="O298" s="59">
        <f t="shared" si="50"/>
        <v>17200</v>
      </c>
      <c r="P298" s="59">
        <f t="shared" si="50"/>
        <v>16916</v>
      </c>
      <c r="Q298" s="59">
        <f t="shared" si="50"/>
        <v>16726</v>
      </c>
      <c r="R298" s="59">
        <f t="shared" si="50"/>
        <v>16348</v>
      </c>
      <c r="S298" s="59">
        <f t="shared" si="50"/>
        <v>16064</v>
      </c>
      <c r="T298" s="59">
        <f t="shared" si="50"/>
        <v>15780</v>
      </c>
    </row>
    <row r="299" spans="1:20" ht="18" customHeight="1" x14ac:dyDescent="0.2">
      <c r="A299" s="89" t="s">
        <v>400</v>
      </c>
      <c r="B299" s="90" t="s">
        <v>188</v>
      </c>
      <c r="C299" s="84" t="s">
        <v>12</v>
      </c>
      <c r="D299" s="77">
        <v>6</v>
      </c>
      <c r="E299" s="78" t="s">
        <v>14</v>
      </c>
      <c r="F299" s="57">
        <v>4</v>
      </c>
      <c r="G299" s="62">
        <f t="shared" si="42"/>
        <v>10</v>
      </c>
      <c r="H299" s="58">
        <f t="shared" si="49"/>
        <v>1256</v>
      </c>
      <c r="I299" s="257"/>
      <c r="J299" s="93">
        <f t="shared" si="48"/>
        <v>774</v>
      </c>
      <c r="K299" s="257"/>
      <c r="L299" s="58">
        <f t="shared" si="43"/>
        <v>1668</v>
      </c>
      <c r="M299" s="59">
        <f t="shared" si="44"/>
        <v>18681</v>
      </c>
      <c r="N299" s="59">
        <f t="shared" si="50"/>
        <v>18281</v>
      </c>
      <c r="O299" s="59">
        <f t="shared" si="50"/>
        <v>18181</v>
      </c>
      <c r="P299" s="59">
        <f t="shared" si="50"/>
        <v>17880</v>
      </c>
      <c r="Q299" s="59">
        <f t="shared" si="50"/>
        <v>17680</v>
      </c>
      <c r="R299" s="59">
        <f t="shared" si="50"/>
        <v>17280</v>
      </c>
      <c r="S299" s="59">
        <f t="shared" si="50"/>
        <v>16980</v>
      </c>
      <c r="T299" s="59">
        <f t="shared" si="50"/>
        <v>16680</v>
      </c>
    </row>
    <row r="300" spans="1:20" ht="18" customHeight="1" x14ac:dyDescent="0.2">
      <c r="A300" s="89" t="s">
        <v>401</v>
      </c>
      <c r="B300" s="90" t="s">
        <v>188</v>
      </c>
      <c r="C300" s="84" t="s">
        <v>12</v>
      </c>
      <c r="D300" s="77">
        <v>6</v>
      </c>
      <c r="E300" s="78" t="s">
        <v>14</v>
      </c>
      <c r="F300" s="57">
        <v>4.5</v>
      </c>
      <c r="G300" s="62">
        <f t="shared" si="42"/>
        <v>10.5</v>
      </c>
      <c r="H300" s="58">
        <f t="shared" si="49"/>
        <v>1256</v>
      </c>
      <c r="I300" s="257"/>
      <c r="J300" s="93">
        <f t="shared" si="48"/>
        <v>871</v>
      </c>
      <c r="K300" s="257"/>
      <c r="L300" s="58">
        <f t="shared" si="43"/>
        <v>1759</v>
      </c>
      <c r="M300" s="59">
        <f t="shared" si="44"/>
        <v>19700</v>
      </c>
      <c r="N300" s="59">
        <f t="shared" si="50"/>
        <v>19278</v>
      </c>
      <c r="O300" s="59">
        <f t="shared" si="50"/>
        <v>19173</v>
      </c>
      <c r="P300" s="59">
        <f t="shared" si="50"/>
        <v>18856</v>
      </c>
      <c r="Q300" s="59">
        <f t="shared" si="50"/>
        <v>18645</v>
      </c>
      <c r="R300" s="59">
        <f t="shared" si="50"/>
        <v>18223</v>
      </c>
      <c r="S300" s="59">
        <f t="shared" si="50"/>
        <v>17906</v>
      </c>
      <c r="T300" s="59">
        <f t="shared" si="50"/>
        <v>17590</v>
      </c>
    </row>
    <row r="301" spans="1:20" ht="18" customHeight="1" x14ac:dyDescent="0.2">
      <c r="A301" s="89" t="s">
        <v>402</v>
      </c>
      <c r="B301" s="90" t="s">
        <v>188</v>
      </c>
      <c r="C301" s="84" t="s">
        <v>12</v>
      </c>
      <c r="D301" s="77">
        <v>6.5</v>
      </c>
      <c r="E301" s="78" t="s">
        <v>14</v>
      </c>
      <c r="F301" s="57">
        <v>0.5</v>
      </c>
      <c r="G301" s="62">
        <f t="shared" si="42"/>
        <v>7</v>
      </c>
      <c r="H301" s="58">
        <f>'基本（介護無）・単一'!L16</f>
        <v>1352</v>
      </c>
      <c r="I301" s="257"/>
      <c r="J301" s="93">
        <f t="shared" si="48"/>
        <v>98</v>
      </c>
      <c r="K301" s="257"/>
      <c r="L301" s="58">
        <f t="shared" si="43"/>
        <v>1106</v>
      </c>
      <c r="M301" s="59">
        <f t="shared" si="44"/>
        <v>12387</v>
      </c>
      <c r="N301" s="59">
        <f t="shared" si="50"/>
        <v>12121</v>
      </c>
      <c r="O301" s="59">
        <f t="shared" si="50"/>
        <v>12055</v>
      </c>
      <c r="P301" s="59">
        <f t="shared" si="50"/>
        <v>11856</v>
      </c>
      <c r="Q301" s="59">
        <f t="shared" si="50"/>
        <v>11723</v>
      </c>
      <c r="R301" s="59">
        <f t="shared" si="50"/>
        <v>11458</v>
      </c>
      <c r="S301" s="59">
        <f t="shared" si="50"/>
        <v>11259</v>
      </c>
      <c r="T301" s="59">
        <f t="shared" si="50"/>
        <v>11060</v>
      </c>
    </row>
    <row r="302" spans="1:20" ht="18" customHeight="1" x14ac:dyDescent="0.2">
      <c r="A302" s="89" t="s">
        <v>403</v>
      </c>
      <c r="B302" s="90" t="s">
        <v>188</v>
      </c>
      <c r="C302" s="84" t="s">
        <v>12</v>
      </c>
      <c r="D302" s="77">
        <v>6.5</v>
      </c>
      <c r="E302" s="78" t="s">
        <v>14</v>
      </c>
      <c r="F302" s="57">
        <v>1</v>
      </c>
      <c r="G302" s="62">
        <f t="shared" si="42"/>
        <v>7.5</v>
      </c>
      <c r="H302" s="58">
        <f t="shared" ref="H302:H309" si="51">$H$112</f>
        <v>1352</v>
      </c>
      <c r="I302" s="257"/>
      <c r="J302" s="93">
        <f t="shared" si="48"/>
        <v>195</v>
      </c>
      <c r="K302" s="257"/>
      <c r="L302" s="58">
        <f t="shared" si="43"/>
        <v>1197</v>
      </c>
      <c r="M302" s="59">
        <f t="shared" si="44"/>
        <v>13406</v>
      </c>
      <c r="N302" s="59">
        <f t="shared" si="50"/>
        <v>13119</v>
      </c>
      <c r="O302" s="59">
        <f t="shared" si="50"/>
        <v>13047</v>
      </c>
      <c r="P302" s="59">
        <f t="shared" si="50"/>
        <v>12831</v>
      </c>
      <c r="Q302" s="59">
        <f t="shared" si="50"/>
        <v>12688</v>
      </c>
      <c r="R302" s="59">
        <f t="shared" si="50"/>
        <v>12400</v>
      </c>
      <c r="S302" s="59">
        <f t="shared" si="50"/>
        <v>12185</v>
      </c>
      <c r="T302" s="59">
        <f t="shared" si="50"/>
        <v>11970</v>
      </c>
    </row>
    <row r="303" spans="1:20" ht="18" customHeight="1" x14ac:dyDescent="0.2">
      <c r="A303" s="89" t="s">
        <v>404</v>
      </c>
      <c r="B303" s="90" t="s">
        <v>188</v>
      </c>
      <c r="C303" s="84" t="s">
        <v>12</v>
      </c>
      <c r="D303" s="77">
        <v>6.5</v>
      </c>
      <c r="E303" s="78" t="s">
        <v>14</v>
      </c>
      <c r="F303" s="57">
        <v>1.5</v>
      </c>
      <c r="G303" s="62">
        <f t="shared" si="42"/>
        <v>8</v>
      </c>
      <c r="H303" s="58">
        <f t="shared" si="51"/>
        <v>1352</v>
      </c>
      <c r="I303" s="257"/>
      <c r="J303" s="93">
        <f t="shared" si="48"/>
        <v>291</v>
      </c>
      <c r="K303" s="257"/>
      <c r="L303" s="58">
        <f t="shared" si="43"/>
        <v>1287</v>
      </c>
      <c r="M303" s="59">
        <f t="shared" si="44"/>
        <v>14414</v>
      </c>
      <c r="N303" s="59">
        <f t="shared" si="50"/>
        <v>14105</v>
      </c>
      <c r="O303" s="59">
        <f t="shared" si="50"/>
        <v>14028</v>
      </c>
      <c r="P303" s="59">
        <f t="shared" si="50"/>
        <v>13796</v>
      </c>
      <c r="Q303" s="59">
        <f t="shared" si="50"/>
        <v>13642</v>
      </c>
      <c r="R303" s="59">
        <f t="shared" si="50"/>
        <v>13333</v>
      </c>
      <c r="S303" s="59">
        <f t="shared" si="50"/>
        <v>13101</v>
      </c>
      <c r="T303" s="59">
        <f t="shared" si="50"/>
        <v>12870</v>
      </c>
    </row>
    <row r="304" spans="1:20" ht="18" customHeight="1" x14ac:dyDescent="0.2">
      <c r="A304" s="89" t="s">
        <v>405</v>
      </c>
      <c r="B304" s="90" t="s">
        <v>188</v>
      </c>
      <c r="C304" s="84" t="s">
        <v>12</v>
      </c>
      <c r="D304" s="77">
        <v>6.5</v>
      </c>
      <c r="E304" s="78" t="s">
        <v>14</v>
      </c>
      <c r="F304" s="57">
        <v>2</v>
      </c>
      <c r="G304" s="62">
        <f t="shared" si="42"/>
        <v>8.5</v>
      </c>
      <c r="H304" s="58">
        <f t="shared" si="51"/>
        <v>1352</v>
      </c>
      <c r="I304" s="257"/>
      <c r="J304" s="93">
        <f t="shared" si="48"/>
        <v>388</v>
      </c>
      <c r="K304" s="257"/>
      <c r="L304" s="58">
        <f t="shared" si="43"/>
        <v>1378</v>
      </c>
      <c r="M304" s="59">
        <f t="shared" si="44"/>
        <v>15433</v>
      </c>
      <c r="N304" s="59">
        <f t="shared" si="50"/>
        <v>15102</v>
      </c>
      <c r="O304" s="59">
        <f t="shared" si="50"/>
        <v>15020</v>
      </c>
      <c r="P304" s="59">
        <f t="shared" si="50"/>
        <v>14772</v>
      </c>
      <c r="Q304" s="59">
        <f t="shared" si="50"/>
        <v>14606</v>
      </c>
      <c r="R304" s="59">
        <f t="shared" si="50"/>
        <v>14276</v>
      </c>
      <c r="S304" s="59">
        <f t="shared" si="50"/>
        <v>14028</v>
      </c>
      <c r="T304" s="59">
        <f t="shared" si="50"/>
        <v>13780</v>
      </c>
    </row>
    <row r="305" spans="1:20" ht="18" customHeight="1" x14ac:dyDescent="0.2">
      <c r="A305" s="89" t="s">
        <v>406</v>
      </c>
      <c r="B305" s="90" t="s">
        <v>188</v>
      </c>
      <c r="C305" s="84" t="s">
        <v>12</v>
      </c>
      <c r="D305" s="77">
        <v>6.5</v>
      </c>
      <c r="E305" s="78" t="s">
        <v>14</v>
      </c>
      <c r="F305" s="57">
        <v>2.5</v>
      </c>
      <c r="G305" s="62">
        <f t="shared" si="42"/>
        <v>9</v>
      </c>
      <c r="H305" s="58">
        <f t="shared" si="51"/>
        <v>1352</v>
      </c>
      <c r="I305" s="257"/>
      <c r="J305" s="93">
        <f t="shared" si="48"/>
        <v>484</v>
      </c>
      <c r="K305" s="257"/>
      <c r="L305" s="58">
        <f t="shared" si="43"/>
        <v>1468</v>
      </c>
      <c r="M305" s="59">
        <f t="shared" si="44"/>
        <v>16441</v>
      </c>
      <c r="N305" s="59">
        <f t="shared" si="50"/>
        <v>16089</v>
      </c>
      <c r="O305" s="59">
        <f t="shared" si="50"/>
        <v>16001</v>
      </c>
      <c r="P305" s="59">
        <f t="shared" si="50"/>
        <v>15736</v>
      </c>
      <c r="Q305" s="59">
        <f t="shared" si="50"/>
        <v>15560</v>
      </c>
      <c r="R305" s="59">
        <f t="shared" si="50"/>
        <v>15208</v>
      </c>
      <c r="S305" s="59">
        <f t="shared" si="50"/>
        <v>14944</v>
      </c>
      <c r="T305" s="59">
        <f t="shared" si="50"/>
        <v>14680</v>
      </c>
    </row>
    <row r="306" spans="1:20" ht="18" customHeight="1" x14ac:dyDescent="0.2">
      <c r="A306" s="89" t="s">
        <v>407</v>
      </c>
      <c r="B306" s="90" t="s">
        <v>188</v>
      </c>
      <c r="C306" s="84" t="s">
        <v>12</v>
      </c>
      <c r="D306" s="77">
        <v>6.5</v>
      </c>
      <c r="E306" s="78" t="s">
        <v>14</v>
      </c>
      <c r="F306" s="57">
        <v>3</v>
      </c>
      <c r="G306" s="62">
        <f t="shared" si="42"/>
        <v>9.5</v>
      </c>
      <c r="H306" s="58">
        <f t="shared" si="51"/>
        <v>1352</v>
      </c>
      <c r="I306" s="257"/>
      <c r="J306" s="93">
        <f t="shared" si="48"/>
        <v>581</v>
      </c>
      <c r="K306" s="257"/>
      <c r="L306" s="58">
        <f t="shared" si="43"/>
        <v>1559</v>
      </c>
      <c r="M306" s="59">
        <f t="shared" si="44"/>
        <v>17460</v>
      </c>
      <c r="N306" s="59">
        <f t="shared" si="50"/>
        <v>17086</v>
      </c>
      <c r="O306" s="59">
        <f t="shared" si="50"/>
        <v>16993</v>
      </c>
      <c r="P306" s="59">
        <f t="shared" si="50"/>
        <v>16712</v>
      </c>
      <c r="Q306" s="59">
        <f t="shared" si="50"/>
        <v>16525</v>
      </c>
      <c r="R306" s="59">
        <f t="shared" si="50"/>
        <v>16151</v>
      </c>
      <c r="S306" s="59">
        <f t="shared" si="50"/>
        <v>15870</v>
      </c>
      <c r="T306" s="59">
        <f t="shared" si="50"/>
        <v>15590</v>
      </c>
    </row>
    <row r="307" spans="1:20" ht="18" customHeight="1" x14ac:dyDescent="0.2">
      <c r="A307" s="89" t="s">
        <v>408</v>
      </c>
      <c r="B307" s="90" t="s">
        <v>188</v>
      </c>
      <c r="C307" s="84" t="s">
        <v>12</v>
      </c>
      <c r="D307" s="77">
        <v>6.5</v>
      </c>
      <c r="E307" s="78" t="s">
        <v>14</v>
      </c>
      <c r="F307" s="57">
        <v>3.5</v>
      </c>
      <c r="G307" s="62">
        <f t="shared" si="42"/>
        <v>10</v>
      </c>
      <c r="H307" s="58">
        <f t="shared" si="51"/>
        <v>1352</v>
      </c>
      <c r="I307" s="257"/>
      <c r="J307" s="93">
        <f t="shared" si="48"/>
        <v>678</v>
      </c>
      <c r="K307" s="257"/>
      <c r="L307" s="58">
        <f t="shared" si="43"/>
        <v>1650</v>
      </c>
      <c r="M307" s="59">
        <f t="shared" si="44"/>
        <v>18480</v>
      </c>
      <c r="N307" s="59">
        <f t="shared" si="50"/>
        <v>18084</v>
      </c>
      <c r="O307" s="59">
        <f t="shared" si="50"/>
        <v>17985</v>
      </c>
      <c r="P307" s="59">
        <f t="shared" si="50"/>
        <v>17688</v>
      </c>
      <c r="Q307" s="59">
        <f t="shared" si="50"/>
        <v>17490</v>
      </c>
      <c r="R307" s="59">
        <f t="shared" si="50"/>
        <v>17094</v>
      </c>
      <c r="S307" s="59">
        <f t="shared" si="50"/>
        <v>16797</v>
      </c>
      <c r="T307" s="59">
        <f t="shared" si="50"/>
        <v>16500</v>
      </c>
    </row>
    <row r="308" spans="1:20" ht="18" customHeight="1" x14ac:dyDescent="0.2">
      <c r="A308" s="89" t="s">
        <v>409</v>
      </c>
      <c r="B308" s="90" t="s">
        <v>188</v>
      </c>
      <c r="C308" s="84" t="s">
        <v>12</v>
      </c>
      <c r="D308" s="77">
        <v>6.5</v>
      </c>
      <c r="E308" s="78" t="s">
        <v>14</v>
      </c>
      <c r="F308" s="57">
        <v>4</v>
      </c>
      <c r="G308" s="62">
        <f t="shared" si="42"/>
        <v>10.5</v>
      </c>
      <c r="H308" s="58">
        <f t="shared" si="51"/>
        <v>1352</v>
      </c>
      <c r="I308" s="257"/>
      <c r="J308" s="93">
        <f t="shared" si="48"/>
        <v>774</v>
      </c>
      <c r="K308" s="257"/>
      <c r="L308" s="58">
        <f t="shared" si="43"/>
        <v>1740</v>
      </c>
      <c r="M308" s="59">
        <f t="shared" si="44"/>
        <v>19488</v>
      </c>
      <c r="N308" s="59">
        <f t="shared" si="50"/>
        <v>19070</v>
      </c>
      <c r="O308" s="59">
        <f t="shared" si="50"/>
        <v>18966</v>
      </c>
      <c r="P308" s="59">
        <f t="shared" si="50"/>
        <v>18652</v>
      </c>
      <c r="Q308" s="59">
        <f t="shared" si="50"/>
        <v>18444</v>
      </c>
      <c r="R308" s="59">
        <f t="shared" si="50"/>
        <v>18026</v>
      </c>
      <c r="S308" s="59">
        <f t="shared" si="50"/>
        <v>17713</v>
      </c>
      <c r="T308" s="59">
        <f t="shared" si="50"/>
        <v>17400</v>
      </c>
    </row>
    <row r="309" spans="1:20" ht="18" customHeight="1" x14ac:dyDescent="0.2">
      <c r="A309" s="89" t="s">
        <v>410</v>
      </c>
      <c r="B309" s="90" t="s">
        <v>188</v>
      </c>
      <c r="C309" s="84" t="s">
        <v>12</v>
      </c>
      <c r="D309" s="77">
        <v>6.5</v>
      </c>
      <c r="E309" s="78" t="s">
        <v>14</v>
      </c>
      <c r="F309" s="57">
        <v>4.5</v>
      </c>
      <c r="G309" s="62">
        <f t="shared" si="42"/>
        <v>11</v>
      </c>
      <c r="H309" s="58">
        <f t="shared" si="51"/>
        <v>1352</v>
      </c>
      <c r="I309" s="257"/>
      <c r="J309" s="93">
        <f t="shared" si="48"/>
        <v>871</v>
      </c>
      <c r="K309" s="257"/>
      <c r="L309" s="58">
        <f t="shared" si="43"/>
        <v>1831</v>
      </c>
      <c r="M309" s="59">
        <f t="shared" si="44"/>
        <v>20507</v>
      </c>
      <c r="N309" s="59">
        <f t="shared" si="50"/>
        <v>20067</v>
      </c>
      <c r="O309" s="59">
        <f t="shared" si="50"/>
        <v>19957</v>
      </c>
      <c r="P309" s="59">
        <f t="shared" si="50"/>
        <v>19628</v>
      </c>
      <c r="Q309" s="59">
        <f t="shared" si="50"/>
        <v>19408</v>
      </c>
      <c r="R309" s="59">
        <f t="shared" si="50"/>
        <v>18969</v>
      </c>
      <c r="S309" s="59">
        <f t="shared" si="50"/>
        <v>18639</v>
      </c>
      <c r="T309" s="59">
        <f t="shared" si="50"/>
        <v>18310</v>
      </c>
    </row>
    <row r="310" spans="1:20" ht="18" customHeight="1" x14ac:dyDescent="0.2">
      <c r="A310" s="89" t="s">
        <v>411</v>
      </c>
      <c r="B310" s="90" t="s">
        <v>188</v>
      </c>
      <c r="C310" s="84" t="s">
        <v>12</v>
      </c>
      <c r="D310" s="77">
        <v>7</v>
      </c>
      <c r="E310" s="78" t="s">
        <v>14</v>
      </c>
      <c r="F310" s="57">
        <v>0.5</v>
      </c>
      <c r="G310" s="62">
        <f t="shared" si="42"/>
        <v>7.5</v>
      </c>
      <c r="H310" s="58">
        <f>'基本（介護無）・単一'!L17</f>
        <v>1449</v>
      </c>
      <c r="I310" s="257"/>
      <c r="J310" s="93">
        <f t="shared" si="48"/>
        <v>98</v>
      </c>
      <c r="K310" s="257"/>
      <c r="L310" s="58">
        <f t="shared" si="43"/>
        <v>1179</v>
      </c>
      <c r="M310" s="59">
        <f t="shared" si="44"/>
        <v>13204</v>
      </c>
      <c r="N310" s="59">
        <f t="shared" si="50"/>
        <v>12921</v>
      </c>
      <c r="O310" s="59">
        <f t="shared" si="50"/>
        <v>12851</v>
      </c>
      <c r="P310" s="59">
        <f t="shared" si="50"/>
        <v>12638</v>
      </c>
      <c r="Q310" s="59">
        <f t="shared" si="50"/>
        <v>12497</v>
      </c>
      <c r="R310" s="59">
        <f t="shared" si="50"/>
        <v>12214</v>
      </c>
      <c r="S310" s="59">
        <f t="shared" si="50"/>
        <v>12002</v>
      </c>
      <c r="T310" s="59">
        <f t="shared" si="50"/>
        <v>11790</v>
      </c>
    </row>
    <row r="311" spans="1:20" ht="18" customHeight="1" x14ac:dyDescent="0.2">
      <c r="A311" s="89" t="s">
        <v>412</v>
      </c>
      <c r="B311" s="90" t="s">
        <v>188</v>
      </c>
      <c r="C311" s="84" t="s">
        <v>12</v>
      </c>
      <c r="D311" s="77">
        <v>7</v>
      </c>
      <c r="E311" s="78" t="s">
        <v>14</v>
      </c>
      <c r="F311" s="57">
        <v>1</v>
      </c>
      <c r="G311" s="62">
        <f t="shared" si="42"/>
        <v>8</v>
      </c>
      <c r="H311" s="58">
        <f t="shared" ref="H311:H318" si="52">$H$121</f>
        <v>1449</v>
      </c>
      <c r="I311" s="257"/>
      <c r="J311" s="93">
        <f t="shared" si="48"/>
        <v>195</v>
      </c>
      <c r="K311" s="257"/>
      <c r="L311" s="58">
        <f t="shared" si="43"/>
        <v>1270</v>
      </c>
      <c r="M311" s="59">
        <f t="shared" si="44"/>
        <v>14224</v>
      </c>
      <c r="N311" s="59">
        <f t="shared" si="50"/>
        <v>13919</v>
      </c>
      <c r="O311" s="59">
        <f t="shared" si="50"/>
        <v>13843</v>
      </c>
      <c r="P311" s="59">
        <f t="shared" si="50"/>
        <v>13614</v>
      </c>
      <c r="Q311" s="59">
        <f t="shared" si="50"/>
        <v>13462</v>
      </c>
      <c r="R311" s="59">
        <f t="shared" si="50"/>
        <v>13157</v>
      </c>
      <c r="S311" s="59">
        <f t="shared" si="50"/>
        <v>12928</v>
      </c>
      <c r="T311" s="59">
        <f t="shared" si="50"/>
        <v>12700</v>
      </c>
    </row>
    <row r="312" spans="1:20" ht="18" customHeight="1" x14ac:dyDescent="0.2">
      <c r="A312" s="89" t="s">
        <v>413</v>
      </c>
      <c r="B312" s="90" t="s">
        <v>188</v>
      </c>
      <c r="C312" s="84" t="s">
        <v>12</v>
      </c>
      <c r="D312" s="77">
        <v>7</v>
      </c>
      <c r="E312" s="78" t="s">
        <v>14</v>
      </c>
      <c r="F312" s="57">
        <v>1.5</v>
      </c>
      <c r="G312" s="62">
        <f t="shared" si="42"/>
        <v>8.5</v>
      </c>
      <c r="H312" s="58">
        <f t="shared" si="52"/>
        <v>1449</v>
      </c>
      <c r="I312" s="257"/>
      <c r="J312" s="93">
        <f t="shared" si="48"/>
        <v>291</v>
      </c>
      <c r="K312" s="257"/>
      <c r="L312" s="58">
        <f t="shared" si="43"/>
        <v>1360</v>
      </c>
      <c r="M312" s="59">
        <f t="shared" si="44"/>
        <v>15232</v>
      </c>
      <c r="N312" s="59">
        <f t="shared" si="50"/>
        <v>14905</v>
      </c>
      <c r="O312" s="59">
        <f t="shared" si="50"/>
        <v>14824</v>
      </c>
      <c r="P312" s="59">
        <f t="shared" si="50"/>
        <v>14579</v>
      </c>
      <c r="Q312" s="59">
        <f t="shared" si="50"/>
        <v>14416</v>
      </c>
      <c r="R312" s="59">
        <f t="shared" si="50"/>
        <v>14089</v>
      </c>
      <c r="S312" s="59">
        <f t="shared" si="50"/>
        <v>13844</v>
      </c>
      <c r="T312" s="59">
        <f t="shared" si="50"/>
        <v>13600</v>
      </c>
    </row>
    <row r="313" spans="1:20" ht="18" customHeight="1" x14ac:dyDescent="0.2">
      <c r="A313" s="89" t="s">
        <v>414</v>
      </c>
      <c r="B313" s="90" t="s">
        <v>188</v>
      </c>
      <c r="C313" s="84" t="s">
        <v>12</v>
      </c>
      <c r="D313" s="77">
        <v>7</v>
      </c>
      <c r="E313" s="78" t="s">
        <v>14</v>
      </c>
      <c r="F313" s="57">
        <v>2</v>
      </c>
      <c r="G313" s="62">
        <f t="shared" si="42"/>
        <v>9</v>
      </c>
      <c r="H313" s="58">
        <f t="shared" si="52"/>
        <v>1449</v>
      </c>
      <c r="I313" s="257"/>
      <c r="J313" s="93">
        <f t="shared" si="48"/>
        <v>388</v>
      </c>
      <c r="K313" s="257"/>
      <c r="L313" s="58">
        <f t="shared" si="43"/>
        <v>1451</v>
      </c>
      <c r="M313" s="59">
        <f t="shared" si="44"/>
        <v>16251</v>
      </c>
      <c r="N313" s="59">
        <f t="shared" si="50"/>
        <v>15902</v>
      </c>
      <c r="O313" s="59">
        <f t="shared" si="50"/>
        <v>15815</v>
      </c>
      <c r="P313" s="59">
        <f t="shared" si="50"/>
        <v>15554</v>
      </c>
      <c r="Q313" s="59">
        <f t="shared" si="50"/>
        <v>15380</v>
      </c>
      <c r="R313" s="59">
        <f t="shared" si="50"/>
        <v>15032</v>
      </c>
      <c r="S313" s="59">
        <f t="shared" si="50"/>
        <v>14771</v>
      </c>
      <c r="T313" s="59">
        <f t="shared" si="50"/>
        <v>14510</v>
      </c>
    </row>
    <row r="314" spans="1:20" ht="18" customHeight="1" x14ac:dyDescent="0.2">
      <c r="A314" s="89" t="s">
        <v>415</v>
      </c>
      <c r="B314" s="90" t="s">
        <v>188</v>
      </c>
      <c r="C314" s="84" t="s">
        <v>12</v>
      </c>
      <c r="D314" s="77">
        <v>7</v>
      </c>
      <c r="E314" s="78" t="s">
        <v>14</v>
      </c>
      <c r="F314" s="57">
        <v>2.5</v>
      </c>
      <c r="G314" s="62">
        <f t="shared" si="42"/>
        <v>9.5</v>
      </c>
      <c r="H314" s="58">
        <f t="shared" si="52"/>
        <v>1449</v>
      </c>
      <c r="I314" s="257"/>
      <c r="J314" s="93">
        <f t="shared" si="48"/>
        <v>484</v>
      </c>
      <c r="K314" s="257"/>
      <c r="L314" s="58">
        <f t="shared" si="43"/>
        <v>1541</v>
      </c>
      <c r="M314" s="59">
        <f t="shared" si="44"/>
        <v>17259</v>
      </c>
      <c r="N314" s="59">
        <f t="shared" si="50"/>
        <v>16889</v>
      </c>
      <c r="O314" s="59">
        <f t="shared" si="50"/>
        <v>16796</v>
      </c>
      <c r="P314" s="59">
        <f t="shared" si="50"/>
        <v>16519</v>
      </c>
      <c r="Q314" s="59">
        <f t="shared" si="50"/>
        <v>16334</v>
      </c>
      <c r="R314" s="59">
        <f t="shared" si="50"/>
        <v>15964</v>
      </c>
      <c r="S314" s="59">
        <f t="shared" si="50"/>
        <v>15687</v>
      </c>
      <c r="T314" s="59">
        <f t="shared" si="50"/>
        <v>15410</v>
      </c>
    </row>
    <row r="315" spans="1:20" ht="18" customHeight="1" x14ac:dyDescent="0.2">
      <c r="A315" s="89" t="s">
        <v>416</v>
      </c>
      <c r="B315" s="90" t="s">
        <v>188</v>
      </c>
      <c r="C315" s="84" t="s">
        <v>12</v>
      </c>
      <c r="D315" s="77">
        <v>7</v>
      </c>
      <c r="E315" s="78" t="s">
        <v>14</v>
      </c>
      <c r="F315" s="57">
        <v>3</v>
      </c>
      <c r="G315" s="62">
        <f t="shared" si="42"/>
        <v>10</v>
      </c>
      <c r="H315" s="58">
        <f t="shared" si="52"/>
        <v>1449</v>
      </c>
      <c r="I315" s="257"/>
      <c r="J315" s="93">
        <f t="shared" si="48"/>
        <v>581</v>
      </c>
      <c r="K315" s="257"/>
      <c r="L315" s="58">
        <f t="shared" si="43"/>
        <v>1631</v>
      </c>
      <c r="M315" s="59">
        <f t="shared" si="44"/>
        <v>18267</v>
      </c>
      <c r="N315" s="59">
        <f t="shared" si="50"/>
        <v>17875</v>
      </c>
      <c r="O315" s="59">
        <f t="shared" si="50"/>
        <v>17777</v>
      </c>
      <c r="P315" s="59">
        <f t="shared" si="50"/>
        <v>17484</v>
      </c>
      <c r="Q315" s="59">
        <f t="shared" si="50"/>
        <v>17288</v>
      </c>
      <c r="R315" s="59">
        <f t="shared" si="50"/>
        <v>16897</v>
      </c>
      <c r="S315" s="59">
        <f t="shared" si="50"/>
        <v>16603</v>
      </c>
      <c r="T315" s="59">
        <f t="shared" si="50"/>
        <v>16310</v>
      </c>
    </row>
    <row r="316" spans="1:20" ht="18" customHeight="1" x14ac:dyDescent="0.2">
      <c r="A316" s="89" t="s">
        <v>417</v>
      </c>
      <c r="B316" s="90" t="s">
        <v>188</v>
      </c>
      <c r="C316" s="84" t="s">
        <v>12</v>
      </c>
      <c r="D316" s="77">
        <v>7</v>
      </c>
      <c r="E316" s="78" t="s">
        <v>14</v>
      </c>
      <c r="F316" s="57">
        <v>3.5</v>
      </c>
      <c r="G316" s="62">
        <f t="shared" si="42"/>
        <v>10.5</v>
      </c>
      <c r="H316" s="58">
        <f t="shared" si="52"/>
        <v>1449</v>
      </c>
      <c r="I316" s="257"/>
      <c r="J316" s="93">
        <f t="shared" si="48"/>
        <v>678</v>
      </c>
      <c r="K316" s="257"/>
      <c r="L316" s="58">
        <f t="shared" si="43"/>
        <v>1723</v>
      </c>
      <c r="M316" s="59">
        <f t="shared" si="44"/>
        <v>19297</v>
      </c>
      <c r="N316" s="59">
        <f t="shared" si="50"/>
        <v>18884</v>
      </c>
      <c r="O316" s="59">
        <f t="shared" si="50"/>
        <v>18780</v>
      </c>
      <c r="P316" s="59">
        <f t="shared" si="50"/>
        <v>18470</v>
      </c>
      <c r="Q316" s="59">
        <f t="shared" si="50"/>
        <v>18263</v>
      </c>
      <c r="R316" s="59">
        <f t="shared" si="50"/>
        <v>17850</v>
      </c>
      <c r="S316" s="59">
        <f t="shared" si="50"/>
        <v>17540</v>
      </c>
      <c r="T316" s="59">
        <f t="shared" si="50"/>
        <v>17230</v>
      </c>
    </row>
    <row r="317" spans="1:20" ht="18" customHeight="1" x14ac:dyDescent="0.2">
      <c r="A317" s="89" t="s">
        <v>418</v>
      </c>
      <c r="B317" s="90" t="s">
        <v>188</v>
      </c>
      <c r="C317" s="84" t="s">
        <v>12</v>
      </c>
      <c r="D317" s="77">
        <v>7</v>
      </c>
      <c r="E317" s="78" t="s">
        <v>14</v>
      </c>
      <c r="F317" s="57">
        <v>4</v>
      </c>
      <c r="G317" s="62">
        <f t="shared" si="42"/>
        <v>11</v>
      </c>
      <c r="H317" s="58">
        <f t="shared" si="52"/>
        <v>1449</v>
      </c>
      <c r="I317" s="257"/>
      <c r="J317" s="93">
        <f t="shared" si="48"/>
        <v>774</v>
      </c>
      <c r="K317" s="257"/>
      <c r="L317" s="58">
        <f t="shared" si="43"/>
        <v>1813</v>
      </c>
      <c r="M317" s="59">
        <f t="shared" si="44"/>
        <v>20305</v>
      </c>
      <c r="N317" s="59">
        <f t="shared" si="50"/>
        <v>19870</v>
      </c>
      <c r="O317" s="59">
        <f t="shared" si="50"/>
        <v>19761</v>
      </c>
      <c r="P317" s="59">
        <f t="shared" si="50"/>
        <v>19435</v>
      </c>
      <c r="Q317" s="59">
        <f t="shared" si="50"/>
        <v>19217</v>
      </c>
      <c r="R317" s="59">
        <f t="shared" si="50"/>
        <v>18782</v>
      </c>
      <c r="S317" s="59">
        <f t="shared" si="50"/>
        <v>18456</v>
      </c>
      <c r="T317" s="59">
        <f t="shared" si="50"/>
        <v>18130</v>
      </c>
    </row>
    <row r="318" spans="1:20" ht="18" customHeight="1" x14ac:dyDescent="0.2">
      <c r="A318" s="89" t="s">
        <v>419</v>
      </c>
      <c r="B318" s="90" t="s">
        <v>188</v>
      </c>
      <c r="C318" s="84" t="s">
        <v>12</v>
      </c>
      <c r="D318" s="77">
        <v>7</v>
      </c>
      <c r="E318" s="78" t="s">
        <v>14</v>
      </c>
      <c r="F318" s="57">
        <v>4.5</v>
      </c>
      <c r="G318" s="62">
        <f t="shared" si="42"/>
        <v>11.5</v>
      </c>
      <c r="H318" s="58">
        <f t="shared" si="52"/>
        <v>1449</v>
      </c>
      <c r="I318" s="257"/>
      <c r="J318" s="93">
        <f t="shared" si="48"/>
        <v>871</v>
      </c>
      <c r="K318" s="257"/>
      <c r="L318" s="58">
        <f t="shared" si="43"/>
        <v>1904</v>
      </c>
      <c r="M318" s="59">
        <f t="shared" si="44"/>
        <v>21324</v>
      </c>
      <c r="N318" s="59">
        <f t="shared" si="50"/>
        <v>20867</v>
      </c>
      <c r="O318" s="59">
        <f t="shared" si="50"/>
        <v>20753</v>
      </c>
      <c r="P318" s="59">
        <f t="shared" si="50"/>
        <v>20410</v>
      </c>
      <c r="Q318" s="59">
        <f t="shared" si="50"/>
        <v>20182</v>
      </c>
      <c r="R318" s="59">
        <f t="shared" si="50"/>
        <v>19725</v>
      </c>
      <c r="S318" s="59">
        <f t="shared" si="50"/>
        <v>19382</v>
      </c>
      <c r="T318" s="59">
        <f t="shared" si="50"/>
        <v>19040</v>
      </c>
    </row>
    <row r="319" spans="1:20" ht="18" customHeight="1" x14ac:dyDescent="0.2">
      <c r="A319" s="89" t="s">
        <v>420</v>
      </c>
      <c r="B319" s="90" t="s">
        <v>188</v>
      </c>
      <c r="C319" s="84" t="s">
        <v>12</v>
      </c>
      <c r="D319" s="77">
        <v>7.5</v>
      </c>
      <c r="E319" s="78" t="s">
        <v>14</v>
      </c>
      <c r="F319" s="57">
        <v>0.5</v>
      </c>
      <c r="G319" s="62">
        <f t="shared" si="42"/>
        <v>8</v>
      </c>
      <c r="H319" s="58">
        <f>'基本（介護無）・単一'!L18</f>
        <v>1546</v>
      </c>
      <c r="I319" s="257"/>
      <c r="J319" s="93">
        <f t="shared" si="48"/>
        <v>98</v>
      </c>
      <c r="K319" s="257"/>
      <c r="L319" s="58">
        <f t="shared" si="43"/>
        <v>1252</v>
      </c>
      <c r="M319" s="59">
        <f t="shared" si="44"/>
        <v>14022</v>
      </c>
      <c r="N319" s="59">
        <f t="shared" si="50"/>
        <v>13721</v>
      </c>
      <c r="O319" s="59">
        <f t="shared" si="50"/>
        <v>13646</v>
      </c>
      <c r="P319" s="59">
        <f t="shared" si="50"/>
        <v>13421</v>
      </c>
      <c r="Q319" s="59">
        <f t="shared" si="50"/>
        <v>13271</v>
      </c>
      <c r="R319" s="59">
        <f t="shared" si="50"/>
        <v>12970</v>
      </c>
      <c r="S319" s="59">
        <f t="shared" si="50"/>
        <v>12745</v>
      </c>
      <c r="T319" s="59">
        <f t="shared" si="50"/>
        <v>12520</v>
      </c>
    </row>
    <row r="320" spans="1:20" ht="18" customHeight="1" x14ac:dyDescent="0.2">
      <c r="A320" s="89" t="s">
        <v>421</v>
      </c>
      <c r="B320" s="90" t="s">
        <v>188</v>
      </c>
      <c r="C320" s="84" t="s">
        <v>12</v>
      </c>
      <c r="D320" s="77">
        <v>7.5</v>
      </c>
      <c r="E320" s="78" t="s">
        <v>14</v>
      </c>
      <c r="F320" s="57">
        <v>1</v>
      </c>
      <c r="G320" s="62">
        <f t="shared" si="42"/>
        <v>8.5</v>
      </c>
      <c r="H320" s="58">
        <f t="shared" ref="H320:H327" si="53">$H$130</f>
        <v>1546</v>
      </c>
      <c r="I320" s="257"/>
      <c r="J320" s="93">
        <f t="shared" si="48"/>
        <v>195</v>
      </c>
      <c r="K320" s="257"/>
      <c r="L320" s="58">
        <f t="shared" si="43"/>
        <v>1343</v>
      </c>
      <c r="M320" s="59">
        <f t="shared" si="44"/>
        <v>15041</v>
      </c>
      <c r="N320" s="59">
        <f t="shared" si="50"/>
        <v>14719</v>
      </c>
      <c r="O320" s="59">
        <f t="shared" si="50"/>
        <v>14638</v>
      </c>
      <c r="P320" s="59">
        <f t="shared" si="50"/>
        <v>14396</v>
      </c>
      <c r="Q320" s="59">
        <f t="shared" si="50"/>
        <v>14235</v>
      </c>
      <c r="R320" s="59">
        <f t="shared" si="50"/>
        <v>13913</v>
      </c>
      <c r="S320" s="59">
        <f t="shared" si="50"/>
        <v>13671</v>
      </c>
      <c r="T320" s="59">
        <f t="shared" si="50"/>
        <v>13430</v>
      </c>
    </row>
    <row r="321" spans="1:20" ht="18" customHeight="1" x14ac:dyDescent="0.2">
      <c r="A321" s="89" t="s">
        <v>422</v>
      </c>
      <c r="B321" s="90" t="s">
        <v>188</v>
      </c>
      <c r="C321" s="84" t="s">
        <v>12</v>
      </c>
      <c r="D321" s="77">
        <v>7.5</v>
      </c>
      <c r="E321" s="78" t="s">
        <v>14</v>
      </c>
      <c r="F321" s="57">
        <v>1.5</v>
      </c>
      <c r="G321" s="62">
        <f t="shared" si="42"/>
        <v>9</v>
      </c>
      <c r="H321" s="58">
        <f t="shared" si="53"/>
        <v>1546</v>
      </c>
      <c r="I321" s="257"/>
      <c r="J321" s="93">
        <f t="shared" si="48"/>
        <v>291</v>
      </c>
      <c r="K321" s="257"/>
      <c r="L321" s="58">
        <f t="shared" si="43"/>
        <v>1433</v>
      </c>
      <c r="M321" s="59">
        <f t="shared" si="44"/>
        <v>16049</v>
      </c>
      <c r="N321" s="59">
        <f t="shared" si="50"/>
        <v>15705</v>
      </c>
      <c r="O321" s="59">
        <f t="shared" si="50"/>
        <v>15619</v>
      </c>
      <c r="P321" s="59">
        <f t="shared" si="50"/>
        <v>15361</v>
      </c>
      <c r="Q321" s="59">
        <f t="shared" si="50"/>
        <v>15189</v>
      </c>
      <c r="R321" s="59">
        <f t="shared" si="50"/>
        <v>14845</v>
      </c>
      <c r="S321" s="59">
        <f t="shared" si="50"/>
        <v>14587</v>
      </c>
      <c r="T321" s="59">
        <f t="shared" si="50"/>
        <v>14330</v>
      </c>
    </row>
    <row r="322" spans="1:20" ht="18" customHeight="1" x14ac:dyDescent="0.2">
      <c r="A322" s="89" t="s">
        <v>423</v>
      </c>
      <c r="B322" s="90" t="s">
        <v>188</v>
      </c>
      <c r="C322" s="84" t="s">
        <v>12</v>
      </c>
      <c r="D322" s="77">
        <v>7.5</v>
      </c>
      <c r="E322" s="78" t="s">
        <v>14</v>
      </c>
      <c r="F322" s="57">
        <v>2</v>
      </c>
      <c r="G322" s="62">
        <f t="shared" ref="G322:G381" si="54">D322+F322</f>
        <v>9.5</v>
      </c>
      <c r="H322" s="58">
        <f t="shared" si="53"/>
        <v>1546</v>
      </c>
      <c r="I322" s="257"/>
      <c r="J322" s="93">
        <f t="shared" si="48"/>
        <v>388</v>
      </c>
      <c r="K322" s="257"/>
      <c r="L322" s="58">
        <f t="shared" ref="L322:L381" si="55">ROUND((ROUND(H322*(1+$I$4),0)+ROUND(J322*(1+$K$4),0))*0.75,0)</f>
        <v>1523</v>
      </c>
      <c r="M322" s="59">
        <f t="shared" ref="M322:M381" si="56">ROUNDDOWN(($L322*M$3),0)</f>
        <v>17057</v>
      </c>
      <c r="N322" s="59">
        <f t="shared" si="50"/>
        <v>16692</v>
      </c>
      <c r="O322" s="59">
        <f t="shared" si="50"/>
        <v>16600</v>
      </c>
      <c r="P322" s="59">
        <f t="shared" si="50"/>
        <v>16326</v>
      </c>
      <c r="Q322" s="59">
        <f t="shared" si="50"/>
        <v>16143</v>
      </c>
      <c r="R322" s="59">
        <f t="shared" si="50"/>
        <v>15778</v>
      </c>
      <c r="S322" s="59">
        <f t="shared" si="50"/>
        <v>15504</v>
      </c>
      <c r="T322" s="59">
        <f t="shared" si="50"/>
        <v>15230</v>
      </c>
    </row>
    <row r="323" spans="1:20" ht="18" customHeight="1" x14ac:dyDescent="0.2">
      <c r="A323" s="89" t="s">
        <v>424</v>
      </c>
      <c r="B323" s="90" t="s">
        <v>188</v>
      </c>
      <c r="C323" s="84" t="s">
        <v>12</v>
      </c>
      <c r="D323" s="77">
        <v>7.5</v>
      </c>
      <c r="E323" s="78" t="s">
        <v>14</v>
      </c>
      <c r="F323" s="57">
        <v>2.5</v>
      </c>
      <c r="G323" s="62">
        <f t="shared" si="54"/>
        <v>10</v>
      </c>
      <c r="H323" s="58">
        <f t="shared" si="53"/>
        <v>1546</v>
      </c>
      <c r="I323" s="257"/>
      <c r="J323" s="93">
        <f t="shared" si="48"/>
        <v>484</v>
      </c>
      <c r="K323" s="257"/>
      <c r="L323" s="58">
        <f t="shared" si="55"/>
        <v>1613</v>
      </c>
      <c r="M323" s="59">
        <f t="shared" si="56"/>
        <v>18065</v>
      </c>
      <c r="N323" s="59">
        <f t="shared" si="50"/>
        <v>17678</v>
      </c>
      <c r="O323" s="59">
        <f t="shared" si="50"/>
        <v>17581</v>
      </c>
      <c r="P323" s="59">
        <f t="shared" si="50"/>
        <v>17291</v>
      </c>
      <c r="Q323" s="59">
        <f t="shared" si="50"/>
        <v>17097</v>
      </c>
      <c r="R323" s="59">
        <f t="shared" si="50"/>
        <v>16710</v>
      </c>
      <c r="S323" s="59">
        <f t="shared" si="50"/>
        <v>16420</v>
      </c>
      <c r="T323" s="59">
        <f t="shared" si="50"/>
        <v>16130</v>
      </c>
    </row>
    <row r="324" spans="1:20" ht="18" customHeight="1" x14ac:dyDescent="0.2">
      <c r="A324" s="89" t="s">
        <v>425</v>
      </c>
      <c r="B324" s="90" t="s">
        <v>188</v>
      </c>
      <c r="C324" s="84" t="s">
        <v>12</v>
      </c>
      <c r="D324" s="77">
        <v>7.5</v>
      </c>
      <c r="E324" s="78" t="s">
        <v>14</v>
      </c>
      <c r="F324" s="57">
        <v>3</v>
      </c>
      <c r="G324" s="62">
        <f t="shared" si="54"/>
        <v>10.5</v>
      </c>
      <c r="H324" s="58">
        <f t="shared" si="53"/>
        <v>1546</v>
      </c>
      <c r="I324" s="257"/>
      <c r="J324" s="93">
        <f t="shared" si="48"/>
        <v>581</v>
      </c>
      <c r="K324" s="257"/>
      <c r="L324" s="58">
        <f t="shared" si="55"/>
        <v>1704</v>
      </c>
      <c r="M324" s="59">
        <f t="shared" si="56"/>
        <v>19084</v>
      </c>
      <c r="N324" s="59">
        <f t="shared" si="50"/>
        <v>18675</v>
      </c>
      <c r="O324" s="59">
        <f t="shared" si="50"/>
        <v>18573</v>
      </c>
      <c r="P324" s="59">
        <f t="shared" si="50"/>
        <v>18266</v>
      </c>
      <c r="Q324" s="59">
        <f t="shared" si="50"/>
        <v>18062</v>
      </c>
      <c r="R324" s="59">
        <f t="shared" si="50"/>
        <v>17653</v>
      </c>
      <c r="S324" s="59">
        <f t="shared" si="50"/>
        <v>17346</v>
      </c>
      <c r="T324" s="59">
        <f t="shared" si="50"/>
        <v>17040</v>
      </c>
    </row>
    <row r="325" spans="1:20" ht="18" customHeight="1" x14ac:dyDescent="0.2">
      <c r="A325" s="89" t="s">
        <v>426</v>
      </c>
      <c r="B325" s="90" t="s">
        <v>188</v>
      </c>
      <c r="C325" s="84" t="s">
        <v>12</v>
      </c>
      <c r="D325" s="77">
        <v>7.5</v>
      </c>
      <c r="E325" s="78" t="s">
        <v>14</v>
      </c>
      <c r="F325" s="57">
        <v>3.5</v>
      </c>
      <c r="G325" s="62">
        <f t="shared" si="54"/>
        <v>11</v>
      </c>
      <c r="H325" s="58">
        <f t="shared" si="53"/>
        <v>1546</v>
      </c>
      <c r="I325" s="257"/>
      <c r="J325" s="93">
        <f t="shared" si="48"/>
        <v>678</v>
      </c>
      <c r="K325" s="257"/>
      <c r="L325" s="58">
        <f t="shared" si="55"/>
        <v>1796</v>
      </c>
      <c r="M325" s="59">
        <f t="shared" si="56"/>
        <v>20115</v>
      </c>
      <c r="N325" s="59">
        <f t="shared" si="50"/>
        <v>19684</v>
      </c>
      <c r="O325" s="59">
        <f t="shared" si="50"/>
        <v>19576</v>
      </c>
      <c r="P325" s="59">
        <f t="shared" si="50"/>
        <v>19253</v>
      </c>
      <c r="Q325" s="59">
        <f t="shared" si="50"/>
        <v>19037</v>
      </c>
      <c r="R325" s="59">
        <f t="shared" si="50"/>
        <v>18606</v>
      </c>
      <c r="S325" s="59">
        <f t="shared" si="50"/>
        <v>18283</v>
      </c>
      <c r="T325" s="59">
        <f t="shared" si="50"/>
        <v>17960</v>
      </c>
    </row>
    <row r="326" spans="1:20" ht="18" customHeight="1" x14ac:dyDescent="0.2">
      <c r="A326" s="89" t="s">
        <v>427</v>
      </c>
      <c r="B326" s="90" t="s">
        <v>188</v>
      </c>
      <c r="C326" s="84" t="s">
        <v>12</v>
      </c>
      <c r="D326" s="77">
        <v>7.5</v>
      </c>
      <c r="E326" s="78" t="s">
        <v>14</v>
      </c>
      <c r="F326" s="57">
        <v>4</v>
      </c>
      <c r="G326" s="62">
        <f t="shared" si="54"/>
        <v>11.5</v>
      </c>
      <c r="H326" s="58">
        <f t="shared" si="53"/>
        <v>1546</v>
      </c>
      <c r="I326" s="257"/>
      <c r="J326" s="93">
        <f t="shared" si="48"/>
        <v>774</v>
      </c>
      <c r="K326" s="257"/>
      <c r="L326" s="58">
        <f t="shared" si="55"/>
        <v>1886</v>
      </c>
      <c r="M326" s="59">
        <f t="shared" si="56"/>
        <v>21123</v>
      </c>
      <c r="N326" s="59">
        <f t="shared" si="50"/>
        <v>20670</v>
      </c>
      <c r="O326" s="59">
        <f t="shared" si="50"/>
        <v>20557</v>
      </c>
      <c r="P326" s="59">
        <f t="shared" si="50"/>
        <v>20217</v>
      </c>
      <c r="Q326" s="59">
        <f t="shared" si="50"/>
        <v>19991</v>
      </c>
      <c r="R326" s="59">
        <f t="shared" si="50"/>
        <v>19538</v>
      </c>
      <c r="S326" s="59">
        <f t="shared" si="50"/>
        <v>19199</v>
      </c>
      <c r="T326" s="59">
        <f t="shared" si="50"/>
        <v>18860</v>
      </c>
    </row>
    <row r="327" spans="1:20" ht="18" customHeight="1" x14ac:dyDescent="0.2">
      <c r="A327" s="89" t="s">
        <v>428</v>
      </c>
      <c r="B327" s="90" t="s">
        <v>188</v>
      </c>
      <c r="C327" s="84" t="s">
        <v>12</v>
      </c>
      <c r="D327" s="77">
        <v>7.5</v>
      </c>
      <c r="E327" s="78" t="s">
        <v>14</v>
      </c>
      <c r="F327" s="57">
        <v>4.5</v>
      </c>
      <c r="G327" s="62">
        <f t="shared" si="54"/>
        <v>12</v>
      </c>
      <c r="H327" s="58">
        <f t="shared" si="53"/>
        <v>1546</v>
      </c>
      <c r="I327" s="257"/>
      <c r="J327" s="93">
        <f t="shared" si="48"/>
        <v>871</v>
      </c>
      <c r="K327" s="257"/>
      <c r="L327" s="58">
        <f t="shared" si="55"/>
        <v>1976</v>
      </c>
      <c r="M327" s="59">
        <f t="shared" si="56"/>
        <v>22131</v>
      </c>
      <c r="N327" s="59">
        <f t="shared" si="50"/>
        <v>21656</v>
      </c>
      <c r="O327" s="59">
        <f t="shared" si="50"/>
        <v>21538</v>
      </c>
      <c r="P327" s="59">
        <f t="shared" si="50"/>
        <v>21182</v>
      </c>
      <c r="Q327" s="59">
        <f t="shared" si="50"/>
        <v>20945</v>
      </c>
      <c r="R327" s="59">
        <f t="shared" si="50"/>
        <v>20471</v>
      </c>
      <c r="S327" s="59">
        <f t="shared" si="50"/>
        <v>20115</v>
      </c>
      <c r="T327" s="59">
        <f t="shared" si="50"/>
        <v>19760</v>
      </c>
    </row>
    <row r="328" spans="1:20" ht="18" customHeight="1" x14ac:dyDescent="0.2">
      <c r="A328" s="89" t="s">
        <v>429</v>
      </c>
      <c r="B328" s="90" t="s">
        <v>188</v>
      </c>
      <c r="C328" s="84" t="s">
        <v>12</v>
      </c>
      <c r="D328" s="77">
        <v>8</v>
      </c>
      <c r="E328" s="78" t="s">
        <v>14</v>
      </c>
      <c r="F328" s="57">
        <v>0.5</v>
      </c>
      <c r="G328" s="62">
        <f t="shared" si="54"/>
        <v>8.5</v>
      </c>
      <c r="H328" s="58">
        <f>'基本（介護無）・単一'!L19</f>
        <v>1642</v>
      </c>
      <c r="I328" s="257"/>
      <c r="J328" s="93">
        <f t="shared" si="48"/>
        <v>98</v>
      </c>
      <c r="K328" s="257"/>
      <c r="L328" s="58">
        <f t="shared" si="55"/>
        <v>1324</v>
      </c>
      <c r="M328" s="59">
        <f t="shared" si="56"/>
        <v>14828</v>
      </c>
      <c r="N328" s="59">
        <f t="shared" si="50"/>
        <v>14511</v>
      </c>
      <c r="O328" s="59">
        <f t="shared" si="50"/>
        <v>14431</v>
      </c>
      <c r="P328" s="59">
        <f t="shared" si="50"/>
        <v>14193</v>
      </c>
      <c r="Q328" s="59">
        <f t="shared" si="50"/>
        <v>14034</v>
      </c>
      <c r="R328" s="59">
        <f t="shared" si="50"/>
        <v>13716</v>
      </c>
      <c r="S328" s="59">
        <f t="shared" si="50"/>
        <v>13478</v>
      </c>
      <c r="T328" s="59">
        <f t="shared" si="50"/>
        <v>13240</v>
      </c>
    </row>
    <row r="329" spans="1:20" ht="18" customHeight="1" x14ac:dyDescent="0.2">
      <c r="A329" s="89" t="s">
        <v>430</v>
      </c>
      <c r="B329" s="90" t="s">
        <v>188</v>
      </c>
      <c r="C329" s="84" t="s">
        <v>12</v>
      </c>
      <c r="D329" s="77">
        <v>8</v>
      </c>
      <c r="E329" s="78" t="s">
        <v>14</v>
      </c>
      <c r="F329" s="57">
        <v>1</v>
      </c>
      <c r="G329" s="62">
        <f t="shared" si="54"/>
        <v>9</v>
      </c>
      <c r="H329" s="58">
        <f t="shared" ref="H329:H336" si="57">$H$139</f>
        <v>1642</v>
      </c>
      <c r="I329" s="257"/>
      <c r="J329" s="93">
        <f t="shared" si="48"/>
        <v>195</v>
      </c>
      <c r="K329" s="257"/>
      <c r="L329" s="58">
        <f t="shared" si="55"/>
        <v>1415</v>
      </c>
      <c r="M329" s="59">
        <f t="shared" si="56"/>
        <v>15848</v>
      </c>
      <c r="N329" s="59">
        <f t="shared" si="50"/>
        <v>15508</v>
      </c>
      <c r="O329" s="59">
        <f t="shared" si="50"/>
        <v>15423</v>
      </c>
      <c r="P329" s="59">
        <f t="shared" si="50"/>
        <v>15168</v>
      </c>
      <c r="Q329" s="59">
        <f t="shared" si="50"/>
        <v>14999</v>
      </c>
      <c r="R329" s="59">
        <f t="shared" si="50"/>
        <v>14659</v>
      </c>
      <c r="S329" s="59">
        <f t="shared" si="50"/>
        <v>14404</v>
      </c>
      <c r="T329" s="59">
        <f t="shared" si="50"/>
        <v>14150</v>
      </c>
    </row>
    <row r="330" spans="1:20" ht="18" customHeight="1" x14ac:dyDescent="0.2">
      <c r="A330" s="89" t="s">
        <v>431</v>
      </c>
      <c r="B330" s="90" t="s">
        <v>188</v>
      </c>
      <c r="C330" s="84" t="s">
        <v>12</v>
      </c>
      <c r="D330" s="77">
        <v>8</v>
      </c>
      <c r="E330" s="78" t="s">
        <v>14</v>
      </c>
      <c r="F330" s="57">
        <v>1.5</v>
      </c>
      <c r="G330" s="62">
        <f t="shared" si="54"/>
        <v>9.5</v>
      </c>
      <c r="H330" s="58">
        <f t="shared" si="57"/>
        <v>1642</v>
      </c>
      <c r="I330" s="257"/>
      <c r="J330" s="93">
        <f t="shared" si="48"/>
        <v>291</v>
      </c>
      <c r="K330" s="257"/>
      <c r="L330" s="58">
        <f t="shared" si="55"/>
        <v>1505</v>
      </c>
      <c r="M330" s="59">
        <f t="shared" si="56"/>
        <v>16856</v>
      </c>
      <c r="N330" s="59">
        <f t="shared" si="50"/>
        <v>16494</v>
      </c>
      <c r="O330" s="59">
        <f t="shared" si="50"/>
        <v>16404</v>
      </c>
      <c r="P330" s="59">
        <f t="shared" si="50"/>
        <v>16133</v>
      </c>
      <c r="Q330" s="59">
        <f t="shared" si="50"/>
        <v>15953</v>
      </c>
      <c r="R330" s="59">
        <f t="shared" si="50"/>
        <v>15591</v>
      </c>
      <c r="S330" s="59">
        <f t="shared" ref="N330:T367" si="58">ROUNDDOWN(($L330*S$3),0)</f>
        <v>15320</v>
      </c>
      <c r="T330" s="59">
        <f t="shared" si="58"/>
        <v>15050</v>
      </c>
    </row>
    <row r="331" spans="1:20" ht="18" customHeight="1" x14ac:dyDescent="0.2">
      <c r="A331" s="89" t="s">
        <v>432</v>
      </c>
      <c r="B331" s="90" t="s">
        <v>188</v>
      </c>
      <c r="C331" s="84" t="s">
        <v>12</v>
      </c>
      <c r="D331" s="77">
        <v>8</v>
      </c>
      <c r="E331" s="78" t="s">
        <v>14</v>
      </c>
      <c r="F331" s="57">
        <v>2</v>
      </c>
      <c r="G331" s="62">
        <f t="shared" si="54"/>
        <v>10</v>
      </c>
      <c r="H331" s="58">
        <f t="shared" si="57"/>
        <v>1642</v>
      </c>
      <c r="I331" s="257"/>
      <c r="J331" s="93">
        <f t="shared" si="48"/>
        <v>388</v>
      </c>
      <c r="K331" s="257"/>
      <c r="L331" s="58">
        <f t="shared" si="55"/>
        <v>1595</v>
      </c>
      <c r="M331" s="59">
        <f t="shared" si="56"/>
        <v>17864</v>
      </c>
      <c r="N331" s="59">
        <f t="shared" si="58"/>
        <v>17481</v>
      </c>
      <c r="O331" s="59">
        <f t="shared" si="58"/>
        <v>17385</v>
      </c>
      <c r="P331" s="59">
        <f t="shared" si="58"/>
        <v>17098</v>
      </c>
      <c r="Q331" s="59">
        <f t="shared" si="58"/>
        <v>16907</v>
      </c>
      <c r="R331" s="59">
        <f t="shared" si="58"/>
        <v>16524</v>
      </c>
      <c r="S331" s="59">
        <f t="shared" si="58"/>
        <v>16237</v>
      </c>
      <c r="T331" s="59">
        <f t="shared" si="58"/>
        <v>15950</v>
      </c>
    </row>
    <row r="332" spans="1:20" ht="18" customHeight="1" x14ac:dyDescent="0.2">
      <c r="A332" s="89" t="s">
        <v>433</v>
      </c>
      <c r="B332" s="90" t="s">
        <v>188</v>
      </c>
      <c r="C332" s="84" t="s">
        <v>12</v>
      </c>
      <c r="D332" s="77">
        <v>8</v>
      </c>
      <c r="E332" s="78" t="s">
        <v>14</v>
      </c>
      <c r="F332" s="57">
        <v>2.5</v>
      </c>
      <c r="G332" s="62">
        <f t="shared" si="54"/>
        <v>10.5</v>
      </c>
      <c r="H332" s="58">
        <f t="shared" si="57"/>
        <v>1642</v>
      </c>
      <c r="I332" s="257"/>
      <c r="J332" s="93">
        <f t="shared" si="48"/>
        <v>484</v>
      </c>
      <c r="K332" s="257"/>
      <c r="L332" s="58">
        <f t="shared" si="55"/>
        <v>1685</v>
      </c>
      <c r="M332" s="59">
        <f t="shared" si="56"/>
        <v>18872</v>
      </c>
      <c r="N332" s="59">
        <f t="shared" si="58"/>
        <v>18467</v>
      </c>
      <c r="O332" s="59">
        <f t="shared" si="58"/>
        <v>18366</v>
      </c>
      <c r="P332" s="59">
        <f t="shared" si="58"/>
        <v>18063</v>
      </c>
      <c r="Q332" s="59">
        <f t="shared" si="58"/>
        <v>17861</v>
      </c>
      <c r="R332" s="59">
        <f t="shared" si="58"/>
        <v>17456</v>
      </c>
      <c r="S332" s="59">
        <f t="shared" si="58"/>
        <v>17153</v>
      </c>
      <c r="T332" s="59">
        <f t="shared" si="58"/>
        <v>16850</v>
      </c>
    </row>
    <row r="333" spans="1:20" ht="18" customHeight="1" x14ac:dyDescent="0.2">
      <c r="A333" s="89" t="s">
        <v>434</v>
      </c>
      <c r="B333" s="90" t="s">
        <v>188</v>
      </c>
      <c r="C333" s="84" t="s">
        <v>12</v>
      </c>
      <c r="D333" s="77">
        <v>8</v>
      </c>
      <c r="E333" s="78" t="s">
        <v>14</v>
      </c>
      <c r="F333" s="57">
        <v>3</v>
      </c>
      <c r="G333" s="62">
        <f t="shared" si="54"/>
        <v>11</v>
      </c>
      <c r="H333" s="58">
        <f t="shared" si="57"/>
        <v>1642</v>
      </c>
      <c r="I333" s="257"/>
      <c r="J333" s="93">
        <f t="shared" si="48"/>
        <v>581</v>
      </c>
      <c r="K333" s="257"/>
      <c r="L333" s="58">
        <f t="shared" si="55"/>
        <v>1776</v>
      </c>
      <c r="M333" s="59">
        <f t="shared" si="56"/>
        <v>19891</v>
      </c>
      <c r="N333" s="59">
        <f t="shared" si="58"/>
        <v>19464</v>
      </c>
      <c r="O333" s="59">
        <f t="shared" si="58"/>
        <v>19358</v>
      </c>
      <c r="P333" s="59">
        <f t="shared" si="58"/>
        <v>19038</v>
      </c>
      <c r="Q333" s="59">
        <f t="shared" si="58"/>
        <v>18825</v>
      </c>
      <c r="R333" s="59">
        <f t="shared" si="58"/>
        <v>18399</v>
      </c>
      <c r="S333" s="59">
        <f t="shared" si="58"/>
        <v>18079</v>
      </c>
      <c r="T333" s="59">
        <f t="shared" si="58"/>
        <v>17760</v>
      </c>
    </row>
    <row r="334" spans="1:20" ht="18" customHeight="1" x14ac:dyDescent="0.2">
      <c r="A334" s="89" t="s">
        <v>435</v>
      </c>
      <c r="B334" s="90" t="s">
        <v>188</v>
      </c>
      <c r="C334" s="84" t="s">
        <v>12</v>
      </c>
      <c r="D334" s="77">
        <v>8</v>
      </c>
      <c r="E334" s="78" t="s">
        <v>14</v>
      </c>
      <c r="F334" s="57">
        <v>3.5</v>
      </c>
      <c r="G334" s="62">
        <f t="shared" si="54"/>
        <v>11.5</v>
      </c>
      <c r="H334" s="58">
        <f t="shared" si="57"/>
        <v>1642</v>
      </c>
      <c r="I334" s="257"/>
      <c r="J334" s="93">
        <f t="shared" si="48"/>
        <v>678</v>
      </c>
      <c r="K334" s="257"/>
      <c r="L334" s="58">
        <f t="shared" si="55"/>
        <v>1868</v>
      </c>
      <c r="M334" s="59">
        <f t="shared" si="56"/>
        <v>20921</v>
      </c>
      <c r="N334" s="59">
        <f t="shared" si="58"/>
        <v>20473</v>
      </c>
      <c r="O334" s="59">
        <f t="shared" si="58"/>
        <v>20361</v>
      </c>
      <c r="P334" s="59">
        <f t="shared" si="58"/>
        <v>20024</v>
      </c>
      <c r="Q334" s="59">
        <f t="shared" si="58"/>
        <v>19800</v>
      </c>
      <c r="R334" s="59">
        <f t="shared" si="58"/>
        <v>19352</v>
      </c>
      <c r="S334" s="59">
        <f t="shared" si="58"/>
        <v>19016</v>
      </c>
      <c r="T334" s="59">
        <f t="shared" si="58"/>
        <v>18680</v>
      </c>
    </row>
    <row r="335" spans="1:20" ht="18" customHeight="1" x14ac:dyDescent="0.2">
      <c r="A335" s="89" t="s">
        <v>436</v>
      </c>
      <c r="B335" s="90" t="s">
        <v>188</v>
      </c>
      <c r="C335" s="84" t="s">
        <v>12</v>
      </c>
      <c r="D335" s="77">
        <v>8</v>
      </c>
      <c r="E335" s="78" t="s">
        <v>14</v>
      </c>
      <c r="F335" s="57">
        <v>4</v>
      </c>
      <c r="G335" s="62">
        <f t="shared" si="54"/>
        <v>12</v>
      </c>
      <c r="H335" s="58">
        <f t="shared" si="57"/>
        <v>1642</v>
      </c>
      <c r="I335" s="257"/>
      <c r="J335" s="93">
        <f t="shared" si="48"/>
        <v>774</v>
      </c>
      <c r="K335" s="257"/>
      <c r="L335" s="58">
        <f t="shared" si="55"/>
        <v>1958</v>
      </c>
      <c r="M335" s="59">
        <f t="shared" si="56"/>
        <v>21929</v>
      </c>
      <c r="N335" s="59">
        <f t="shared" si="58"/>
        <v>21459</v>
      </c>
      <c r="O335" s="59">
        <f t="shared" si="58"/>
        <v>21342</v>
      </c>
      <c r="P335" s="59">
        <f t="shared" si="58"/>
        <v>20989</v>
      </c>
      <c r="Q335" s="59">
        <f t="shared" si="58"/>
        <v>20754</v>
      </c>
      <c r="R335" s="59">
        <f t="shared" si="58"/>
        <v>20284</v>
      </c>
      <c r="S335" s="59">
        <f t="shared" si="58"/>
        <v>19932</v>
      </c>
      <c r="T335" s="59">
        <f t="shared" si="58"/>
        <v>19580</v>
      </c>
    </row>
    <row r="336" spans="1:20" ht="18" customHeight="1" x14ac:dyDescent="0.2">
      <c r="A336" s="89" t="s">
        <v>437</v>
      </c>
      <c r="B336" s="90" t="s">
        <v>188</v>
      </c>
      <c r="C336" s="84" t="s">
        <v>12</v>
      </c>
      <c r="D336" s="77">
        <v>8</v>
      </c>
      <c r="E336" s="78" t="s">
        <v>14</v>
      </c>
      <c r="F336" s="57">
        <v>4.5</v>
      </c>
      <c r="G336" s="62">
        <f t="shared" si="54"/>
        <v>12.5</v>
      </c>
      <c r="H336" s="58">
        <f t="shared" si="57"/>
        <v>1642</v>
      </c>
      <c r="I336" s="257"/>
      <c r="J336" s="93">
        <f t="shared" si="48"/>
        <v>871</v>
      </c>
      <c r="K336" s="257"/>
      <c r="L336" s="58">
        <f t="shared" si="55"/>
        <v>2048</v>
      </c>
      <c r="M336" s="59">
        <f t="shared" si="56"/>
        <v>22937</v>
      </c>
      <c r="N336" s="59">
        <f t="shared" si="58"/>
        <v>22446</v>
      </c>
      <c r="O336" s="59">
        <f t="shared" si="58"/>
        <v>22323</v>
      </c>
      <c r="P336" s="59">
        <f t="shared" si="58"/>
        <v>21954</v>
      </c>
      <c r="Q336" s="59">
        <f t="shared" si="58"/>
        <v>21708</v>
      </c>
      <c r="R336" s="59">
        <f t="shared" si="58"/>
        <v>21217</v>
      </c>
      <c r="S336" s="59">
        <f t="shared" si="58"/>
        <v>20848</v>
      </c>
      <c r="T336" s="59">
        <f t="shared" si="58"/>
        <v>20480</v>
      </c>
    </row>
    <row r="337" spans="1:20" ht="18" customHeight="1" x14ac:dyDescent="0.2">
      <c r="A337" s="89" t="s">
        <v>438</v>
      </c>
      <c r="B337" s="90" t="s">
        <v>188</v>
      </c>
      <c r="C337" s="84" t="s">
        <v>12</v>
      </c>
      <c r="D337" s="77">
        <v>8.5</v>
      </c>
      <c r="E337" s="78" t="s">
        <v>14</v>
      </c>
      <c r="F337" s="57">
        <v>0.5</v>
      </c>
      <c r="G337" s="62">
        <f t="shared" si="54"/>
        <v>9</v>
      </c>
      <c r="H337" s="93">
        <f>'基本（介護無）・単一'!L20</f>
        <v>1739</v>
      </c>
      <c r="I337" s="257"/>
      <c r="J337" s="93">
        <f t="shared" si="48"/>
        <v>98</v>
      </c>
      <c r="K337" s="257"/>
      <c r="L337" s="58">
        <f t="shared" si="55"/>
        <v>1397</v>
      </c>
      <c r="M337" s="59">
        <f t="shared" si="56"/>
        <v>15646</v>
      </c>
      <c r="N337" s="59">
        <f t="shared" si="58"/>
        <v>15311</v>
      </c>
      <c r="O337" s="59">
        <f t="shared" si="58"/>
        <v>15227</v>
      </c>
      <c r="P337" s="59">
        <f t="shared" si="58"/>
        <v>14975</v>
      </c>
      <c r="Q337" s="59">
        <f t="shared" si="58"/>
        <v>14808</v>
      </c>
      <c r="R337" s="59">
        <f t="shared" si="58"/>
        <v>14472</v>
      </c>
      <c r="S337" s="59">
        <f t="shared" si="58"/>
        <v>14221</v>
      </c>
      <c r="T337" s="59">
        <f t="shared" si="58"/>
        <v>13970</v>
      </c>
    </row>
    <row r="338" spans="1:20" ht="18" customHeight="1" x14ac:dyDescent="0.2">
      <c r="A338" s="89" t="s">
        <v>439</v>
      </c>
      <c r="B338" s="90" t="s">
        <v>188</v>
      </c>
      <c r="C338" s="84" t="s">
        <v>12</v>
      </c>
      <c r="D338" s="77">
        <v>8.5</v>
      </c>
      <c r="E338" s="78" t="s">
        <v>14</v>
      </c>
      <c r="F338" s="57">
        <v>1</v>
      </c>
      <c r="G338" s="62">
        <f t="shared" si="54"/>
        <v>9.5</v>
      </c>
      <c r="H338" s="58">
        <f t="shared" ref="H338:H345" si="59">$H$148</f>
        <v>1739</v>
      </c>
      <c r="I338" s="257"/>
      <c r="J338" s="93">
        <f t="shared" si="48"/>
        <v>195</v>
      </c>
      <c r="K338" s="257"/>
      <c r="L338" s="58">
        <f t="shared" si="55"/>
        <v>1487</v>
      </c>
      <c r="M338" s="59">
        <f t="shared" si="56"/>
        <v>16654</v>
      </c>
      <c r="N338" s="59">
        <f t="shared" si="58"/>
        <v>16297</v>
      </c>
      <c r="O338" s="59">
        <f t="shared" si="58"/>
        <v>16208</v>
      </c>
      <c r="P338" s="59">
        <f t="shared" si="58"/>
        <v>15940</v>
      </c>
      <c r="Q338" s="59">
        <f t="shared" si="58"/>
        <v>15762</v>
      </c>
      <c r="R338" s="59">
        <f t="shared" si="58"/>
        <v>15405</v>
      </c>
      <c r="S338" s="59">
        <f t="shared" si="58"/>
        <v>15137</v>
      </c>
      <c r="T338" s="59">
        <f t="shared" si="58"/>
        <v>14870</v>
      </c>
    </row>
    <row r="339" spans="1:20" ht="18" customHeight="1" x14ac:dyDescent="0.2">
      <c r="A339" s="89" t="s">
        <v>440</v>
      </c>
      <c r="B339" s="90" t="s">
        <v>188</v>
      </c>
      <c r="C339" s="84" t="s">
        <v>12</v>
      </c>
      <c r="D339" s="77">
        <v>8.5</v>
      </c>
      <c r="E339" s="78" t="s">
        <v>14</v>
      </c>
      <c r="F339" s="57">
        <v>1.5</v>
      </c>
      <c r="G339" s="62">
        <f t="shared" si="54"/>
        <v>10</v>
      </c>
      <c r="H339" s="58">
        <f t="shared" si="59"/>
        <v>1739</v>
      </c>
      <c r="I339" s="257"/>
      <c r="J339" s="93">
        <f t="shared" si="48"/>
        <v>291</v>
      </c>
      <c r="K339" s="257"/>
      <c r="L339" s="58">
        <f t="shared" si="55"/>
        <v>1577</v>
      </c>
      <c r="M339" s="59">
        <f t="shared" si="56"/>
        <v>17662</v>
      </c>
      <c r="N339" s="59">
        <f t="shared" si="58"/>
        <v>17283</v>
      </c>
      <c r="O339" s="59">
        <f t="shared" si="58"/>
        <v>17189</v>
      </c>
      <c r="P339" s="59">
        <f t="shared" si="58"/>
        <v>16905</v>
      </c>
      <c r="Q339" s="59">
        <f t="shared" si="58"/>
        <v>16716</v>
      </c>
      <c r="R339" s="59">
        <f t="shared" si="58"/>
        <v>16337</v>
      </c>
      <c r="S339" s="59">
        <f t="shared" si="58"/>
        <v>16053</v>
      </c>
      <c r="T339" s="59">
        <f t="shared" si="58"/>
        <v>15770</v>
      </c>
    </row>
    <row r="340" spans="1:20" ht="18" customHeight="1" x14ac:dyDescent="0.2">
      <c r="A340" s="89" t="s">
        <v>441</v>
      </c>
      <c r="B340" s="90" t="s">
        <v>188</v>
      </c>
      <c r="C340" s="84" t="s">
        <v>12</v>
      </c>
      <c r="D340" s="77">
        <v>8.5</v>
      </c>
      <c r="E340" s="78" t="s">
        <v>14</v>
      </c>
      <c r="F340" s="57">
        <v>2</v>
      </c>
      <c r="G340" s="62">
        <f t="shared" si="54"/>
        <v>10.5</v>
      </c>
      <c r="H340" s="58">
        <f t="shared" si="59"/>
        <v>1739</v>
      </c>
      <c r="I340" s="257"/>
      <c r="J340" s="93">
        <f t="shared" si="48"/>
        <v>388</v>
      </c>
      <c r="K340" s="257"/>
      <c r="L340" s="58">
        <f t="shared" si="55"/>
        <v>1668</v>
      </c>
      <c r="M340" s="59">
        <f t="shared" si="56"/>
        <v>18681</v>
      </c>
      <c r="N340" s="59">
        <f t="shared" si="58"/>
        <v>18281</v>
      </c>
      <c r="O340" s="59">
        <f t="shared" si="58"/>
        <v>18181</v>
      </c>
      <c r="P340" s="59">
        <f t="shared" si="58"/>
        <v>17880</v>
      </c>
      <c r="Q340" s="59">
        <f t="shared" si="58"/>
        <v>17680</v>
      </c>
      <c r="R340" s="59">
        <f t="shared" si="58"/>
        <v>17280</v>
      </c>
      <c r="S340" s="59">
        <f t="shared" si="58"/>
        <v>16980</v>
      </c>
      <c r="T340" s="59">
        <f t="shared" si="58"/>
        <v>16680</v>
      </c>
    </row>
    <row r="341" spans="1:20" ht="18" customHeight="1" x14ac:dyDescent="0.2">
      <c r="A341" s="89" t="s">
        <v>442</v>
      </c>
      <c r="B341" s="90" t="s">
        <v>188</v>
      </c>
      <c r="C341" s="84" t="s">
        <v>12</v>
      </c>
      <c r="D341" s="77">
        <v>8.5</v>
      </c>
      <c r="E341" s="78" t="s">
        <v>14</v>
      </c>
      <c r="F341" s="57">
        <v>2.5</v>
      </c>
      <c r="G341" s="62">
        <f t="shared" si="54"/>
        <v>11</v>
      </c>
      <c r="H341" s="58">
        <f t="shared" si="59"/>
        <v>1739</v>
      </c>
      <c r="I341" s="257"/>
      <c r="J341" s="93">
        <f t="shared" si="48"/>
        <v>484</v>
      </c>
      <c r="K341" s="257"/>
      <c r="L341" s="58">
        <f t="shared" si="55"/>
        <v>1758</v>
      </c>
      <c r="M341" s="59">
        <f t="shared" si="56"/>
        <v>19689</v>
      </c>
      <c r="N341" s="59">
        <f t="shared" si="58"/>
        <v>19267</v>
      </c>
      <c r="O341" s="59">
        <f t="shared" si="58"/>
        <v>19162</v>
      </c>
      <c r="P341" s="59">
        <f t="shared" si="58"/>
        <v>18845</v>
      </c>
      <c r="Q341" s="59">
        <f t="shared" si="58"/>
        <v>18634</v>
      </c>
      <c r="R341" s="59">
        <f t="shared" si="58"/>
        <v>18212</v>
      </c>
      <c r="S341" s="59">
        <f t="shared" si="58"/>
        <v>17896</v>
      </c>
      <c r="T341" s="59">
        <f t="shared" si="58"/>
        <v>17580</v>
      </c>
    </row>
    <row r="342" spans="1:20" ht="18" customHeight="1" x14ac:dyDescent="0.2">
      <c r="A342" s="89" t="s">
        <v>443</v>
      </c>
      <c r="B342" s="90" t="s">
        <v>188</v>
      </c>
      <c r="C342" s="84" t="s">
        <v>12</v>
      </c>
      <c r="D342" s="77">
        <v>8.5</v>
      </c>
      <c r="E342" s="78" t="s">
        <v>14</v>
      </c>
      <c r="F342" s="57">
        <v>3</v>
      </c>
      <c r="G342" s="62">
        <f t="shared" si="54"/>
        <v>11.5</v>
      </c>
      <c r="H342" s="58">
        <f t="shared" si="59"/>
        <v>1739</v>
      </c>
      <c r="I342" s="257"/>
      <c r="J342" s="93">
        <f t="shared" si="48"/>
        <v>581</v>
      </c>
      <c r="K342" s="257"/>
      <c r="L342" s="58">
        <f t="shared" si="55"/>
        <v>1849</v>
      </c>
      <c r="M342" s="59">
        <f t="shared" si="56"/>
        <v>20708</v>
      </c>
      <c r="N342" s="59">
        <f t="shared" si="58"/>
        <v>20265</v>
      </c>
      <c r="O342" s="59">
        <f t="shared" si="58"/>
        <v>20154</v>
      </c>
      <c r="P342" s="59">
        <f t="shared" si="58"/>
        <v>19821</v>
      </c>
      <c r="Q342" s="59">
        <f t="shared" si="58"/>
        <v>19599</v>
      </c>
      <c r="R342" s="59">
        <f t="shared" si="58"/>
        <v>19155</v>
      </c>
      <c r="S342" s="59">
        <f t="shared" si="58"/>
        <v>18822</v>
      </c>
      <c r="T342" s="59">
        <f t="shared" si="58"/>
        <v>18490</v>
      </c>
    </row>
    <row r="343" spans="1:20" ht="18" customHeight="1" x14ac:dyDescent="0.2">
      <c r="A343" s="89" t="s">
        <v>444</v>
      </c>
      <c r="B343" s="90" t="s">
        <v>188</v>
      </c>
      <c r="C343" s="84" t="s">
        <v>12</v>
      </c>
      <c r="D343" s="77">
        <v>8.5</v>
      </c>
      <c r="E343" s="78" t="s">
        <v>14</v>
      </c>
      <c r="F343" s="57">
        <v>3.5</v>
      </c>
      <c r="G343" s="62">
        <f t="shared" si="54"/>
        <v>12</v>
      </c>
      <c r="H343" s="58">
        <f t="shared" si="59"/>
        <v>1739</v>
      </c>
      <c r="I343" s="257"/>
      <c r="J343" s="93">
        <f t="shared" si="48"/>
        <v>678</v>
      </c>
      <c r="K343" s="257"/>
      <c r="L343" s="58">
        <f t="shared" si="55"/>
        <v>1940</v>
      </c>
      <c r="M343" s="59">
        <f t="shared" si="56"/>
        <v>21728</v>
      </c>
      <c r="N343" s="59">
        <f t="shared" si="58"/>
        <v>21262</v>
      </c>
      <c r="O343" s="59">
        <f t="shared" si="58"/>
        <v>21146</v>
      </c>
      <c r="P343" s="59">
        <f t="shared" si="58"/>
        <v>20796</v>
      </c>
      <c r="Q343" s="59">
        <f t="shared" si="58"/>
        <v>20564</v>
      </c>
      <c r="R343" s="59">
        <f t="shared" si="58"/>
        <v>20098</v>
      </c>
      <c r="S343" s="59">
        <f t="shared" si="58"/>
        <v>19749</v>
      </c>
      <c r="T343" s="59">
        <f t="shared" si="58"/>
        <v>19400</v>
      </c>
    </row>
    <row r="344" spans="1:20" ht="18" customHeight="1" x14ac:dyDescent="0.2">
      <c r="A344" s="89" t="s">
        <v>445</v>
      </c>
      <c r="B344" s="90" t="s">
        <v>188</v>
      </c>
      <c r="C344" s="84" t="s">
        <v>12</v>
      </c>
      <c r="D344" s="77">
        <v>8.5</v>
      </c>
      <c r="E344" s="78" t="s">
        <v>14</v>
      </c>
      <c r="F344" s="57">
        <v>4</v>
      </c>
      <c r="G344" s="62">
        <f t="shared" si="54"/>
        <v>12.5</v>
      </c>
      <c r="H344" s="58">
        <f t="shared" si="59"/>
        <v>1739</v>
      </c>
      <c r="I344" s="257"/>
      <c r="J344" s="93">
        <f t="shared" si="48"/>
        <v>774</v>
      </c>
      <c r="K344" s="257"/>
      <c r="L344" s="58">
        <f t="shared" si="55"/>
        <v>2030</v>
      </c>
      <c r="M344" s="59">
        <f t="shared" si="56"/>
        <v>22736</v>
      </c>
      <c r="N344" s="59">
        <f t="shared" si="58"/>
        <v>22248</v>
      </c>
      <c r="O344" s="59">
        <f t="shared" si="58"/>
        <v>22127</v>
      </c>
      <c r="P344" s="59">
        <f t="shared" si="58"/>
        <v>21761</v>
      </c>
      <c r="Q344" s="59">
        <f t="shared" si="58"/>
        <v>21518</v>
      </c>
      <c r="R344" s="59">
        <f t="shared" si="58"/>
        <v>21030</v>
      </c>
      <c r="S344" s="59">
        <f t="shared" si="58"/>
        <v>20665</v>
      </c>
      <c r="T344" s="59">
        <f t="shared" si="58"/>
        <v>20300</v>
      </c>
    </row>
    <row r="345" spans="1:20" ht="18" customHeight="1" x14ac:dyDescent="0.2">
      <c r="A345" s="89" t="s">
        <v>446</v>
      </c>
      <c r="B345" s="90" t="s">
        <v>188</v>
      </c>
      <c r="C345" s="84" t="s">
        <v>12</v>
      </c>
      <c r="D345" s="77">
        <v>8.5</v>
      </c>
      <c r="E345" s="78" t="s">
        <v>14</v>
      </c>
      <c r="F345" s="57">
        <v>4.5</v>
      </c>
      <c r="G345" s="62">
        <f t="shared" si="54"/>
        <v>13</v>
      </c>
      <c r="H345" s="58">
        <f t="shared" si="59"/>
        <v>1739</v>
      </c>
      <c r="I345" s="257"/>
      <c r="J345" s="93">
        <f t="shared" si="48"/>
        <v>871</v>
      </c>
      <c r="K345" s="257"/>
      <c r="L345" s="58">
        <f t="shared" si="55"/>
        <v>2121</v>
      </c>
      <c r="M345" s="59">
        <f t="shared" si="56"/>
        <v>23755</v>
      </c>
      <c r="N345" s="59">
        <f t="shared" si="58"/>
        <v>23246</v>
      </c>
      <c r="O345" s="59">
        <f t="shared" si="58"/>
        <v>23118</v>
      </c>
      <c r="P345" s="59">
        <f t="shared" si="58"/>
        <v>22737</v>
      </c>
      <c r="Q345" s="59">
        <f t="shared" si="58"/>
        <v>22482</v>
      </c>
      <c r="R345" s="59">
        <f t="shared" si="58"/>
        <v>21973</v>
      </c>
      <c r="S345" s="59">
        <f t="shared" si="58"/>
        <v>21591</v>
      </c>
      <c r="T345" s="59">
        <f t="shared" si="58"/>
        <v>21210</v>
      </c>
    </row>
    <row r="346" spans="1:20" ht="18" customHeight="1" x14ac:dyDescent="0.2">
      <c r="A346" s="89" t="s">
        <v>447</v>
      </c>
      <c r="B346" s="90" t="s">
        <v>188</v>
      </c>
      <c r="C346" s="84" t="s">
        <v>12</v>
      </c>
      <c r="D346" s="77">
        <v>9</v>
      </c>
      <c r="E346" s="78" t="s">
        <v>14</v>
      </c>
      <c r="F346" s="57">
        <v>0.5</v>
      </c>
      <c r="G346" s="62">
        <f t="shared" si="54"/>
        <v>9.5</v>
      </c>
      <c r="H346" s="58">
        <f>'基本（介護無）・単一'!L21</f>
        <v>1835</v>
      </c>
      <c r="I346" s="257"/>
      <c r="J346" s="93">
        <f t="shared" si="48"/>
        <v>98</v>
      </c>
      <c r="K346" s="257"/>
      <c r="L346" s="58">
        <f t="shared" si="55"/>
        <v>1469</v>
      </c>
      <c r="M346" s="59">
        <f t="shared" si="56"/>
        <v>16452</v>
      </c>
      <c r="N346" s="59">
        <f t="shared" si="58"/>
        <v>16100</v>
      </c>
      <c r="O346" s="59">
        <f t="shared" si="58"/>
        <v>16012</v>
      </c>
      <c r="P346" s="59">
        <f t="shared" si="58"/>
        <v>15747</v>
      </c>
      <c r="Q346" s="59">
        <f t="shared" si="58"/>
        <v>15571</v>
      </c>
      <c r="R346" s="59">
        <f t="shared" si="58"/>
        <v>15218</v>
      </c>
      <c r="S346" s="59">
        <f t="shared" si="58"/>
        <v>14954</v>
      </c>
      <c r="T346" s="59">
        <f t="shared" si="58"/>
        <v>14690</v>
      </c>
    </row>
    <row r="347" spans="1:20" ht="18" customHeight="1" x14ac:dyDescent="0.2">
      <c r="A347" s="89" t="s">
        <v>448</v>
      </c>
      <c r="B347" s="90" t="s">
        <v>188</v>
      </c>
      <c r="C347" s="84" t="s">
        <v>12</v>
      </c>
      <c r="D347" s="77">
        <v>9</v>
      </c>
      <c r="E347" s="78" t="s">
        <v>14</v>
      </c>
      <c r="F347" s="57">
        <v>1</v>
      </c>
      <c r="G347" s="62">
        <f t="shared" si="54"/>
        <v>10</v>
      </c>
      <c r="H347" s="58">
        <f t="shared" ref="H347:H354" si="60">$H$157</f>
        <v>1835</v>
      </c>
      <c r="I347" s="257"/>
      <c r="J347" s="93">
        <f t="shared" si="48"/>
        <v>195</v>
      </c>
      <c r="K347" s="257"/>
      <c r="L347" s="58">
        <f t="shared" si="55"/>
        <v>1559</v>
      </c>
      <c r="M347" s="59">
        <f t="shared" si="56"/>
        <v>17460</v>
      </c>
      <c r="N347" s="59">
        <f t="shared" si="58"/>
        <v>17086</v>
      </c>
      <c r="O347" s="59">
        <f t="shared" si="58"/>
        <v>16993</v>
      </c>
      <c r="P347" s="59">
        <f t="shared" si="58"/>
        <v>16712</v>
      </c>
      <c r="Q347" s="59">
        <f t="shared" si="58"/>
        <v>16525</v>
      </c>
      <c r="R347" s="59">
        <f t="shared" si="58"/>
        <v>16151</v>
      </c>
      <c r="S347" s="59">
        <f t="shared" si="58"/>
        <v>15870</v>
      </c>
      <c r="T347" s="59">
        <f t="shared" si="58"/>
        <v>15590</v>
      </c>
    </row>
    <row r="348" spans="1:20" ht="18" customHeight="1" x14ac:dyDescent="0.2">
      <c r="A348" s="89" t="s">
        <v>449</v>
      </c>
      <c r="B348" s="90" t="s">
        <v>188</v>
      </c>
      <c r="C348" s="84" t="s">
        <v>12</v>
      </c>
      <c r="D348" s="77">
        <v>9</v>
      </c>
      <c r="E348" s="78" t="s">
        <v>14</v>
      </c>
      <c r="F348" s="57">
        <v>1.5</v>
      </c>
      <c r="G348" s="62">
        <f t="shared" si="54"/>
        <v>10.5</v>
      </c>
      <c r="H348" s="58">
        <f t="shared" si="60"/>
        <v>1835</v>
      </c>
      <c r="I348" s="257"/>
      <c r="J348" s="93">
        <f t="shared" si="48"/>
        <v>291</v>
      </c>
      <c r="K348" s="257"/>
      <c r="L348" s="58">
        <f t="shared" si="55"/>
        <v>1649</v>
      </c>
      <c r="M348" s="59">
        <f t="shared" si="56"/>
        <v>18468</v>
      </c>
      <c r="N348" s="59">
        <f t="shared" si="58"/>
        <v>18073</v>
      </c>
      <c r="O348" s="59">
        <f t="shared" si="58"/>
        <v>17974</v>
      </c>
      <c r="P348" s="59">
        <f t="shared" si="58"/>
        <v>17677</v>
      </c>
      <c r="Q348" s="59">
        <f t="shared" si="58"/>
        <v>17479</v>
      </c>
      <c r="R348" s="59">
        <f t="shared" si="58"/>
        <v>17083</v>
      </c>
      <c r="S348" s="59">
        <f t="shared" si="58"/>
        <v>16786</v>
      </c>
      <c r="T348" s="59">
        <f t="shared" si="58"/>
        <v>16490</v>
      </c>
    </row>
    <row r="349" spans="1:20" ht="18" customHeight="1" x14ac:dyDescent="0.2">
      <c r="A349" s="89" t="s">
        <v>450</v>
      </c>
      <c r="B349" s="90" t="s">
        <v>188</v>
      </c>
      <c r="C349" s="84" t="s">
        <v>12</v>
      </c>
      <c r="D349" s="77">
        <v>9</v>
      </c>
      <c r="E349" s="78" t="s">
        <v>14</v>
      </c>
      <c r="F349" s="57">
        <v>2</v>
      </c>
      <c r="G349" s="62">
        <f t="shared" si="54"/>
        <v>11</v>
      </c>
      <c r="H349" s="58">
        <f t="shared" si="60"/>
        <v>1835</v>
      </c>
      <c r="I349" s="257"/>
      <c r="J349" s="93">
        <f t="shared" ref="J349:J381" si="61">J151</f>
        <v>388</v>
      </c>
      <c r="K349" s="257"/>
      <c r="L349" s="58">
        <f t="shared" si="55"/>
        <v>1740</v>
      </c>
      <c r="M349" s="59">
        <f t="shared" si="56"/>
        <v>19488</v>
      </c>
      <c r="N349" s="59">
        <f t="shared" si="58"/>
        <v>19070</v>
      </c>
      <c r="O349" s="59">
        <f t="shared" si="58"/>
        <v>18966</v>
      </c>
      <c r="P349" s="59">
        <f t="shared" si="58"/>
        <v>18652</v>
      </c>
      <c r="Q349" s="59">
        <f t="shared" si="58"/>
        <v>18444</v>
      </c>
      <c r="R349" s="59">
        <f t="shared" si="58"/>
        <v>18026</v>
      </c>
      <c r="S349" s="59">
        <f t="shared" si="58"/>
        <v>17713</v>
      </c>
      <c r="T349" s="59">
        <f t="shared" si="58"/>
        <v>17400</v>
      </c>
    </row>
    <row r="350" spans="1:20" ht="18" customHeight="1" x14ac:dyDescent="0.2">
      <c r="A350" s="89" t="s">
        <v>451</v>
      </c>
      <c r="B350" s="90" t="s">
        <v>188</v>
      </c>
      <c r="C350" s="84" t="s">
        <v>12</v>
      </c>
      <c r="D350" s="77">
        <v>9</v>
      </c>
      <c r="E350" s="78" t="s">
        <v>14</v>
      </c>
      <c r="F350" s="57">
        <v>2.5</v>
      </c>
      <c r="G350" s="62">
        <f t="shared" si="54"/>
        <v>11.5</v>
      </c>
      <c r="H350" s="58">
        <f t="shared" si="60"/>
        <v>1835</v>
      </c>
      <c r="I350" s="257"/>
      <c r="J350" s="93">
        <f t="shared" si="61"/>
        <v>484</v>
      </c>
      <c r="K350" s="257"/>
      <c r="L350" s="58">
        <f t="shared" si="55"/>
        <v>1830</v>
      </c>
      <c r="M350" s="59">
        <f t="shared" si="56"/>
        <v>20496</v>
      </c>
      <c r="N350" s="59">
        <f t="shared" si="58"/>
        <v>20056</v>
      </c>
      <c r="O350" s="59">
        <f t="shared" si="58"/>
        <v>19947</v>
      </c>
      <c r="P350" s="59">
        <f t="shared" si="58"/>
        <v>19617</v>
      </c>
      <c r="Q350" s="59">
        <f t="shared" si="58"/>
        <v>19398</v>
      </c>
      <c r="R350" s="59">
        <f t="shared" si="58"/>
        <v>18958</v>
      </c>
      <c r="S350" s="59">
        <f t="shared" si="58"/>
        <v>18629</v>
      </c>
      <c r="T350" s="59">
        <f t="shared" si="58"/>
        <v>18300</v>
      </c>
    </row>
    <row r="351" spans="1:20" ht="18" customHeight="1" x14ac:dyDescent="0.2">
      <c r="A351" s="89" t="s">
        <v>452</v>
      </c>
      <c r="B351" s="90" t="s">
        <v>188</v>
      </c>
      <c r="C351" s="84" t="s">
        <v>12</v>
      </c>
      <c r="D351" s="77">
        <v>9</v>
      </c>
      <c r="E351" s="78" t="s">
        <v>14</v>
      </c>
      <c r="F351" s="57">
        <v>3</v>
      </c>
      <c r="G351" s="62">
        <f t="shared" si="54"/>
        <v>12</v>
      </c>
      <c r="H351" s="58">
        <f t="shared" si="60"/>
        <v>1835</v>
      </c>
      <c r="I351" s="257"/>
      <c r="J351" s="93">
        <f t="shared" si="61"/>
        <v>581</v>
      </c>
      <c r="K351" s="257"/>
      <c r="L351" s="58">
        <f t="shared" si="55"/>
        <v>1921</v>
      </c>
      <c r="M351" s="59">
        <f t="shared" si="56"/>
        <v>21515</v>
      </c>
      <c r="N351" s="59">
        <f t="shared" si="58"/>
        <v>21054</v>
      </c>
      <c r="O351" s="59">
        <f t="shared" si="58"/>
        <v>20938</v>
      </c>
      <c r="P351" s="59">
        <f t="shared" si="58"/>
        <v>20593</v>
      </c>
      <c r="Q351" s="59">
        <f t="shared" si="58"/>
        <v>20362</v>
      </c>
      <c r="R351" s="59">
        <f t="shared" si="58"/>
        <v>19901</v>
      </c>
      <c r="S351" s="59">
        <f t="shared" si="58"/>
        <v>19555</v>
      </c>
      <c r="T351" s="59">
        <f t="shared" si="58"/>
        <v>19210</v>
      </c>
    </row>
    <row r="352" spans="1:20" ht="18" customHeight="1" x14ac:dyDescent="0.2">
      <c r="A352" s="89" t="s">
        <v>453</v>
      </c>
      <c r="B352" s="90" t="s">
        <v>188</v>
      </c>
      <c r="C352" s="84" t="s">
        <v>12</v>
      </c>
      <c r="D352" s="77">
        <v>9</v>
      </c>
      <c r="E352" s="78" t="s">
        <v>14</v>
      </c>
      <c r="F352" s="57">
        <v>3.5</v>
      </c>
      <c r="G352" s="62">
        <f t="shared" si="54"/>
        <v>12.5</v>
      </c>
      <c r="H352" s="58">
        <f t="shared" si="60"/>
        <v>1835</v>
      </c>
      <c r="I352" s="257"/>
      <c r="J352" s="93">
        <f t="shared" si="61"/>
        <v>678</v>
      </c>
      <c r="K352" s="257"/>
      <c r="L352" s="58">
        <f t="shared" si="55"/>
        <v>2012</v>
      </c>
      <c r="M352" s="59">
        <f t="shared" si="56"/>
        <v>22534</v>
      </c>
      <c r="N352" s="59">
        <f t="shared" si="58"/>
        <v>22051</v>
      </c>
      <c r="O352" s="59">
        <f t="shared" si="58"/>
        <v>21930</v>
      </c>
      <c r="P352" s="59">
        <f t="shared" si="58"/>
        <v>21568</v>
      </c>
      <c r="Q352" s="59">
        <f t="shared" si="58"/>
        <v>21327</v>
      </c>
      <c r="R352" s="59">
        <f t="shared" si="58"/>
        <v>20844</v>
      </c>
      <c r="S352" s="59">
        <f t="shared" si="58"/>
        <v>20482</v>
      </c>
      <c r="T352" s="59">
        <f t="shared" si="58"/>
        <v>20120</v>
      </c>
    </row>
    <row r="353" spans="1:20" ht="18" customHeight="1" x14ac:dyDescent="0.2">
      <c r="A353" s="89" t="s">
        <v>454</v>
      </c>
      <c r="B353" s="90" t="s">
        <v>188</v>
      </c>
      <c r="C353" s="84" t="s">
        <v>12</v>
      </c>
      <c r="D353" s="77">
        <v>9</v>
      </c>
      <c r="E353" s="78" t="s">
        <v>14</v>
      </c>
      <c r="F353" s="57">
        <v>4</v>
      </c>
      <c r="G353" s="62">
        <f t="shared" si="54"/>
        <v>13</v>
      </c>
      <c r="H353" s="58">
        <f t="shared" si="60"/>
        <v>1835</v>
      </c>
      <c r="I353" s="257"/>
      <c r="J353" s="93">
        <f t="shared" si="61"/>
        <v>774</v>
      </c>
      <c r="K353" s="257"/>
      <c r="L353" s="58">
        <f t="shared" si="55"/>
        <v>2102</v>
      </c>
      <c r="M353" s="59">
        <f t="shared" si="56"/>
        <v>23542</v>
      </c>
      <c r="N353" s="59">
        <f t="shared" si="58"/>
        <v>23037</v>
      </c>
      <c r="O353" s="59">
        <f t="shared" si="58"/>
        <v>22911</v>
      </c>
      <c r="P353" s="59">
        <f t="shared" si="58"/>
        <v>22533</v>
      </c>
      <c r="Q353" s="59">
        <f t="shared" si="58"/>
        <v>22281</v>
      </c>
      <c r="R353" s="59">
        <f t="shared" si="58"/>
        <v>21776</v>
      </c>
      <c r="S353" s="59">
        <f t="shared" si="58"/>
        <v>21398</v>
      </c>
      <c r="T353" s="59">
        <f t="shared" si="58"/>
        <v>21020</v>
      </c>
    </row>
    <row r="354" spans="1:20" ht="18" customHeight="1" x14ac:dyDescent="0.2">
      <c r="A354" s="89" t="s">
        <v>455</v>
      </c>
      <c r="B354" s="90" t="s">
        <v>188</v>
      </c>
      <c r="C354" s="84" t="s">
        <v>12</v>
      </c>
      <c r="D354" s="77">
        <v>9</v>
      </c>
      <c r="E354" s="78" t="s">
        <v>14</v>
      </c>
      <c r="F354" s="57">
        <v>4.5</v>
      </c>
      <c r="G354" s="62">
        <f t="shared" si="54"/>
        <v>13.5</v>
      </c>
      <c r="H354" s="58">
        <f t="shared" si="60"/>
        <v>1835</v>
      </c>
      <c r="I354" s="257"/>
      <c r="J354" s="93">
        <f t="shared" si="61"/>
        <v>871</v>
      </c>
      <c r="K354" s="257"/>
      <c r="L354" s="58">
        <f t="shared" si="55"/>
        <v>2193</v>
      </c>
      <c r="M354" s="59">
        <f t="shared" si="56"/>
        <v>24561</v>
      </c>
      <c r="N354" s="59">
        <f t="shared" si="58"/>
        <v>24035</v>
      </c>
      <c r="O354" s="59">
        <f t="shared" si="58"/>
        <v>23903</v>
      </c>
      <c r="P354" s="59">
        <f t="shared" si="58"/>
        <v>23508</v>
      </c>
      <c r="Q354" s="59">
        <f t="shared" si="58"/>
        <v>23245</v>
      </c>
      <c r="R354" s="59">
        <f t="shared" si="58"/>
        <v>22719</v>
      </c>
      <c r="S354" s="59">
        <f t="shared" si="58"/>
        <v>22324</v>
      </c>
      <c r="T354" s="59">
        <f t="shared" si="58"/>
        <v>21930</v>
      </c>
    </row>
    <row r="355" spans="1:20" ht="18" customHeight="1" x14ac:dyDescent="0.2">
      <c r="A355" s="89" t="s">
        <v>456</v>
      </c>
      <c r="B355" s="90" t="s">
        <v>188</v>
      </c>
      <c r="C355" s="84" t="s">
        <v>12</v>
      </c>
      <c r="D355" s="77">
        <v>9.5</v>
      </c>
      <c r="E355" s="78" t="s">
        <v>14</v>
      </c>
      <c r="F355" s="57">
        <v>0.5</v>
      </c>
      <c r="G355" s="62">
        <f t="shared" si="54"/>
        <v>10</v>
      </c>
      <c r="H355" s="58">
        <f>'基本（介護無）・単一'!L22</f>
        <v>1932</v>
      </c>
      <c r="I355" s="257"/>
      <c r="J355" s="93">
        <f t="shared" si="61"/>
        <v>98</v>
      </c>
      <c r="K355" s="257"/>
      <c r="L355" s="58">
        <f t="shared" si="55"/>
        <v>1541</v>
      </c>
      <c r="M355" s="59">
        <f t="shared" si="56"/>
        <v>17259</v>
      </c>
      <c r="N355" s="59">
        <f t="shared" si="58"/>
        <v>16889</v>
      </c>
      <c r="O355" s="59">
        <f t="shared" si="58"/>
        <v>16796</v>
      </c>
      <c r="P355" s="59">
        <f t="shared" si="58"/>
        <v>16519</v>
      </c>
      <c r="Q355" s="59">
        <f t="shared" si="58"/>
        <v>16334</v>
      </c>
      <c r="R355" s="59">
        <f t="shared" si="58"/>
        <v>15964</v>
      </c>
      <c r="S355" s="59">
        <f t="shared" si="58"/>
        <v>15687</v>
      </c>
      <c r="T355" s="59">
        <f t="shared" si="58"/>
        <v>15410</v>
      </c>
    </row>
    <row r="356" spans="1:20" ht="18" customHeight="1" x14ac:dyDescent="0.2">
      <c r="A356" s="89" t="s">
        <v>457</v>
      </c>
      <c r="B356" s="90" t="s">
        <v>188</v>
      </c>
      <c r="C356" s="84" t="s">
        <v>12</v>
      </c>
      <c r="D356" s="77">
        <v>9.5</v>
      </c>
      <c r="E356" s="78" t="s">
        <v>14</v>
      </c>
      <c r="F356" s="57">
        <v>1</v>
      </c>
      <c r="G356" s="62">
        <f t="shared" si="54"/>
        <v>10.5</v>
      </c>
      <c r="H356" s="58">
        <f t="shared" ref="H356:H363" si="62">$H$166</f>
        <v>1932</v>
      </c>
      <c r="I356" s="257"/>
      <c r="J356" s="93">
        <f t="shared" si="61"/>
        <v>195</v>
      </c>
      <c r="K356" s="257"/>
      <c r="L356" s="58">
        <f t="shared" si="55"/>
        <v>1632</v>
      </c>
      <c r="M356" s="59">
        <f t="shared" si="56"/>
        <v>18278</v>
      </c>
      <c r="N356" s="59">
        <f t="shared" si="58"/>
        <v>17886</v>
      </c>
      <c r="O356" s="59">
        <f t="shared" si="58"/>
        <v>17788</v>
      </c>
      <c r="P356" s="59">
        <f t="shared" si="58"/>
        <v>17495</v>
      </c>
      <c r="Q356" s="59">
        <f t="shared" si="58"/>
        <v>17299</v>
      </c>
      <c r="R356" s="59">
        <f t="shared" si="58"/>
        <v>16907</v>
      </c>
      <c r="S356" s="59">
        <f t="shared" si="58"/>
        <v>16613</v>
      </c>
      <c r="T356" s="59">
        <f t="shared" si="58"/>
        <v>16320</v>
      </c>
    </row>
    <row r="357" spans="1:20" ht="18" customHeight="1" x14ac:dyDescent="0.2">
      <c r="A357" s="89" t="s">
        <v>458</v>
      </c>
      <c r="B357" s="90" t="s">
        <v>188</v>
      </c>
      <c r="C357" s="84" t="s">
        <v>12</v>
      </c>
      <c r="D357" s="77">
        <v>9.5</v>
      </c>
      <c r="E357" s="78" t="s">
        <v>14</v>
      </c>
      <c r="F357" s="57">
        <v>1.5</v>
      </c>
      <c r="G357" s="62">
        <f t="shared" si="54"/>
        <v>11</v>
      </c>
      <c r="H357" s="58">
        <f t="shared" si="62"/>
        <v>1932</v>
      </c>
      <c r="I357" s="257"/>
      <c r="J357" s="93">
        <f t="shared" si="61"/>
        <v>291</v>
      </c>
      <c r="K357" s="257"/>
      <c r="L357" s="58">
        <f t="shared" si="55"/>
        <v>1722</v>
      </c>
      <c r="M357" s="59">
        <f t="shared" si="56"/>
        <v>19286</v>
      </c>
      <c r="N357" s="59">
        <f t="shared" si="58"/>
        <v>18873</v>
      </c>
      <c r="O357" s="59">
        <f t="shared" si="58"/>
        <v>18769</v>
      </c>
      <c r="P357" s="59">
        <f t="shared" si="58"/>
        <v>18459</v>
      </c>
      <c r="Q357" s="59">
        <f t="shared" si="58"/>
        <v>18253</v>
      </c>
      <c r="R357" s="59">
        <f t="shared" si="58"/>
        <v>17839</v>
      </c>
      <c r="S357" s="59">
        <f t="shared" si="58"/>
        <v>17529</v>
      </c>
      <c r="T357" s="59">
        <f t="shared" si="58"/>
        <v>17220</v>
      </c>
    </row>
    <row r="358" spans="1:20" ht="18" customHeight="1" x14ac:dyDescent="0.2">
      <c r="A358" s="89" t="s">
        <v>459</v>
      </c>
      <c r="B358" s="90" t="s">
        <v>188</v>
      </c>
      <c r="C358" s="84" t="s">
        <v>12</v>
      </c>
      <c r="D358" s="77">
        <v>9.5</v>
      </c>
      <c r="E358" s="78" t="s">
        <v>14</v>
      </c>
      <c r="F358" s="57">
        <v>2</v>
      </c>
      <c r="G358" s="62">
        <f t="shared" si="54"/>
        <v>11.5</v>
      </c>
      <c r="H358" s="58">
        <f t="shared" si="62"/>
        <v>1932</v>
      </c>
      <c r="I358" s="257"/>
      <c r="J358" s="93">
        <f t="shared" si="61"/>
        <v>388</v>
      </c>
      <c r="K358" s="257"/>
      <c r="L358" s="58">
        <f t="shared" si="55"/>
        <v>1813</v>
      </c>
      <c r="M358" s="59">
        <f t="shared" si="56"/>
        <v>20305</v>
      </c>
      <c r="N358" s="59">
        <f t="shared" si="58"/>
        <v>19870</v>
      </c>
      <c r="O358" s="59">
        <f t="shared" si="58"/>
        <v>19761</v>
      </c>
      <c r="P358" s="59">
        <f t="shared" si="58"/>
        <v>19435</v>
      </c>
      <c r="Q358" s="59">
        <f t="shared" si="58"/>
        <v>19217</v>
      </c>
      <c r="R358" s="59">
        <f t="shared" si="58"/>
        <v>18782</v>
      </c>
      <c r="S358" s="59">
        <f t="shared" si="58"/>
        <v>18456</v>
      </c>
      <c r="T358" s="59">
        <f t="shared" si="58"/>
        <v>18130</v>
      </c>
    </row>
    <row r="359" spans="1:20" ht="18" customHeight="1" x14ac:dyDescent="0.2">
      <c r="A359" s="89" t="s">
        <v>460</v>
      </c>
      <c r="B359" s="90" t="s">
        <v>188</v>
      </c>
      <c r="C359" s="84" t="s">
        <v>12</v>
      </c>
      <c r="D359" s="77">
        <v>9.5</v>
      </c>
      <c r="E359" s="78" t="s">
        <v>14</v>
      </c>
      <c r="F359" s="57">
        <v>2.5</v>
      </c>
      <c r="G359" s="62">
        <f t="shared" si="54"/>
        <v>12</v>
      </c>
      <c r="H359" s="58">
        <f t="shared" si="62"/>
        <v>1932</v>
      </c>
      <c r="I359" s="257"/>
      <c r="J359" s="93">
        <f t="shared" si="61"/>
        <v>484</v>
      </c>
      <c r="K359" s="257"/>
      <c r="L359" s="58">
        <f t="shared" si="55"/>
        <v>1903</v>
      </c>
      <c r="M359" s="59">
        <f t="shared" si="56"/>
        <v>21313</v>
      </c>
      <c r="N359" s="59">
        <f t="shared" si="58"/>
        <v>20856</v>
      </c>
      <c r="O359" s="59">
        <f t="shared" si="58"/>
        <v>20742</v>
      </c>
      <c r="P359" s="59">
        <f t="shared" si="58"/>
        <v>20400</v>
      </c>
      <c r="Q359" s="59">
        <f t="shared" si="58"/>
        <v>20171</v>
      </c>
      <c r="R359" s="59">
        <f t="shared" si="58"/>
        <v>19715</v>
      </c>
      <c r="S359" s="59">
        <f t="shared" si="58"/>
        <v>19372</v>
      </c>
      <c r="T359" s="59">
        <f t="shared" si="58"/>
        <v>19030</v>
      </c>
    </row>
    <row r="360" spans="1:20" ht="18" customHeight="1" x14ac:dyDescent="0.2">
      <c r="A360" s="89" t="s">
        <v>461</v>
      </c>
      <c r="B360" s="90" t="s">
        <v>188</v>
      </c>
      <c r="C360" s="84" t="s">
        <v>12</v>
      </c>
      <c r="D360" s="77">
        <v>9.5</v>
      </c>
      <c r="E360" s="78" t="s">
        <v>14</v>
      </c>
      <c r="F360" s="57">
        <v>3</v>
      </c>
      <c r="G360" s="62">
        <f t="shared" si="54"/>
        <v>12.5</v>
      </c>
      <c r="H360" s="58">
        <f t="shared" si="62"/>
        <v>1932</v>
      </c>
      <c r="I360" s="257"/>
      <c r="J360" s="93">
        <f t="shared" si="61"/>
        <v>581</v>
      </c>
      <c r="K360" s="257"/>
      <c r="L360" s="58">
        <f t="shared" si="55"/>
        <v>1994</v>
      </c>
      <c r="M360" s="59">
        <f t="shared" si="56"/>
        <v>22332</v>
      </c>
      <c r="N360" s="59">
        <f t="shared" si="58"/>
        <v>21854</v>
      </c>
      <c r="O360" s="59">
        <f t="shared" si="58"/>
        <v>21734</v>
      </c>
      <c r="P360" s="59">
        <f t="shared" si="58"/>
        <v>21375</v>
      </c>
      <c r="Q360" s="59">
        <f t="shared" si="58"/>
        <v>21136</v>
      </c>
      <c r="R360" s="59">
        <f t="shared" si="58"/>
        <v>20657</v>
      </c>
      <c r="S360" s="59">
        <f t="shared" si="58"/>
        <v>20298</v>
      </c>
      <c r="T360" s="59">
        <f t="shared" si="58"/>
        <v>19940</v>
      </c>
    </row>
    <row r="361" spans="1:20" ht="18" customHeight="1" x14ac:dyDescent="0.2">
      <c r="A361" s="89" t="s">
        <v>462</v>
      </c>
      <c r="B361" s="90" t="s">
        <v>188</v>
      </c>
      <c r="C361" s="84" t="s">
        <v>12</v>
      </c>
      <c r="D361" s="77">
        <v>9.5</v>
      </c>
      <c r="E361" s="78" t="s">
        <v>14</v>
      </c>
      <c r="F361" s="57">
        <v>3.5</v>
      </c>
      <c r="G361" s="62">
        <f t="shared" si="54"/>
        <v>13</v>
      </c>
      <c r="H361" s="58">
        <f t="shared" si="62"/>
        <v>1932</v>
      </c>
      <c r="I361" s="257"/>
      <c r="J361" s="93">
        <f t="shared" si="61"/>
        <v>678</v>
      </c>
      <c r="K361" s="257"/>
      <c r="L361" s="58">
        <f t="shared" si="55"/>
        <v>2085</v>
      </c>
      <c r="M361" s="59">
        <f t="shared" si="56"/>
        <v>23352</v>
      </c>
      <c r="N361" s="59">
        <f t="shared" si="58"/>
        <v>22851</v>
      </c>
      <c r="O361" s="59">
        <f t="shared" si="58"/>
        <v>22726</v>
      </c>
      <c r="P361" s="59">
        <f t="shared" si="58"/>
        <v>22351</v>
      </c>
      <c r="Q361" s="59">
        <f t="shared" si="58"/>
        <v>22101</v>
      </c>
      <c r="R361" s="59">
        <f t="shared" si="58"/>
        <v>21600</v>
      </c>
      <c r="S361" s="59">
        <f t="shared" si="58"/>
        <v>21225</v>
      </c>
      <c r="T361" s="59">
        <f t="shared" si="58"/>
        <v>20850</v>
      </c>
    </row>
    <row r="362" spans="1:20" ht="18" customHeight="1" x14ac:dyDescent="0.2">
      <c r="A362" s="89" t="s">
        <v>463</v>
      </c>
      <c r="B362" s="90" t="s">
        <v>188</v>
      </c>
      <c r="C362" s="84" t="s">
        <v>12</v>
      </c>
      <c r="D362" s="77">
        <v>9.5</v>
      </c>
      <c r="E362" s="78" t="s">
        <v>14</v>
      </c>
      <c r="F362" s="57">
        <v>4</v>
      </c>
      <c r="G362" s="62">
        <f t="shared" si="54"/>
        <v>13.5</v>
      </c>
      <c r="H362" s="58">
        <f t="shared" si="62"/>
        <v>1932</v>
      </c>
      <c r="I362" s="257"/>
      <c r="J362" s="93">
        <f t="shared" si="61"/>
        <v>774</v>
      </c>
      <c r="K362" s="257"/>
      <c r="L362" s="58">
        <f t="shared" si="55"/>
        <v>2175</v>
      </c>
      <c r="M362" s="59">
        <f t="shared" si="56"/>
        <v>24360</v>
      </c>
      <c r="N362" s="59">
        <f t="shared" si="58"/>
        <v>23838</v>
      </c>
      <c r="O362" s="59">
        <f t="shared" si="58"/>
        <v>23707</v>
      </c>
      <c r="P362" s="59">
        <f t="shared" si="58"/>
        <v>23316</v>
      </c>
      <c r="Q362" s="59">
        <f t="shared" si="58"/>
        <v>23055</v>
      </c>
      <c r="R362" s="59">
        <f t="shared" si="58"/>
        <v>22533</v>
      </c>
      <c r="S362" s="59">
        <f t="shared" si="58"/>
        <v>22141</v>
      </c>
      <c r="T362" s="59">
        <f t="shared" si="58"/>
        <v>21750</v>
      </c>
    </row>
    <row r="363" spans="1:20" ht="18" customHeight="1" x14ac:dyDescent="0.2">
      <c r="A363" s="89" t="s">
        <v>464</v>
      </c>
      <c r="B363" s="90" t="s">
        <v>188</v>
      </c>
      <c r="C363" s="84" t="s">
        <v>12</v>
      </c>
      <c r="D363" s="77">
        <v>9.5</v>
      </c>
      <c r="E363" s="78" t="s">
        <v>14</v>
      </c>
      <c r="F363" s="57">
        <v>4.5</v>
      </c>
      <c r="G363" s="62">
        <f t="shared" si="54"/>
        <v>14</v>
      </c>
      <c r="H363" s="58">
        <f t="shared" si="62"/>
        <v>1932</v>
      </c>
      <c r="I363" s="257"/>
      <c r="J363" s="93">
        <f t="shared" si="61"/>
        <v>871</v>
      </c>
      <c r="K363" s="257"/>
      <c r="L363" s="58">
        <f t="shared" si="55"/>
        <v>2266</v>
      </c>
      <c r="M363" s="59">
        <f t="shared" si="56"/>
        <v>25379</v>
      </c>
      <c r="N363" s="59">
        <f t="shared" si="58"/>
        <v>24835</v>
      </c>
      <c r="O363" s="59">
        <f t="shared" si="58"/>
        <v>24699</v>
      </c>
      <c r="P363" s="59">
        <f t="shared" si="58"/>
        <v>24291</v>
      </c>
      <c r="Q363" s="59">
        <f t="shared" si="58"/>
        <v>24019</v>
      </c>
      <c r="R363" s="59">
        <f t="shared" si="58"/>
        <v>23475</v>
      </c>
      <c r="S363" s="59">
        <f t="shared" si="58"/>
        <v>23067</v>
      </c>
      <c r="T363" s="59">
        <f t="shared" si="58"/>
        <v>22660</v>
      </c>
    </row>
    <row r="364" spans="1:20" ht="18" customHeight="1" x14ac:dyDescent="0.2">
      <c r="A364" s="89" t="s">
        <v>465</v>
      </c>
      <c r="B364" s="90" t="s">
        <v>188</v>
      </c>
      <c r="C364" s="84" t="s">
        <v>12</v>
      </c>
      <c r="D364" s="77">
        <v>10</v>
      </c>
      <c r="E364" s="78" t="s">
        <v>14</v>
      </c>
      <c r="F364" s="57">
        <v>0.5</v>
      </c>
      <c r="G364" s="62">
        <f t="shared" si="54"/>
        <v>10.5</v>
      </c>
      <c r="H364" s="58">
        <f>'基本（介護無）・単一'!L23</f>
        <v>2029</v>
      </c>
      <c r="I364" s="257"/>
      <c r="J364" s="93">
        <f t="shared" si="61"/>
        <v>98</v>
      </c>
      <c r="K364" s="257"/>
      <c r="L364" s="58">
        <f t="shared" si="55"/>
        <v>1614</v>
      </c>
      <c r="M364" s="59">
        <f t="shared" si="56"/>
        <v>18076</v>
      </c>
      <c r="N364" s="59">
        <f t="shared" si="58"/>
        <v>17689</v>
      </c>
      <c r="O364" s="59">
        <f t="shared" si="58"/>
        <v>17592</v>
      </c>
      <c r="P364" s="59">
        <f t="shared" si="58"/>
        <v>17302</v>
      </c>
      <c r="Q364" s="59">
        <f t="shared" si="58"/>
        <v>17108</v>
      </c>
      <c r="R364" s="59">
        <f t="shared" si="58"/>
        <v>16721</v>
      </c>
      <c r="S364" s="59">
        <f t="shared" si="58"/>
        <v>16430</v>
      </c>
      <c r="T364" s="59">
        <f t="shared" si="58"/>
        <v>16140</v>
      </c>
    </row>
    <row r="365" spans="1:20" ht="18" customHeight="1" x14ac:dyDescent="0.2">
      <c r="A365" s="89" t="s">
        <v>466</v>
      </c>
      <c r="B365" s="90" t="s">
        <v>188</v>
      </c>
      <c r="C365" s="84" t="s">
        <v>12</v>
      </c>
      <c r="D365" s="77">
        <v>10</v>
      </c>
      <c r="E365" s="78" t="s">
        <v>14</v>
      </c>
      <c r="F365" s="57">
        <v>1</v>
      </c>
      <c r="G365" s="62">
        <f t="shared" si="54"/>
        <v>11</v>
      </c>
      <c r="H365" s="58">
        <f t="shared" ref="H365:H372" si="63">$H$175</f>
        <v>2029</v>
      </c>
      <c r="I365" s="257"/>
      <c r="J365" s="93">
        <f t="shared" si="61"/>
        <v>195</v>
      </c>
      <c r="K365" s="257"/>
      <c r="L365" s="58">
        <f t="shared" si="55"/>
        <v>1705</v>
      </c>
      <c r="M365" s="59">
        <f t="shared" si="56"/>
        <v>19096</v>
      </c>
      <c r="N365" s="59">
        <f t="shared" si="58"/>
        <v>18686</v>
      </c>
      <c r="O365" s="59">
        <f t="shared" si="58"/>
        <v>18584</v>
      </c>
      <c r="P365" s="59">
        <f t="shared" si="58"/>
        <v>18277</v>
      </c>
      <c r="Q365" s="59">
        <f t="shared" si="58"/>
        <v>18073</v>
      </c>
      <c r="R365" s="59">
        <f t="shared" si="58"/>
        <v>17663</v>
      </c>
      <c r="S365" s="59">
        <f t="shared" si="58"/>
        <v>17356</v>
      </c>
      <c r="T365" s="59">
        <f t="shared" si="58"/>
        <v>17050</v>
      </c>
    </row>
    <row r="366" spans="1:20" ht="18" customHeight="1" x14ac:dyDescent="0.2">
      <c r="A366" s="89" t="s">
        <v>467</v>
      </c>
      <c r="B366" s="90" t="s">
        <v>188</v>
      </c>
      <c r="C366" s="84" t="s">
        <v>12</v>
      </c>
      <c r="D366" s="77">
        <v>10</v>
      </c>
      <c r="E366" s="78" t="s">
        <v>14</v>
      </c>
      <c r="F366" s="57">
        <v>1.5</v>
      </c>
      <c r="G366" s="62">
        <f t="shared" si="54"/>
        <v>11.5</v>
      </c>
      <c r="H366" s="58">
        <f t="shared" si="63"/>
        <v>2029</v>
      </c>
      <c r="I366" s="257"/>
      <c r="J366" s="93">
        <f t="shared" si="61"/>
        <v>291</v>
      </c>
      <c r="K366" s="257"/>
      <c r="L366" s="58">
        <f t="shared" si="55"/>
        <v>1795</v>
      </c>
      <c r="M366" s="59">
        <f t="shared" si="56"/>
        <v>20104</v>
      </c>
      <c r="N366" s="59">
        <f t="shared" si="58"/>
        <v>19673</v>
      </c>
      <c r="O366" s="59">
        <f t="shared" si="58"/>
        <v>19565</v>
      </c>
      <c r="P366" s="59">
        <f t="shared" si="58"/>
        <v>19242</v>
      </c>
      <c r="Q366" s="59">
        <f t="shared" si="58"/>
        <v>19027</v>
      </c>
      <c r="R366" s="59">
        <f t="shared" si="58"/>
        <v>18596</v>
      </c>
      <c r="S366" s="59">
        <f t="shared" si="58"/>
        <v>18273</v>
      </c>
      <c r="T366" s="59">
        <f t="shared" si="58"/>
        <v>17950</v>
      </c>
    </row>
    <row r="367" spans="1:20" ht="18" customHeight="1" x14ac:dyDescent="0.2">
      <c r="A367" s="89" t="s">
        <v>468</v>
      </c>
      <c r="B367" s="90" t="s">
        <v>188</v>
      </c>
      <c r="C367" s="84" t="s">
        <v>12</v>
      </c>
      <c r="D367" s="77">
        <v>10</v>
      </c>
      <c r="E367" s="78" t="s">
        <v>14</v>
      </c>
      <c r="F367" s="57">
        <v>2</v>
      </c>
      <c r="G367" s="62">
        <f t="shared" si="54"/>
        <v>12</v>
      </c>
      <c r="H367" s="58">
        <f t="shared" si="63"/>
        <v>2029</v>
      </c>
      <c r="I367" s="257"/>
      <c r="J367" s="93">
        <f t="shared" si="61"/>
        <v>388</v>
      </c>
      <c r="K367" s="257"/>
      <c r="L367" s="58">
        <f t="shared" si="55"/>
        <v>1886</v>
      </c>
      <c r="M367" s="59">
        <f t="shared" si="56"/>
        <v>21123</v>
      </c>
      <c r="N367" s="59">
        <f t="shared" si="58"/>
        <v>20670</v>
      </c>
      <c r="O367" s="59">
        <f t="shared" ref="N367:T381" si="64">ROUNDDOWN(($L367*O$3),0)</f>
        <v>20557</v>
      </c>
      <c r="P367" s="59">
        <f t="shared" si="64"/>
        <v>20217</v>
      </c>
      <c r="Q367" s="59">
        <f t="shared" si="64"/>
        <v>19991</v>
      </c>
      <c r="R367" s="59">
        <f t="shared" si="64"/>
        <v>19538</v>
      </c>
      <c r="S367" s="59">
        <f t="shared" si="64"/>
        <v>19199</v>
      </c>
      <c r="T367" s="59">
        <f t="shared" si="64"/>
        <v>18860</v>
      </c>
    </row>
    <row r="368" spans="1:20" ht="18" customHeight="1" x14ac:dyDescent="0.2">
      <c r="A368" s="89" t="s">
        <v>469</v>
      </c>
      <c r="B368" s="90" t="s">
        <v>188</v>
      </c>
      <c r="C368" s="84" t="s">
        <v>12</v>
      </c>
      <c r="D368" s="77">
        <v>10</v>
      </c>
      <c r="E368" s="78" t="s">
        <v>14</v>
      </c>
      <c r="F368" s="57">
        <v>2.5</v>
      </c>
      <c r="G368" s="62">
        <f t="shared" si="54"/>
        <v>12.5</v>
      </c>
      <c r="H368" s="58">
        <f t="shared" si="63"/>
        <v>2029</v>
      </c>
      <c r="I368" s="257"/>
      <c r="J368" s="93">
        <f t="shared" si="61"/>
        <v>484</v>
      </c>
      <c r="K368" s="257"/>
      <c r="L368" s="58">
        <f t="shared" si="55"/>
        <v>1976</v>
      </c>
      <c r="M368" s="59">
        <f t="shared" si="56"/>
        <v>22131</v>
      </c>
      <c r="N368" s="59">
        <f t="shared" si="64"/>
        <v>21656</v>
      </c>
      <c r="O368" s="59">
        <f t="shared" si="64"/>
        <v>21538</v>
      </c>
      <c r="P368" s="59">
        <f t="shared" si="64"/>
        <v>21182</v>
      </c>
      <c r="Q368" s="59">
        <f t="shared" si="64"/>
        <v>20945</v>
      </c>
      <c r="R368" s="59">
        <f t="shared" si="64"/>
        <v>20471</v>
      </c>
      <c r="S368" s="59">
        <f t="shared" si="64"/>
        <v>20115</v>
      </c>
      <c r="T368" s="59">
        <f t="shared" si="64"/>
        <v>19760</v>
      </c>
    </row>
    <row r="369" spans="1:20" ht="18" customHeight="1" x14ac:dyDescent="0.2">
      <c r="A369" s="89" t="s">
        <v>470</v>
      </c>
      <c r="B369" s="90" t="s">
        <v>188</v>
      </c>
      <c r="C369" s="84" t="s">
        <v>12</v>
      </c>
      <c r="D369" s="77">
        <v>10</v>
      </c>
      <c r="E369" s="78" t="s">
        <v>14</v>
      </c>
      <c r="F369" s="57">
        <v>3</v>
      </c>
      <c r="G369" s="62">
        <f t="shared" si="54"/>
        <v>13</v>
      </c>
      <c r="H369" s="58">
        <f t="shared" si="63"/>
        <v>2029</v>
      </c>
      <c r="I369" s="257"/>
      <c r="J369" s="93">
        <f t="shared" si="61"/>
        <v>581</v>
      </c>
      <c r="K369" s="257"/>
      <c r="L369" s="58">
        <f t="shared" si="55"/>
        <v>2066</v>
      </c>
      <c r="M369" s="59">
        <f t="shared" si="56"/>
        <v>23139</v>
      </c>
      <c r="N369" s="59">
        <f t="shared" si="64"/>
        <v>22643</v>
      </c>
      <c r="O369" s="59">
        <f t="shared" si="64"/>
        <v>22519</v>
      </c>
      <c r="P369" s="59">
        <f t="shared" si="64"/>
        <v>22147</v>
      </c>
      <c r="Q369" s="59">
        <f t="shared" si="64"/>
        <v>21899</v>
      </c>
      <c r="R369" s="59">
        <f t="shared" si="64"/>
        <v>21403</v>
      </c>
      <c r="S369" s="59">
        <f t="shared" si="64"/>
        <v>21031</v>
      </c>
      <c r="T369" s="59">
        <f t="shared" si="64"/>
        <v>20660</v>
      </c>
    </row>
    <row r="370" spans="1:20" ht="18" customHeight="1" x14ac:dyDescent="0.2">
      <c r="A370" s="89" t="s">
        <v>471</v>
      </c>
      <c r="B370" s="90" t="s">
        <v>188</v>
      </c>
      <c r="C370" s="84" t="s">
        <v>12</v>
      </c>
      <c r="D370" s="77">
        <v>10</v>
      </c>
      <c r="E370" s="78" t="s">
        <v>14</v>
      </c>
      <c r="F370" s="57">
        <v>3.5</v>
      </c>
      <c r="G370" s="62">
        <f t="shared" si="54"/>
        <v>13.5</v>
      </c>
      <c r="H370" s="58">
        <f t="shared" si="63"/>
        <v>2029</v>
      </c>
      <c r="I370" s="257"/>
      <c r="J370" s="93">
        <f t="shared" si="61"/>
        <v>678</v>
      </c>
      <c r="K370" s="257"/>
      <c r="L370" s="58">
        <f t="shared" si="55"/>
        <v>2158</v>
      </c>
      <c r="M370" s="59">
        <f t="shared" si="56"/>
        <v>24169</v>
      </c>
      <c r="N370" s="59">
        <f t="shared" si="64"/>
        <v>23651</v>
      </c>
      <c r="O370" s="59">
        <f t="shared" si="64"/>
        <v>23522</v>
      </c>
      <c r="P370" s="59">
        <f t="shared" si="64"/>
        <v>23133</v>
      </c>
      <c r="Q370" s="59">
        <f t="shared" si="64"/>
        <v>22874</v>
      </c>
      <c r="R370" s="59">
        <f t="shared" si="64"/>
        <v>22356</v>
      </c>
      <c r="S370" s="59">
        <f t="shared" si="64"/>
        <v>21968</v>
      </c>
      <c r="T370" s="59">
        <f t="shared" si="64"/>
        <v>21580</v>
      </c>
    </row>
    <row r="371" spans="1:20" ht="18" customHeight="1" x14ac:dyDescent="0.2">
      <c r="A371" s="89" t="s">
        <v>472</v>
      </c>
      <c r="B371" s="90" t="s">
        <v>188</v>
      </c>
      <c r="C371" s="84" t="s">
        <v>12</v>
      </c>
      <c r="D371" s="77">
        <v>10</v>
      </c>
      <c r="E371" s="78" t="s">
        <v>14</v>
      </c>
      <c r="F371" s="57">
        <v>4</v>
      </c>
      <c r="G371" s="62">
        <f t="shared" si="54"/>
        <v>14</v>
      </c>
      <c r="H371" s="58">
        <f t="shared" si="63"/>
        <v>2029</v>
      </c>
      <c r="I371" s="257"/>
      <c r="J371" s="93">
        <f t="shared" si="61"/>
        <v>774</v>
      </c>
      <c r="K371" s="257"/>
      <c r="L371" s="58">
        <f t="shared" si="55"/>
        <v>2248</v>
      </c>
      <c r="M371" s="59">
        <f t="shared" si="56"/>
        <v>25177</v>
      </c>
      <c r="N371" s="59">
        <f t="shared" si="64"/>
        <v>24638</v>
      </c>
      <c r="O371" s="59">
        <f t="shared" si="64"/>
        <v>24503</v>
      </c>
      <c r="P371" s="59">
        <f t="shared" si="64"/>
        <v>24098</v>
      </c>
      <c r="Q371" s="59">
        <f t="shared" si="64"/>
        <v>23828</v>
      </c>
      <c r="R371" s="59">
        <f t="shared" si="64"/>
        <v>23289</v>
      </c>
      <c r="S371" s="59">
        <f t="shared" si="64"/>
        <v>22884</v>
      </c>
      <c r="T371" s="59">
        <f t="shared" si="64"/>
        <v>22480</v>
      </c>
    </row>
    <row r="372" spans="1:20" ht="18" customHeight="1" x14ac:dyDescent="0.2">
      <c r="A372" s="89" t="s">
        <v>473</v>
      </c>
      <c r="B372" s="90" t="s">
        <v>188</v>
      </c>
      <c r="C372" s="84" t="s">
        <v>12</v>
      </c>
      <c r="D372" s="77">
        <v>10</v>
      </c>
      <c r="E372" s="78" t="s">
        <v>14</v>
      </c>
      <c r="F372" s="57">
        <v>4.5</v>
      </c>
      <c r="G372" s="62">
        <f t="shared" si="54"/>
        <v>14.5</v>
      </c>
      <c r="H372" s="58">
        <f t="shared" si="63"/>
        <v>2029</v>
      </c>
      <c r="I372" s="257"/>
      <c r="J372" s="93">
        <f t="shared" si="61"/>
        <v>871</v>
      </c>
      <c r="K372" s="257"/>
      <c r="L372" s="58">
        <f t="shared" si="55"/>
        <v>2339</v>
      </c>
      <c r="M372" s="59">
        <f t="shared" si="56"/>
        <v>26196</v>
      </c>
      <c r="N372" s="59">
        <f t="shared" si="64"/>
        <v>25635</v>
      </c>
      <c r="O372" s="59">
        <f t="shared" si="64"/>
        <v>25495</v>
      </c>
      <c r="P372" s="59">
        <f t="shared" si="64"/>
        <v>25074</v>
      </c>
      <c r="Q372" s="59">
        <f t="shared" si="64"/>
        <v>24793</v>
      </c>
      <c r="R372" s="59">
        <f t="shared" si="64"/>
        <v>24232</v>
      </c>
      <c r="S372" s="59">
        <f t="shared" si="64"/>
        <v>23811</v>
      </c>
      <c r="T372" s="59">
        <f t="shared" si="64"/>
        <v>23390</v>
      </c>
    </row>
    <row r="373" spans="1:20" ht="18" customHeight="1" x14ac:dyDescent="0.2">
      <c r="A373" s="89" t="s">
        <v>474</v>
      </c>
      <c r="B373" s="90" t="s">
        <v>188</v>
      </c>
      <c r="C373" s="84" t="s">
        <v>12</v>
      </c>
      <c r="D373" s="77">
        <v>10.5</v>
      </c>
      <c r="E373" s="78" t="s">
        <v>14</v>
      </c>
      <c r="F373" s="57">
        <v>0.5</v>
      </c>
      <c r="G373" s="62">
        <f t="shared" si="54"/>
        <v>11</v>
      </c>
      <c r="H373" s="58">
        <f>'基本（介護無）・単一'!L24</f>
        <v>2125</v>
      </c>
      <c r="I373" s="257"/>
      <c r="J373" s="93">
        <f t="shared" si="61"/>
        <v>98</v>
      </c>
      <c r="K373" s="257"/>
      <c r="L373" s="58">
        <f t="shared" si="55"/>
        <v>1686</v>
      </c>
      <c r="M373" s="59">
        <f t="shared" si="56"/>
        <v>18883</v>
      </c>
      <c r="N373" s="59">
        <f t="shared" si="64"/>
        <v>18478</v>
      </c>
      <c r="O373" s="59">
        <f t="shared" si="64"/>
        <v>18377</v>
      </c>
      <c r="P373" s="59">
        <f t="shared" si="64"/>
        <v>18073</v>
      </c>
      <c r="Q373" s="59">
        <f t="shared" si="64"/>
        <v>17871</v>
      </c>
      <c r="R373" s="59">
        <f t="shared" si="64"/>
        <v>17466</v>
      </c>
      <c r="S373" s="59">
        <f t="shared" si="64"/>
        <v>17163</v>
      </c>
      <c r="T373" s="59">
        <f t="shared" si="64"/>
        <v>16860</v>
      </c>
    </row>
    <row r="374" spans="1:20" ht="18" customHeight="1" x14ac:dyDescent="0.2">
      <c r="A374" s="89" t="s">
        <v>475</v>
      </c>
      <c r="B374" s="90" t="s">
        <v>188</v>
      </c>
      <c r="C374" s="84" t="s">
        <v>12</v>
      </c>
      <c r="D374" s="77">
        <v>10.5</v>
      </c>
      <c r="E374" s="78" t="s">
        <v>14</v>
      </c>
      <c r="F374" s="57">
        <v>1</v>
      </c>
      <c r="G374" s="62">
        <f t="shared" si="54"/>
        <v>11.5</v>
      </c>
      <c r="H374" s="58">
        <f t="shared" ref="H374:H381" si="65">$H$184</f>
        <v>2125</v>
      </c>
      <c r="I374" s="257"/>
      <c r="J374" s="93">
        <f t="shared" si="61"/>
        <v>195</v>
      </c>
      <c r="K374" s="257"/>
      <c r="L374" s="58">
        <f t="shared" si="55"/>
        <v>1777</v>
      </c>
      <c r="M374" s="59">
        <f t="shared" si="56"/>
        <v>19902</v>
      </c>
      <c r="N374" s="59">
        <f t="shared" si="64"/>
        <v>19475</v>
      </c>
      <c r="O374" s="59">
        <f t="shared" si="64"/>
        <v>19369</v>
      </c>
      <c r="P374" s="59">
        <f t="shared" si="64"/>
        <v>19049</v>
      </c>
      <c r="Q374" s="59">
        <f t="shared" si="64"/>
        <v>18836</v>
      </c>
      <c r="R374" s="59">
        <f t="shared" si="64"/>
        <v>18409</v>
      </c>
      <c r="S374" s="59">
        <f t="shared" si="64"/>
        <v>18089</v>
      </c>
      <c r="T374" s="59">
        <f t="shared" si="64"/>
        <v>17770</v>
      </c>
    </row>
    <row r="375" spans="1:20" ht="18" customHeight="1" x14ac:dyDescent="0.2">
      <c r="A375" s="89" t="s">
        <v>476</v>
      </c>
      <c r="B375" s="90" t="s">
        <v>188</v>
      </c>
      <c r="C375" s="84" t="s">
        <v>12</v>
      </c>
      <c r="D375" s="77">
        <v>10.5</v>
      </c>
      <c r="E375" s="78" t="s">
        <v>14</v>
      </c>
      <c r="F375" s="57">
        <v>1.5</v>
      </c>
      <c r="G375" s="62">
        <f t="shared" si="54"/>
        <v>12</v>
      </c>
      <c r="H375" s="58">
        <f t="shared" si="65"/>
        <v>2125</v>
      </c>
      <c r="I375" s="257"/>
      <c r="J375" s="93">
        <f t="shared" si="61"/>
        <v>291</v>
      </c>
      <c r="K375" s="257"/>
      <c r="L375" s="58">
        <f t="shared" si="55"/>
        <v>1867</v>
      </c>
      <c r="M375" s="59">
        <f t="shared" si="56"/>
        <v>20910</v>
      </c>
      <c r="N375" s="59">
        <f t="shared" si="64"/>
        <v>20462</v>
      </c>
      <c r="O375" s="59">
        <f t="shared" si="64"/>
        <v>20350</v>
      </c>
      <c r="P375" s="59">
        <f t="shared" si="64"/>
        <v>20014</v>
      </c>
      <c r="Q375" s="59">
        <f t="shared" si="64"/>
        <v>19790</v>
      </c>
      <c r="R375" s="59">
        <f t="shared" si="64"/>
        <v>19342</v>
      </c>
      <c r="S375" s="59">
        <f t="shared" si="64"/>
        <v>19006</v>
      </c>
      <c r="T375" s="59">
        <f t="shared" si="64"/>
        <v>18670</v>
      </c>
    </row>
    <row r="376" spans="1:20" ht="18" customHeight="1" x14ac:dyDescent="0.2">
      <c r="A376" s="89" t="s">
        <v>477</v>
      </c>
      <c r="B376" s="90" t="s">
        <v>188</v>
      </c>
      <c r="C376" s="84" t="s">
        <v>12</v>
      </c>
      <c r="D376" s="77">
        <v>10.5</v>
      </c>
      <c r="E376" s="78" t="s">
        <v>14</v>
      </c>
      <c r="F376" s="57">
        <v>2</v>
      </c>
      <c r="G376" s="62">
        <f t="shared" si="54"/>
        <v>12.5</v>
      </c>
      <c r="H376" s="58">
        <f t="shared" si="65"/>
        <v>2125</v>
      </c>
      <c r="I376" s="257"/>
      <c r="J376" s="93">
        <f t="shared" si="61"/>
        <v>388</v>
      </c>
      <c r="K376" s="257"/>
      <c r="L376" s="58">
        <f t="shared" si="55"/>
        <v>1958</v>
      </c>
      <c r="M376" s="59">
        <f t="shared" si="56"/>
        <v>21929</v>
      </c>
      <c r="N376" s="59">
        <f t="shared" si="64"/>
        <v>21459</v>
      </c>
      <c r="O376" s="59">
        <f t="shared" si="64"/>
        <v>21342</v>
      </c>
      <c r="P376" s="59">
        <f t="shared" si="64"/>
        <v>20989</v>
      </c>
      <c r="Q376" s="59">
        <f t="shared" si="64"/>
        <v>20754</v>
      </c>
      <c r="R376" s="59">
        <f t="shared" si="64"/>
        <v>20284</v>
      </c>
      <c r="S376" s="59">
        <f t="shared" si="64"/>
        <v>19932</v>
      </c>
      <c r="T376" s="59">
        <f t="shared" si="64"/>
        <v>19580</v>
      </c>
    </row>
    <row r="377" spans="1:20" ht="18" customHeight="1" x14ac:dyDescent="0.2">
      <c r="A377" s="89" t="s">
        <v>478</v>
      </c>
      <c r="B377" s="90" t="s">
        <v>188</v>
      </c>
      <c r="C377" s="84" t="s">
        <v>12</v>
      </c>
      <c r="D377" s="77">
        <v>10.5</v>
      </c>
      <c r="E377" s="78" t="s">
        <v>14</v>
      </c>
      <c r="F377" s="57">
        <v>2.5</v>
      </c>
      <c r="G377" s="62">
        <f t="shared" si="54"/>
        <v>13</v>
      </c>
      <c r="H377" s="58">
        <f t="shared" si="65"/>
        <v>2125</v>
      </c>
      <c r="I377" s="257"/>
      <c r="J377" s="93">
        <f t="shared" si="61"/>
        <v>484</v>
      </c>
      <c r="K377" s="257"/>
      <c r="L377" s="58">
        <f t="shared" si="55"/>
        <v>2048</v>
      </c>
      <c r="M377" s="59">
        <f t="shared" si="56"/>
        <v>22937</v>
      </c>
      <c r="N377" s="59">
        <f t="shared" si="64"/>
        <v>22446</v>
      </c>
      <c r="O377" s="59">
        <f t="shared" si="64"/>
        <v>22323</v>
      </c>
      <c r="P377" s="59">
        <f t="shared" si="64"/>
        <v>21954</v>
      </c>
      <c r="Q377" s="59">
        <f t="shared" si="64"/>
        <v>21708</v>
      </c>
      <c r="R377" s="59">
        <f t="shared" si="64"/>
        <v>21217</v>
      </c>
      <c r="S377" s="59">
        <f t="shared" si="64"/>
        <v>20848</v>
      </c>
      <c r="T377" s="59">
        <f t="shared" si="64"/>
        <v>20480</v>
      </c>
    </row>
    <row r="378" spans="1:20" ht="18" customHeight="1" x14ac:dyDescent="0.2">
      <c r="A378" s="89" t="s">
        <v>479</v>
      </c>
      <c r="B378" s="90" t="s">
        <v>188</v>
      </c>
      <c r="C378" s="84" t="s">
        <v>12</v>
      </c>
      <c r="D378" s="77">
        <v>10.5</v>
      </c>
      <c r="E378" s="78" t="s">
        <v>14</v>
      </c>
      <c r="F378" s="57">
        <v>3</v>
      </c>
      <c r="G378" s="62">
        <f t="shared" si="54"/>
        <v>13.5</v>
      </c>
      <c r="H378" s="58">
        <f t="shared" si="65"/>
        <v>2125</v>
      </c>
      <c r="I378" s="257"/>
      <c r="J378" s="93">
        <f t="shared" si="61"/>
        <v>581</v>
      </c>
      <c r="K378" s="257"/>
      <c r="L378" s="58">
        <f t="shared" si="55"/>
        <v>2138</v>
      </c>
      <c r="M378" s="59">
        <f t="shared" si="56"/>
        <v>23945</v>
      </c>
      <c r="N378" s="59">
        <f t="shared" si="64"/>
        <v>23432</v>
      </c>
      <c r="O378" s="59">
        <f t="shared" si="64"/>
        <v>23304</v>
      </c>
      <c r="P378" s="59">
        <f t="shared" si="64"/>
        <v>22919</v>
      </c>
      <c r="Q378" s="59">
        <f t="shared" si="64"/>
        <v>22662</v>
      </c>
      <c r="R378" s="59">
        <f t="shared" si="64"/>
        <v>22149</v>
      </c>
      <c r="S378" s="59">
        <f t="shared" si="64"/>
        <v>21764</v>
      </c>
      <c r="T378" s="59">
        <f t="shared" si="64"/>
        <v>21380</v>
      </c>
    </row>
    <row r="379" spans="1:20" ht="18" customHeight="1" x14ac:dyDescent="0.2">
      <c r="A379" s="89" t="s">
        <v>480</v>
      </c>
      <c r="B379" s="90" t="s">
        <v>188</v>
      </c>
      <c r="C379" s="84" t="s">
        <v>12</v>
      </c>
      <c r="D379" s="77">
        <v>10.5</v>
      </c>
      <c r="E379" s="78" t="s">
        <v>14</v>
      </c>
      <c r="F379" s="57">
        <v>3.5</v>
      </c>
      <c r="G379" s="62">
        <f t="shared" si="54"/>
        <v>14</v>
      </c>
      <c r="H379" s="58">
        <f t="shared" si="65"/>
        <v>2125</v>
      </c>
      <c r="I379" s="257"/>
      <c r="J379" s="93">
        <f t="shared" si="61"/>
        <v>678</v>
      </c>
      <c r="K379" s="257"/>
      <c r="L379" s="58">
        <f t="shared" si="55"/>
        <v>2230</v>
      </c>
      <c r="M379" s="59">
        <f t="shared" si="56"/>
        <v>24976</v>
      </c>
      <c r="N379" s="59">
        <f t="shared" si="64"/>
        <v>24440</v>
      </c>
      <c r="O379" s="59">
        <f t="shared" si="64"/>
        <v>24307</v>
      </c>
      <c r="P379" s="59">
        <f t="shared" si="64"/>
        <v>23905</v>
      </c>
      <c r="Q379" s="59">
        <f t="shared" si="64"/>
        <v>23638</v>
      </c>
      <c r="R379" s="59">
        <f t="shared" si="64"/>
        <v>23102</v>
      </c>
      <c r="S379" s="59">
        <f t="shared" si="64"/>
        <v>22701</v>
      </c>
      <c r="T379" s="59">
        <f t="shared" si="64"/>
        <v>22300</v>
      </c>
    </row>
    <row r="380" spans="1:20" ht="18" customHeight="1" x14ac:dyDescent="0.2">
      <c r="A380" s="89" t="s">
        <v>481</v>
      </c>
      <c r="B380" s="90" t="s">
        <v>188</v>
      </c>
      <c r="C380" s="84" t="s">
        <v>12</v>
      </c>
      <c r="D380" s="77">
        <v>10.5</v>
      </c>
      <c r="E380" s="78" t="s">
        <v>14</v>
      </c>
      <c r="F380" s="57">
        <v>4</v>
      </c>
      <c r="G380" s="62">
        <f t="shared" si="54"/>
        <v>14.5</v>
      </c>
      <c r="H380" s="58">
        <f t="shared" si="65"/>
        <v>2125</v>
      </c>
      <c r="I380" s="257"/>
      <c r="J380" s="93">
        <f t="shared" si="61"/>
        <v>774</v>
      </c>
      <c r="K380" s="257"/>
      <c r="L380" s="58">
        <f t="shared" si="55"/>
        <v>2320</v>
      </c>
      <c r="M380" s="59">
        <f t="shared" si="56"/>
        <v>25984</v>
      </c>
      <c r="N380" s="59">
        <f t="shared" si="64"/>
        <v>25427</v>
      </c>
      <c r="O380" s="59">
        <f t="shared" si="64"/>
        <v>25288</v>
      </c>
      <c r="P380" s="59">
        <f t="shared" si="64"/>
        <v>24870</v>
      </c>
      <c r="Q380" s="59">
        <f t="shared" si="64"/>
        <v>24592</v>
      </c>
      <c r="R380" s="59">
        <f t="shared" si="64"/>
        <v>24035</v>
      </c>
      <c r="S380" s="59">
        <f t="shared" si="64"/>
        <v>23617</v>
      </c>
      <c r="T380" s="59">
        <f t="shared" si="64"/>
        <v>23200</v>
      </c>
    </row>
    <row r="381" spans="1:20" ht="18" customHeight="1" x14ac:dyDescent="0.2">
      <c r="A381" s="89" t="s">
        <v>482</v>
      </c>
      <c r="B381" s="90" t="s">
        <v>188</v>
      </c>
      <c r="C381" s="84" t="s">
        <v>12</v>
      </c>
      <c r="D381" s="77">
        <v>10.5</v>
      </c>
      <c r="E381" s="78" t="s">
        <v>14</v>
      </c>
      <c r="F381" s="57">
        <v>4.5</v>
      </c>
      <c r="G381" s="62">
        <f t="shared" si="54"/>
        <v>15</v>
      </c>
      <c r="H381" s="58">
        <f t="shared" si="65"/>
        <v>2125</v>
      </c>
      <c r="I381" s="258"/>
      <c r="J381" s="93">
        <f t="shared" si="61"/>
        <v>871</v>
      </c>
      <c r="K381" s="258"/>
      <c r="L381" s="58">
        <f t="shared" si="55"/>
        <v>2411</v>
      </c>
      <c r="M381" s="59">
        <f t="shared" si="56"/>
        <v>27003</v>
      </c>
      <c r="N381" s="59">
        <f t="shared" si="64"/>
        <v>26424</v>
      </c>
      <c r="O381" s="59">
        <f t="shared" si="64"/>
        <v>26279</v>
      </c>
      <c r="P381" s="59">
        <f t="shared" si="64"/>
        <v>25845</v>
      </c>
      <c r="Q381" s="59">
        <f t="shared" si="64"/>
        <v>25556</v>
      </c>
      <c r="R381" s="59">
        <f t="shared" si="64"/>
        <v>24977</v>
      </c>
      <c r="S381" s="59">
        <f t="shared" si="64"/>
        <v>24543</v>
      </c>
      <c r="T381" s="59">
        <f t="shared" si="64"/>
        <v>24110</v>
      </c>
    </row>
  </sheetData>
  <sheetProtection algorithmName="SHA-512" hashValue="vBm7jKS6nk3x34he8Gq8RxZzxU/U2RwFiL2QvycyPctmkDrK3ExqSHLmGQmYI1Q7Nmf6bSE8xoojpYLECRTtHQ==" saltValue="vQ1d7WREZgya5qT3rbXPbg==" spinCount="100000" sheet="1" objects="1" scenarios="1"/>
  <autoFilter ref="A1:T192" xr:uid="{00000000-0009-0000-0000-000005000000}">
    <filterColumn colId="1" showButton="0"/>
    <filterColumn colId="2" showButton="0"/>
    <filterColumn colId="3" showButton="0"/>
    <filterColumn colId="4" showButton="0"/>
    <filterColumn colId="12" showButton="0"/>
    <filterColumn colId="13" showButton="0"/>
    <filterColumn colId="14" showButton="0"/>
    <filterColumn colId="15" showButton="0"/>
    <filterColumn colId="16" showButton="0"/>
    <filterColumn colId="17" showButton="0"/>
    <filterColumn colId="18" showButton="0"/>
  </autoFilter>
  <mergeCells count="10">
    <mergeCell ref="B1:F3"/>
    <mergeCell ref="I4:I381"/>
    <mergeCell ref="K4:K381"/>
    <mergeCell ref="L1:L3"/>
    <mergeCell ref="M1:T1"/>
    <mergeCell ref="G1:G3"/>
    <mergeCell ref="H1:H3"/>
    <mergeCell ref="I1:I3"/>
    <mergeCell ref="J1:J3"/>
    <mergeCell ref="K1:K3"/>
  </mergeCells>
  <phoneticPr fontId="6"/>
  <printOptions horizontalCentered="1"/>
  <pageMargins left="0.19685039370078741" right="0.19685039370078741" top="0.59055118110236227" bottom="0.59055118110236227" header="0.39370078740157483" footer="0.19685039370078741"/>
  <pageSetup paperSize="9" scale="74" firstPageNumber="0" fitToHeight="0" orientation="portrait" useFirstPageNumber="1" horizontalDpi="300" verticalDpi="300" r:id="rId1"/>
  <headerFooter alignWithMargins="0">
    <oddHeader>&amp;L別表&amp;C&amp;A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93"/>
  <sheetViews>
    <sheetView view="pageBreakPreview" topLeftCell="B1" zoomScaleNormal="100" zoomScaleSheetLayoutView="100" workbookViewId="0">
      <selection activeCell="AP17" sqref="AP17"/>
    </sheetView>
  </sheetViews>
  <sheetFormatPr defaultColWidth="2.6640625" defaultRowHeight="18" customHeight="1" outlineLevelCol="1" x14ac:dyDescent="0.2"/>
  <cols>
    <col min="1" max="1" width="14.77734375" style="38" hidden="1" customWidth="1" outlineLevel="1"/>
    <col min="2" max="2" width="16.21875" style="38" customWidth="1" collapsed="1"/>
    <col min="3" max="3" width="4.77734375" style="38" bestFit="1" customWidth="1"/>
    <col min="4" max="4" width="5" style="38" bestFit="1" customWidth="1"/>
    <col min="5" max="5" width="4.77734375" style="38" bestFit="1" customWidth="1"/>
    <col min="6" max="6" width="5" style="38" bestFit="1" customWidth="1"/>
    <col min="7" max="7" width="6.44140625" style="38" bestFit="1" customWidth="1"/>
    <col min="8" max="8" width="8.44140625" style="38" hidden="1" customWidth="1" outlineLevel="1"/>
    <col min="9" max="9" width="6.33203125" style="38" hidden="1" customWidth="1" outlineLevel="1"/>
    <col min="10" max="10" width="10" style="38" hidden="1" customWidth="1" outlineLevel="1"/>
    <col min="11" max="11" width="6.33203125" style="38" hidden="1" customWidth="1" outlineLevel="1"/>
    <col min="12" max="12" width="8.109375" style="38" bestFit="1" customWidth="1" collapsed="1"/>
    <col min="13" max="20" width="10.77734375" style="38" customWidth="1"/>
    <col min="21" max="21" width="4.33203125" style="38" customWidth="1"/>
    <col min="22" max="16384" width="2.6640625" style="38"/>
  </cols>
  <sheetData>
    <row r="1" spans="1:20" ht="18" customHeight="1" x14ac:dyDescent="0.2">
      <c r="A1" s="53"/>
      <c r="B1" s="259" t="s">
        <v>44</v>
      </c>
      <c r="C1" s="259"/>
      <c r="D1" s="259"/>
      <c r="E1" s="259"/>
      <c r="F1" s="259"/>
      <c r="G1" s="65"/>
      <c r="H1" s="267" t="s">
        <v>116</v>
      </c>
      <c r="I1" s="261" t="s">
        <v>46</v>
      </c>
      <c r="J1" s="267" t="s">
        <v>116</v>
      </c>
      <c r="K1" s="261" t="s">
        <v>46</v>
      </c>
      <c r="L1" s="260" t="s">
        <v>47</v>
      </c>
      <c r="M1" s="259" t="s">
        <v>48</v>
      </c>
      <c r="N1" s="259"/>
      <c r="O1" s="259"/>
      <c r="P1" s="259"/>
      <c r="Q1" s="259"/>
      <c r="R1" s="259"/>
      <c r="S1" s="259"/>
      <c r="T1" s="259"/>
    </row>
    <row r="2" spans="1:20" ht="18" customHeight="1" x14ac:dyDescent="0.2">
      <c r="A2" s="53"/>
      <c r="B2" s="259"/>
      <c r="C2" s="259"/>
      <c r="D2" s="259"/>
      <c r="E2" s="259"/>
      <c r="F2" s="259"/>
      <c r="G2" s="63" t="s">
        <v>67</v>
      </c>
      <c r="H2" s="268"/>
      <c r="I2" s="262"/>
      <c r="J2" s="268"/>
      <c r="K2" s="262"/>
      <c r="L2" s="260"/>
      <c r="M2" s="54" t="s">
        <v>49</v>
      </c>
      <c r="N2" s="54" t="s">
        <v>50</v>
      </c>
      <c r="O2" s="54" t="s">
        <v>51</v>
      </c>
      <c r="P2" s="54" t="s">
        <v>52</v>
      </c>
      <c r="Q2" s="54" t="s">
        <v>53</v>
      </c>
      <c r="R2" s="54" t="s">
        <v>54</v>
      </c>
      <c r="S2" s="54" t="s">
        <v>55</v>
      </c>
      <c r="T2" s="54" t="s">
        <v>56</v>
      </c>
    </row>
    <row r="3" spans="1:20" ht="18" customHeight="1" x14ac:dyDescent="0.2">
      <c r="A3" s="53"/>
      <c r="B3" s="259"/>
      <c r="C3" s="259"/>
      <c r="D3" s="259"/>
      <c r="E3" s="259"/>
      <c r="F3" s="259"/>
      <c r="G3" s="64"/>
      <c r="H3" s="269"/>
      <c r="I3" s="263"/>
      <c r="J3" s="269"/>
      <c r="K3" s="263"/>
      <c r="L3" s="260"/>
      <c r="M3" s="66">
        <v>11.2</v>
      </c>
      <c r="N3" s="66">
        <v>10.96</v>
      </c>
      <c r="O3" s="66">
        <v>10.9</v>
      </c>
      <c r="P3" s="66">
        <v>10.72</v>
      </c>
      <c r="Q3" s="66">
        <v>10.6</v>
      </c>
      <c r="R3" s="66">
        <v>10.36</v>
      </c>
      <c r="S3" s="66">
        <v>10.18</v>
      </c>
      <c r="T3" s="55">
        <v>10</v>
      </c>
    </row>
    <row r="4" spans="1:20" ht="18" customHeight="1" x14ac:dyDescent="0.2">
      <c r="A4" s="67" t="s">
        <v>1057</v>
      </c>
      <c r="B4" s="90" t="s">
        <v>655</v>
      </c>
      <c r="C4" s="56" t="s">
        <v>14</v>
      </c>
      <c r="D4" s="60">
        <v>0.5</v>
      </c>
      <c r="E4" s="61" t="s">
        <v>58</v>
      </c>
      <c r="F4" s="57">
        <v>0.5</v>
      </c>
      <c r="G4" s="62">
        <f>D4+F4</f>
        <v>1</v>
      </c>
      <c r="H4" s="58">
        <f>IF(D4='基本（介護無）・単一'!$F$4,'基本（介護無）・単一'!$L$4,IF(D4='基本（介護無）・単一'!$F$5,'基本（介護無）・単一'!$L$5,IF(D4='基本（介護無）・単一'!$F$6,'基本（介護無）・単一'!$L$6,IF(D4='基本（介護無）・単一'!$F$7,'基本（介護無）・単一'!$L$7,IF(D4='基本（介護無）・単一'!$F$8,'基本（介護無）・単一'!$L$8,IF(D4='基本（介護無）・単一'!$F$9,'基本（介護無）・単一'!$L$9,IF(D4='基本（介護無）・単一'!$F$10,'基本（介護無）・単一'!$L$10)))))))</f>
        <v>148</v>
      </c>
      <c r="I4" s="256">
        <v>0.25</v>
      </c>
      <c r="J4" s="58">
        <f>'基本（介護無）・複合'!M4</f>
        <v>127</v>
      </c>
      <c r="K4" s="256">
        <v>0.5</v>
      </c>
      <c r="L4" s="58">
        <f t="shared" ref="L4:L48" si="0">ROUND(H4*(1+$I$4),0)+ROUND(J4*(1+$K$4),0)</f>
        <v>376</v>
      </c>
      <c r="M4" s="68">
        <f t="shared" ref="M4:M48" si="1">ROUNDDOWN($L4*M$3,0)</f>
        <v>4211</v>
      </c>
      <c r="N4" s="68">
        <f t="shared" ref="N4:N48" si="2">ROUNDDOWN($L4*N$3,0)</f>
        <v>4120</v>
      </c>
      <c r="O4" s="68">
        <f t="shared" ref="O4:O48" si="3">ROUNDDOWN($L4*O$3,0)</f>
        <v>4098</v>
      </c>
      <c r="P4" s="68">
        <f t="shared" ref="P4:P48" si="4">ROUNDDOWN($L4*P$3,0)</f>
        <v>4030</v>
      </c>
      <c r="Q4" s="68">
        <f t="shared" ref="Q4:Q48" si="5">ROUNDDOWN($L4*Q$3,0)</f>
        <v>3985</v>
      </c>
      <c r="R4" s="68">
        <f t="shared" ref="R4:R48" si="6">ROUNDDOWN($L4*R$3,0)</f>
        <v>3895</v>
      </c>
      <c r="S4" s="68">
        <f t="shared" ref="S4:S48" si="7">ROUNDDOWN($L4*S$3,0)</f>
        <v>3827</v>
      </c>
      <c r="T4" s="59">
        <f t="shared" ref="T4:T48" si="8">ROUNDDOWN($L4*T$3,0)</f>
        <v>3760</v>
      </c>
    </row>
    <row r="5" spans="1:20" ht="18" customHeight="1" x14ac:dyDescent="0.2">
      <c r="A5" s="67" t="s">
        <v>1058</v>
      </c>
      <c r="B5" s="90" t="s">
        <v>655</v>
      </c>
      <c r="C5" s="56" t="s">
        <v>14</v>
      </c>
      <c r="D5" s="60">
        <v>0.5</v>
      </c>
      <c r="E5" s="61" t="s">
        <v>58</v>
      </c>
      <c r="F5" s="57">
        <v>1</v>
      </c>
      <c r="G5" s="62">
        <f t="shared" ref="G5:G48" si="9">D5+F5</f>
        <v>1.5</v>
      </c>
      <c r="H5" s="58">
        <f>IF(D5='基本（介護無）・単一'!$F$4,'基本（介護無）・単一'!$L$4,IF(D5='基本（介護無）・単一'!$F$5,'基本（介護無）・単一'!$L$5,IF(D5='基本（介護無）・単一'!$F$6,'基本（介護無）・単一'!$L$6,IF(D5='基本（介護無）・単一'!$F$7,'基本（介護無）・単一'!$L$7,IF(D5='基本（介護無）・単一'!$F$8,'基本（介護無）・単一'!$L$8,IF(D5='基本（介護無）・単一'!$F$9,'基本（介護無）・単一'!$L$9,IF(D5='基本（介護無）・単一'!$F$10,'基本（介護無）・単一'!$L$10)))))))</f>
        <v>148</v>
      </c>
      <c r="I5" s="257"/>
      <c r="J5" s="58">
        <f>'基本（介護無）・複合'!M5</f>
        <v>237</v>
      </c>
      <c r="K5" s="257"/>
      <c r="L5" s="58">
        <f t="shared" si="0"/>
        <v>541</v>
      </c>
      <c r="M5" s="68">
        <f t="shared" si="1"/>
        <v>6059</v>
      </c>
      <c r="N5" s="68">
        <f t="shared" si="2"/>
        <v>5929</v>
      </c>
      <c r="O5" s="68">
        <f t="shared" si="3"/>
        <v>5896</v>
      </c>
      <c r="P5" s="68">
        <f t="shared" si="4"/>
        <v>5799</v>
      </c>
      <c r="Q5" s="68">
        <f t="shared" si="5"/>
        <v>5734</v>
      </c>
      <c r="R5" s="68">
        <f t="shared" si="6"/>
        <v>5604</v>
      </c>
      <c r="S5" s="68">
        <f t="shared" si="7"/>
        <v>5507</v>
      </c>
      <c r="T5" s="59">
        <f t="shared" si="8"/>
        <v>5410</v>
      </c>
    </row>
    <row r="6" spans="1:20" ht="18" customHeight="1" x14ac:dyDescent="0.2">
      <c r="A6" s="67" t="s">
        <v>1059</v>
      </c>
      <c r="B6" s="90" t="s">
        <v>655</v>
      </c>
      <c r="C6" s="56" t="s">
        <v>14</v>
      </c>
      <c r="D6" s="60">
        <v>0.5</v>
      </c>
      <c r="E6" s="61" t="s">
        <v>58</v>
      </c>
      <c r="F6" s="57">
        <v>1.5</v>
      </c>
      <c r="G6" s="62">
        <f t="shared" si="9"/>
        <v>2</v>
      </c>
      <c r="H6" s="58">
        <f>IF(D6='基本（介護無）・単一'!$F$4,'基本（介護無）・単一'!$L$4,IF(D6='基本（介護無）・単一'!$F$5,'基本（介護無）・単一'!$L$5,IF(D6='基本（介護無）・単一'!$F$6,'基本（介護無）・単一'!$L$6,IF(D6='基本（介護無）・単一'!$F$7,'基本（介護無）・単一'!$L$7,IF(D6='基本（介護無）・単一'!$F$8,'基本（介護無）・単一'!$L$8,IF(D6='基本（介護無）・単一'!$F$9,'基本（介護無）・単一'!$L$9,IF(D6='基本（介護無）・単一'!$F$10,'基本（介護無）・単一'!$L$10)))))))</f>
        <v>148</v>
      </c>
      <c r="I6" s="257"/>
      <c r="J6" s="58">
        <f>'基本（介護無）・複合'!M6</f>
        <v>335</v>
      </c>
      <c r="K6" s="257"/>
      <c r="L6" s="58">
        <f t="shared" si="0"/>
        <v>688</v>
      </c>
      <c r="M6" s="68">
        <f t="shared" si="1"/>
        <v>7705</v>
      </c>
      <c r="N6" s="68">
        <f t="shared" si="2"/>
        <v>7540</v>
      </c>
      <c r="O6" s="68">
        <f t="shared" si="3"/>
        <v>7499</v>
      </c>
      <c r="P6" s="68">
        <f t="shared" si="4"/>
        <v>7375</v>
      </c>
      <c r="Q6" s="68">
        <f t="shared" si="5"/>
        <v>7292</v>
      </c>
      <c r="R6" s="68">
        <f t="shared" si="6"/>
        <v>7127</v>
      </c>
      <c r="S6" s="68">
        <f t="shared" si="7"/>
        <v>7003</v>
      </c>
      <c r="T6" s="59">
        <f t="shared" si="8"/>
        <v>6880</v>
      </c>
    </row>
    <row r="7" spans="1:20" ht="18" customHeight="1" x14ac:dyDescent="0.2">
      <c r="A7" s="67" t="s">
        <v>1060</v>
      </c>
      <c r="B7" s="90" t="s">
        <v>655</v>
      </c>
      <c r="C7" s="56" t="s">
        <v>14</v>
      </c>
      <c r="D7" s="60">
        <v>0.5</v>
      </c>
      <c r="E7" s="61" t="s">
        <v>58</v>
      </c>
      <c r="F7" s="57">
        <v>2</v>
      </c>
      <c r="G7" s="62">
        <f t="shared" si="9"/>
        <v>2.5</v>
      </c>
      <c r="H7" s="58">
        <f>IF(D7='基本（介護無）・単一'!$F$4,'基本（介護無）・単一'!$L$4,IF(D7='基本（介護無）・単一'!$F$5,'基本（介護無）・単一'!$L$5,IF(D7='基本（介護無）・単一'!$F$6,'基本（介護無）・単一'!$L$6,IF(D7='基本（介護無）・単一'!$F$7,'基本（介護無）・単一'!$L$7,IF(D7='基本（介護無）・単一'!$F$8,'基本（介護無）・単一'!$L$8,IF(D7='基本（介護無）・単一'!$F$9,'基本（介護無）・単一'!$L$9,IF(D7='基本（介護無）・単一'!$F$10,'基本（介護無）・単一'!$L$10)))))))</f>
        <v>148</v>
      </c>
      <c r="I7" s="257"/>
      <c r="J7" s="58">
        <f>'基本（介護無）・複合'!M7</f>
        <v>431</v>
      </c>
      <c r="K7" s="257"/>
      <c r="L7" s="58">
        <f t="shared" si="0"/>
        <v>832</v>
      </c>
      <c r="M7" s="68">
        <f t="shared" si="1"/>
        <v>9318</v>
      </c>
      <c r="N7" s="68">
        <f t="shared" si="2"/>
        <v>9118</v>
      </c>
      <c r="O7" s="68">
        <f t="shared" si="3"/>
        <v>9068</v>
      </c>
      <c r="P7" s="68">
        <f t="shared" si="4"/>
        <v>8919</v>
      </c>
      <c r="Q7" s="68">
        <f t="shared" si="5"/>
        <v>8819</v>
      </c>
      <c r="R7" s="68">
        <f t="shared" si="6"/>
        <v>8619</v>
      </c>
      <c r="S7" s="68">
        <f t="shared" si="7"/>
        <v>8469</v>
      </c>
      <c r="T7" s="59">
        <f t="shared" si="8"/>
        <v>8320</v>
      </c>
    </row>
    <row r="8" spans="1:20" ht="18" customHeight="1" x14ac:dyDescent="0.2">
      <c r="A8" s="67" t="s">
        <v>1061</v>
      </c>
      <c r="B8" s="90" t="s">
        <v>655</v>
      </c>
      <c r="C8" s="56" t="s">
        <v>14</v>
      </c>
      <c r="D8" s="60">
        <v>0.5</v>
      </c>
      <c r="E8" s="61" t="s">
        <v>58</v>
      </c>
      <c r="F8" s="57">
        <v>2.5</v>
      </c>
      <c r="G8" s="62">
        <f t="shared" si="9"/>
        <v>3</v>
      </c>
      <c r="H8" s="58">
        <f>IF(D8='基本（介護無）・単一'!$F$4,'基本（介護無）・単一'!$L$4,IF(D8='基本（介護無）・単一'!$F$5,'基本（介護無）・単一'!$L$5,IF(D8='基本（介護無）・単一'!$F$6,'基本（介護無）・単一'!$L$6,IF(D8='基本（介護無）・単一'!$F$7,'基本（介護無）・単一'!$L$7,IF(D8='基本（介護無）・単一'!$F$8,'基本（介護無）・単一'!$L$8,IF(D8='基本（介護無）・単一'!$F$9,'基本（介護無）・単一'!$L$9,IF(D8='基本（介護無）・単一'!$F$10,'基本（介護無）・単一'!$L$10)))))))</f>
        <v>148</v>
      </c>
      <c r="I8" s="257"/>
      <c r="J8" s="58">
        <f>'基本（介護無）・複合'!M8</f>
        <v>528</v>
      </c>
      <c r="K8" s="257"/>
      <c r="L8" s="58">
        <f t="shared" si="0"/>
        <v>977</v>
      </c>
      <c r="M8" s="68">
        <f t="shared" si="1"/>
        <v>10942</v>
      </c>
      <c r="N8" s="68">
        <f t="shared" si="2"/>
        <v>10707</v>
      </c>
      <c r="O8" s="68">
        <f t="shared" si="3"/>
        <v>10649</v>
      </c>
      <c r="P8" s="68">
        <f t="shared" si="4"/>
        <v>10473</v>
      </c>
      <c r="Q8" s="68">
        <f t="shared" si="5"/>
        <v>10356</v>
      </c>
      <c r="R8" s="68">
        <f t="shared" si="6"/>
        <v>10121</v>
      </c>
      <c r="S8" s="68">
        <f t="shared" si="7"/>
        <v>9945</v>
      </c>
      <c r="T8" s="59">
        <f t="shared" si="8"/>
        <v>9770</v>
      </c>
    </row>
    <row r="9" spans="1:20" ht="18" customHeight="1" x14ac:dyDescent="0.2">
      <c r="A9" s="69" t="s">
        <v>1062</v>
      </c>
      <c r="B9" s="90" t="s">
        <v>655</v>
      </c>
      <c r="C9" s="56" t="s">
        <v>14</v>
      </c>
      <c r="D9" s="60">
        <v>1</v>
      </c>
      <c r="E9" s="61" t="s">
        <v>58</v>
      </c>
      <c r="F9" s="57">
        <v>0.5</v>
      </c>
      <c r="G9" s="62">
        <f t="shared" si="9"/>
        <v>1.5</v>
      </c>
      <c r="H9" s="58">
        <f>IF(D9='基本（介護無）・単一'!$F$4,'基本（介護無）・単一'!$L$4,IF(D9='基本（介護無）・単一'!$F$5,'基本（介護無）・単一'!$L$5,IF(D9='基本（介護無）・単一'!$F$6,'基本（介護無）・単一'!$L$6,IF(D9='基本（介護無）・単一'!$F$7,'基本（介護無）・単一'!$L$7,IF(D9='基本（介護無）・単一'!$F$8,'基本（介護無）・単一'!$L$8,IF(D9='基本（介護無）・単一'!$F$9,'基本（介護無）・単一'!$L$9,IF(D9='基本（介護無）・単一'!$F$10,'基本（介護無）・単一'!$L$10)))))))</f>
        <v>276</v>
      </c>
      <c r="I9" s="257"/>
      <c r="J9" s="58">
        <f>'基本（介護無）・複合'!M25</f>
        <v>109</v>
      </c>
      <c r="K9" s="257"/>
      <c r="L9" s="58">
        <f t="shared" si="0"/>
        <v>509</v>
      </c>
      <c r="M9" s="68">
        <f t="shared" si="1"/>
        <v>5700</v>
      </c>
      <c r="N9" s="68">
        <f t="shared" si="2"/>
        <v>5578</v>
      </c>
      <c r="O9" s="68">
        <f t="shared" si="3"/>
        <v>5548</v>
      </c>
      <c r="P9" s="68">
        <f t="shared" si="4"/>
        <v>5456</v>
      </c>
      <c r="Q9" s="68">
        <f t="shared" si="5"/>
        <v>5395</v>
      </c>
      <c r="R9" s="68">
        <f t="shared" si="6"/>
        <v>5273</v>
      </c>
      <c r="S9" s="68">
        <f t="shared" si="7"/>
        <v>5181</v>
      </c>
      <c r="T9" s="59">
        <f t="shared" si="8"/>
        <v>5090</v>
      </c>
    </row>
    <row r="10" spans="1:20" ht="18" customHeight="1" x14ac:dyDescent="0.2">
      <c r="A10" s="69" t="s">
        <v>1063</v>
      </c>
      <c r="B10" s="90" t="s">
        <v>655</v>
      </c>
      <c r="C10" s="56" t="s">
        <v>14</v>
      </c>
      <c r="D10" s="60">
        <v>1</v>
      </c>
      <c r="E10" s="61" t="s">
        <v>58</v>
      </c>
      <c r="F10" s="57">
        <v>1</v>
      </c>
      <c r="G10" s="62">
        <f t="shared" si="9"/>
        <v>2</v>
      </c>
      <c r="H10" s="58">
        <f>IF(D10='基本（介護無）・単一'!$F$4,'基本（介護無）・単一'!$L$4,IF(D10='基本（介護無）・単一'!$F$5,'基本（介護無）・単一'!$L$5,IF(D10='基本（介護無）・単一'!$F$6,'基本（介護無）・単一'!$L$6,IF(D10='基本（介護無）・単一'!$F$7,'基本（介護無）・単一'!$L$7,IF(D10='基本（介護無）・単一'!$F$8,'基本（介護無）・単一'!$L$8,IF(D10='基本（介護無）・単一'!$F$9,'基本（介護無）・単一'!$L$9,IF(D10='基本（介護無）・単一'!$F$10,'基本（介護無）・単一'!$L$10)))))))</f>
        <v>276</v>
      </c>
      <c r="I10" s="257"/>
      <c r="J10" s="58">
        <f>'基本（介護無）・複合'!M26</f>
        <v>207</v>
      </c>
      <c r="K10" s="257"/>
      <c r="L10" s="58">
        <f t="shared" si="0"/>
        <v>656</v>
      </c>
      <c r="M10" s="68">
        <f t="shared" si="1"/>
        <v>7347</v>
      </c>
      <c r="N10" s="68">
        <f t="shared" si="2"/>
        <v>7189</v>
      </c>
      <c r="O10" s="68">
        <f t="shared" si="3"/>
        <v>7150</v>
      </c>
      <c r="P10" s="68">
        <f t="shared" si="4"/>
        <v>7032</v>
      </c>
      <c r="Q10" s="68">
        <f t="shared" si="5"/>
        <v>6953</v>
      </c>
      <c r="R10" s="68">
        <f t="shared" si="6"/>
        <v>6796</v>
      </c>
      <c r="S10" s="68">
        <f t="shared" si="7"/>
        <v>6678</v>
      </c>
      <c r="T10" s="59">
        <f t="shared" si="8"/>
        <v>6560</v>
      </c>
    </row>
    <row r="11" spans="1:20" ht="18" customHeight="1" x14ac:dyDescent="0.2">
      <c r="A11" s="69" t="s">
        <v>1064</v>
      </c>
      <c r="B11" s="90" t="s">
        <v>655</v>
      </c>
      <c r="C11" s="56" t="s">
        <v>14</v>
      </c>
      <c r="D11" s="60">
        <v>1</v>
      </c>
      <c r="E11" s="61" t="s">
        <v>58</v>
      </c>
      <c r="F11" s="57">
        <v>1.5</v>
      </c>
      <c r="G11" s="62">
        <f t="shared" si="9"/>
        <v>2.5</v>
      </c>
      <c r="H11" s="58">
        <f>IF(D11='基本（介護無）・単一'!$F$4,'基本（介護無）・単一'!$L$4,IF(D11='基本（介護無）・単一'!$F$5,'基本（介護無）・単一'!$L$5,IF(D11='基本（介護無）・単一'!$F$6,'基本（介護無）・単一'!$L$6,IF(D11='基本（介護無）・単一'!$F$7,'基本（介護無）・単一'!$L$7,IF(D11='基本（介護無）・単一'!$F$8,'基本（介護無）・単一'!$L$8,IF(D11='基本（介護無）・単一'!$F$9,'基本（介護無）・単一'!$L$9,IF(D11='基本（介護無）・単一'!$F$10,'基本（介護無）・単一'!$L$10)))))))</f>
        <v>276</v>
      </c>
      <c r="I11" s="257"/>
      <c r="J11" s="58">
        <f>'基本（介護無）・複合'!M27</f>
        <v>304</v>
      </c>
      <c r="K11" s="257"/>
      <c r="L11" s="58">
        <f t="shared" si="0"/>
        <v>801</v>
      </c>
      <c r="M11" s="68">
        <f t="shared" si="1"/>
        <v>8971</v>
      </c>
      <c r="N11" s="68">
        <f t="shared" si="2"/>
        <v>8778</v>
      </c>
      <c r="O11" s="68">
        <f t="shared" si="3"/>
        <v>8730</v>
      </c>
      <c r="P11" s="68">
        <f t="shared" si="4"/>
        <v>8586</v>
      </c>
      <c r="Q11" s="68">
        <f t="shared" si="5"/>
        <v>8490</v>
      </c>
      <c r="R11" s="68">
        <f t="shared" si="6"/>
        <v>8298</v>
      </c>
      <c r="S11" s="68">
        <f t="shared" si="7"/>
        <v>8154</v>
      </c>
      <c r="T11" s="59">
        <f t="shared" si="8"/>
        <v>8010</v>
      </c>
    </row>
    <row r="12" spans="1:20" ht="18" customHeight="1" x14ac:dyDescent="0.2">
      <c r="A12" s="69" t="s">
        <v>1065</v>
      </c>
      <c r="B12" s="90" t="s">
        <v>655</v>
      </c>
      <c r="C12" s="56" t="s">
        <v>14</v>
      </c>
      <c r="D12" s="60">
        <v>1</v>
      </c>
      <c r="E12" s="61" t="s">
        <v>58</v>
      </c>
      <c r="F12" s="57">
        <v>2</v>
      </c>
      <c r="G12" s="62">
        <f t="shared" si="9"/>
        <v>3</v>
      </c>
      <c r="H12" s="58">
        <f>IF(D12='基本（介護無）・単一'!$F$4,'基本（介護無）・単一'!$L$4,IF(D12='基本（介護無）・単一'!$F$5,'基本（介護無）・単一'!$L$5,IF(D12='基本（介護無）・単一'!$F$6,'基本（介護無）・単一'!$L$6,IF(D12='基本（介護無）・単一'!$F$7,'基本（介護無）・単一'!$L$7,IF(D12='基本（介護無）・単一'!$F$8,'基本（介護無）・単一'!$L$8,IF(D12='基本（介護無）・単一'!$F$9,'基本（介護無）・単一'!$L$9,IF(D12='基本（介護無）・単一'!$F$10,'基本（介護無）・単一'!$L$10)))))))</f>
        <v>276</v>
      </c>
      <c r="I12" s="257"/>
      <c r="J12" s="58">
        <f>'基本（介護無）・複合'!M28</f>
        <v>400</v>
      </c>
      <c r="K12" s="257"/>
      <c r="L12" s="58">
        <f t="shared" si="0"/>
        <v>945</v>
      </c>
      <c r="M12" s="68">
        <f t="shared" si="1"/>
        <v>10584</v>
      </c>
      <c r="N12" s="68">
        <f t="shared" si="2"/>
        <v>10357</v>
      </c>
      <c r="O12" s="68">
        <f t="shared" si="3"/>
        <v>10300</v>
      </c>
      <c r="P12" s="68">
        <f t="shared" si="4"/>
        <v>10130</v>
      </c>
      <c r="Q12" s="68">
        <f t="shared" si="5"/>
        <v>10017</v>
      </c>
      <c r="R12" s="68">
        <f t="shared" si="6"/>
        <v>9790</v>
      </c>
      <c r="S12" s="68">
        <f t="shared" si="7"/>
        <v>9620</v>
      </c>
      <c r="T12" s="59">
        <f t="shared" si="8"/>
        <v>9450</v>
      </c>
    </row>
    <row r="13" spans="1:20" ht="18" customHeight="1" x14ac:dyDescent="0.2">
      <c r="A13" s="69" t="s">
        <v>1066</v>
      </c>
      <c r="B13" s="90" t="s">
        <v>655</v>
      </c>
      <c r="C13" s="56" t="s">
        <v>14</v>
      </c>
      <c r="D13" s="60">
        <v>1</v>
      </c>
      <c r="E13" s="61" t="s">
        <v>58</v>
      </c>
      <c r="F13" s="57">
        <v>2.5</v>
      </c>
      <c r="G13" s="62">
        <f t="shared" si="9"/>
        <v>3.5</v>
      </c>
      <c r="H13" s="58">
        <f>IF(D13='基本（介護無）・単一'!$F$4,'基本（介護無）・単一'!$L$4,IF(D13='基本（介護無）・単一'!$F$5,'基本（介護無）・単一'!$L$5,IF(D13='基本（介護無）・単一'!$F$6,'基本（介護無）・単一'!$L$6,IF(D13='基本（介護無）・単一'!$F$7,'基本（介護無）・単一'!$L$7,IF(D13='基本（介護無）・単一'!$F$8,'基本（介護無）・単一'!$L$8,IF(D13='基本（介護無）・単一'!$F$9,'基本（介護無）・単一'!$L$9,IF(D13='基本（介護無）・単一'!$F$10,'基本（介護無）・単一'!$L$10)))))))</f>
        <v>276</v>
      </c>
      <c r="I13" s="257"/>
      <c r="J13" s="58">
        <f>'基本（介護無）・複合'!M29</f>
        <v>497</v>
      </c>
      <c r="K13" s="257"/>
      <c r="L13" s="58">
        <f t="shared" si="0"/>
        <v>1091</v>
      </c>
      <c r="M13" s="68">
        <f t="shared" si="1"/>
        <v>12219</v>
      </c>
      <c r="N13" s="68">
        <f t="shared" si="2"/>
        <v>11957</v>
      </c>
      <c r="O13" s="68">
        <f t="shared" si="3"/>
        <v>11891</v>
      </c>
      <c r="P13" s="68">
        <f t="shared" si="4"/>
        <v>11695</v>
      </c>
      <c r="Q13" s="68">
        <f t="shared" si="5"/>
        <v>11564</v>
      </c>
      <c r="R13" s="68">
        <f t="shared" si="6"/>
        <v>11302</v>
      </c>
      <c r="S13" s="68">
        <f t="shared" si="7"/>
        <v>11106</v>
      </c>
      <c r="T13" s="59">
        <f t="shared" si="8"/>
        <v>10910</v>
      </c>
    </row>
    <row r="14" spans="1:20" ht="18" customHeight="1" x14ac:dyDescent="0.2">
      <c r="A14" s="67" t="s">
        <v>1067</v>
      </c>
      <c r="B14" s="90" t="s">
        <v>655</v>
      </c>
      <c r="C14" s="56" t="s">
        <v>14</v>
      </c>
      <c r="D14" s="60">
        <v>1.5</v>
      </c>
      <c r="E14" s="61" t="s">
        <v>58</v>
      </c>
      <c r="F14" s="57">
        <v>0.5</v>
      </c>
      <c r="G14" s="62">
        <f t="shared" si="9"/>
        <v>2</v>
      </c>
      <c r="H14" s="58">
        <f>IF(D14='基本（介護無）・単一'!$F$4,'基本（介護無）・単一'!$L$4,IF(D14='基本（介護無）・単一'!$F$5,'基本（介護無）・単一'!$L$5,IF(D14='基本（介護無）・単一'!$F$6,'基本（介護無）・単一'!$L$6,IF(D14='基本（介護無）・単一'!$F$7,'基本（介護無）・単一'!$L$7,IF(D14='基本（介護無）・単一'!$F$8,'基本（介護無）・単一'!$L$8,IF(D14='基本（介護無）・単一'!$F$9,'基本（介護無）・単一'!$L$9,IF(D14='基本（介護無）・単一'!$F$10,'基本（介護無）・単一'!$L$10)))))))</f>
        <v>385</v>
      </c>
      <c r="I14" s="257"/>
      <c r="J14" s="58">
        <f>'基本（介護無）・複合'!M46</f>
        <v>98</v>
      </c>
      <c r="K14" s="257"/>
      <c r="L14" s="58">
        <f t="shared" si="0"/>
        <v>628</v>
      </c>
      <c r="M14" s="68">
        <f t="shared" si="1"/>
        <v>7033</v>
      </c>
      <c r="N14" s="68">
        <f t="shared" si="2"/>
        <v>6882</v>
      </c>
      <c r="O14" s="68">
        <f t="shared" si="3"/>
        <v>6845</v>
      </c>
      <c r="P14" s="68">
        <f t="shared" si="4"/>
        <v>6732</v>
      </c>
      <c r="Q14" s="68">
        <f t="shared" si="5"/>
        <v>6656</v>
      </c>
      <c r="R14" s="68">
        <f t="shared" si="6"/>
        <v>6506</v>
      </c>
      <c r="S14" s="68">
        <f t="shared" si="7"/>
        <v>6393</v>
      </c>
      <c r="T14" s="59">
        <f t="shared" si="8"/>
        <v>6280</v>
      </c>
    </row>
    <row r="15" spans="1:20" ht="18" customHeight="1" x14ac:dyDescent="0.2">
      <c r="A15" s="67" t="s">
        <v>1068</v>
      </c>
      <c r="B15" s="90" t="s">
        <v>655</v>
      </c>
      <c r="C15" s="56" t="s">
        <v>14</v>
      </c>
      <c r="D15" s="60">
        <v>1.5</v>
      </c>
      <c r="E15" s="61" t="s">
        <v>58</v>
      </c>
      <c r="F15" s="57">
        <v>1</v>
      </c>
      <c r="G15" s="62">
        <f t="shared" si="9"/>
        <v>2.5</v>
      </c>
      <c r="H15" s="58">
        <f>IF(D15='基本（介護無）・単一'!$F$4,'基本（介護無）・単一'!$L$4,IF(D15='基本（介護無）・単一'!$F$5,'基本（介護無）・単一'!$L$5,IF(D15='基本（介護無）・単一'!$F$6,'基本（介護無）・単一'!$L$6,IF(D15='基本（介護無）・単一'!$F$7,'基本（介護無）・単一'!$L$7,IF(D15='基本（介護無）・単一'!$F$8,'基本（介護無）・単一'!$L$8,IF(D15='基本（介護無）・単一'!$F$9,'基本（介護無）・単一'!$L$9,IF(D15='基本（介護無）・単一'!$F$10,'基本（介護無）・単一'!$L$10)))))))</f>
        <v>385</v>
      </c>
      <c r="I15" s="257"/>
      <c r="J15" s="58">
        <f>'基本（介護無）・複合'!M47</f>
        <v>195</v>
      </c>
      <c r="K15" s="257"/>
      <c r="L15" s="58">
        <f t="shared" si="0"/>
        <v>774</v>
      </c>
      <c r="M15" s="68">
        <f t="shared" si="1"/>
        <v>8668</v>
      </c>
      <c r="N15" s="68">
        <f t="shared" si="2"/>
        <v>8483</v>
      </c>
      <c r="O15" s="68">
        <f t="shared" si="3"/>
        <v>8436</v>
      </c>
      <c r="P15" s="68">
        <f t="shared" si="4"/>
        <v>8297</v>
      </c>
      <c r="Q15" s="68">
        <f t="shared" si="5"/>
        <v>8204</v>
      </c>
      <c r="R15" s="68">
        <f t="shared" si="6"/>
        <v>8018</v>
      </c>
      <c r="S15" s="68">
        <f t="shared" si="7"/>
        <v>7879</v>
      </c>
      <c r="T15" s="59">
        <f t="shared" si="8"/>
        <v>7740</v>
      </c>
    </row>
    <row r="16" spans="1:20" ht="18" customHeight="1" x14ac:dyDescent="0.2">
      <c r="A16" s="67" t="s">
        <v>1069</v>
      </c>
      <c r="B16" s="90" t="s">
        <v>655</v>
      </c>
      <c r="C16" s="56" t="s">
        <v>14</v>
      </c>
      <c r="D16" s="60">
        <v>1.5</v>
      </c>
      <c r="E16" s="61" t="s">
        <v>58</v>
      </c>
      <c r="F16" s="57">
        <v>1.5</v>
      </c>
      <c r="G16" s="62">
        <f t="shared" si="9"/>
        <v>3</v>
      </c>
      <c r="H16" s="58">
        <f>IF(D16='基本（介護無）・単一'!$F$4,'基本（介護無）・単一'!$L$4,IF(D16='基本（介護無）・単一'!$F$5,'基本（介護無）・単一'!$L$5,IF(D16='基本（介護無）・単一'!$F$6,'基本（介護無）・単一'!$L$6,IF(D16='基本（介護無）・単一'!$F$7,'基本（介護無）・単一'!$L$7,IF(D16='基本（介護無）・単一'!$F$8,'基本（介護無）・単一'!$L$8,IF(D16='基本（介護無）・単一'!$F$9,'基本（介護無）・単一'!$L$9,IF(D16='基本（介護無）・単一'!$F$10,'基本（介護無）・単一'!$L$10)))))))</f>
        <v>385</v>
      </c>
      <c r="I16" s="257"/>
      <c r="J16" s="58">
        <f>'基本（介護無）・複合'!M48</f>
        <v>291</v>
      </c>
      <c r="K16" s="257"/>
      <c r="L16" s="58">
        <f t="shared" si="0"/>
        <v>918</v>
      </c>
      <c r="M16" s="68">
        <f t="shared" si="1"/>
        <v>10281</v>
      </c>
      <c r="N16" s="68">
        <f t="shared" si="2"/>
        <v>10061</v>
      </c>
      <c r="O16" s="68">
        <f t="shared" si="3"/>
        <v>10006</v>
      </c>
      <c r="P16" s="68">
        <f t="shared" si="4"/>
        <v>9840</v>
      </c>
      <c r="Q16" s="68">
        <f t="shared" si="5"/>
        <v>9730</v>
      </c>
      <c r="R16" s="68">
        <f t="shared" si="6"/>
        <v>9510</v>
      </c>
      <c r="S16" s="68">
        <f t="shared" si="7"/>
        <v>9345</v>
      </c>
      <c r="T16" s="59">
        <f t="shared" si="8"/>
        <v>9180</v>
      </c>
    </row>
    <row r="17" spans="1:20" ht="18" customHeight="1" x14ac:dyDescent="0.2">
      <c r="A17" s="67" t="s">
        <v>1070</v>
      </c>
      <c r="B17" s="90" t="s">
        <v>655</v>
      </c>
      <c r="C17" s="56" t="s">
        <v>14</v>
      </c>
      <c r="D17" s="60">
        <v>1.5</v>
      </c>
      <c r="E17" s="61" t="s">
        <v>58</v>
      </c>
      <c r="F17" s="57">
        <v>2</v>
      </c>
      <c r="G17" s="62">
        <f t="shared" si="9"/>
        <v>3.5</v>
      </c>
      <c r="H17" s="58">
        <f>IF(D17='基本（介護無）・単一'!$F$4,'基本（介護無）・単一'!$L$4,IF(D17='基本（介護無）・単一'!$F$5,'基本（介護無）・単一'!$L$5,IF(D17='基本（介護無）・単一'!$F$6,'基本（介護無）・単一'!$L$6,IF(D17='基本（介護無）・単一'!$F$7,'基本（介護無）・単一'!$L$7,IF(D17='基本（介護無）・単一'!$F$8,'基本（介護無）・単一'!$L$8,IF(D17='基本（介護無）・単一'!$F$9,'基本（介護無）・単一'!$L$9,IF(D17='基本（介護無）・単一'!$F$10,'基本（介護無）・単一'!$L$10)))))))</f>
        <v>385</v>
      </c>
      <c r="I17" s="257"/>
      <c r="J17" s="58">
        <f>'基本（介護無）・複合'!M49</f>
        <v>388</v>
      </c>
      <c r="K17" s="257"/>
      <c r="L17" s="58">
        <f t="shared" si="0"/>
        <v>1063</v>
      </c>
      <c r="M17" s="68">
        <f t="shared" si="1"/>
        <v>11905</v>
      </c>
      <c r="N17" s="68">
        <f t="shared" si="2"/>
        <v>11650</v>
      </c>
      <c r="O17" s="68">
        <f t="shared" si="3"/>
        <v>11586</v>
      </c>
      <c r="P17" s="68">
        <f t="shared" si="4"/>
        <v>11395</v>
      </c>
      <c r="Q17" s="68">
        <f t="shared" si="5"/>
        <v>11267</v>
      </c>
      <c r="R17" s="68">
        <f t="shared" si="6"/>
        <v>11012</v>
      </c>
      <c r="S17" s="68">
        <f t="shared" si="7"/>
        <v>10821</v>
      </c>
      <c r="T17" s="59">
        <f t="shared" si="8"/>
        <v>10630</v>
      </c>
    </row>
    <row r="18" spans="1:20" ht="18" customHeight="1" x14ac:dyDescent="0.2">
      <c r="A18" s="67" t="s">
        <v>1071</v>
      </c>
      <c r="B18" s="90" t="s">
        <v>655</v>
      </c>
      <c r="C18" s="56" t="s">
        <v>14</v>
      </c>
      <c r="D18" s="60">
        <v>1.5</v>
      </c>
      <c r="E18" s="61" t="s">
        <v>58</v>
      </c>
      <c r="F18" s="57">
        <v>2.5</v>
      </c>
      <c r="G18" s="62">
        <f t="shared" si="9"/>
        <v>4</v>
      </c>
      <c r="H18" s="58">
        <f>IF(D18='基本（介護無）・単一'!$F$4,'基本（介護無）・単一'!$L$4,IF(D18='基本（介護無）・単一'!$F$5,'基本（介護無）・単一'!$L$5,IF(D18='基本（介護無）・単一'!$F$6,'基本（介護無）・単一'!$L$6,IF(D18='基本（介護無）・単一'!$F$7,'基本（介護無）・単一'!$L$7,IF(D18='基本（介護無）・単一'!$F$8,'基本（介護無）・単一'!$L$8,IF(D18='基本（介護無）・単一'!$F$9,'基本（介護無）・単一'!$L$9,IF(D18='基本（介護無）・単一'!$F$10,'基本（介護無）・単一'!$L$10)))))))</f>
        <v>385</v>
      </c>
      <c r="I18" s="257"/>
      <c r="J18" s="58">
        <f>'基本（介護無）・複合'!M50</f>
        <v>484</v>
      </c>
      <c r="K18" s="257"/>
      <c r="L18" s="58">
        <f t="shared" si="0"/>
        <v>1207</v>
      </c>
      <c r="M18" s="68">
        <f t="shared" si="1"/>
        <v>13518</v>
      </c>
      <c r="N18" s="68">
        <f t="shared" si="2"/>
        <v>13228</v>
      </c>
      <c r="O18" s="68">
        <f t="shared" si="3"/>
        <v>13156</v>
      </c>
      <c r="P18" s="68">
        <f t="shared" si="4"/>
        <v>12939</v>
      </c>
      <c r="Q18" s="68">
        <f t="shared" si="5"/>
        <v>12794</v>
      </c>
      <c r="R18" s="68">
        <f t="shared" si="6"/>
        <v>12504</v>
      </c>
      <c r="S18" s="68">
        <f t="shared" si="7"/>
        <v>12287</v>
      </c>
      <c r="T18" s="59">
        <f t="shared" si="8"/>
        <v>12070</v>
      </c>
    </row>
    <row r="19" spans="1:20" ht="18" customHeight="1" x14ac:dyDescent="0.2">
      <c r="A19" s="69" t="s">
        <v>1072</v>
      </c>
      <c r="B19" s="90" t="s">
        <v>655</v>
      </c>
      <c r="C19" s="56" t="s">
        <v>14</v>
      </c>
      <c r="D19" s="60">
        <v>2</v>
      </c>
      <c r="E19" s="61" t="s">
        <v>58</v>
      </c>
      <c r="F19" s="57">
        <v>0.5</v>
      </c>
      <c r="G19" s="62">
        <f t="shared" si="9"/>
        <v>2.5</v>
      </c>
      <c r="H19" s="58">
        <f>IF(D19='基本（介護無）・単一'!$F$4,'基本（介護無）・単一'!$L$4,IF(D19='基本（介護無）・単一'!$F$5,'基本（介護無）・単一'!$L$5,IF(D19='基本（介護無）・単一'!$F$6,'基本（介護無）・単一'!$L$6,IF(D19='基本（介護無）・単一'!$F$7,'基本（介護無）・単一'!$L$7,IF(D19='基本（介護無）・単一'!$F$8,'基本（介護無）・単一'!$L$8,IF(D19='基本（介護無）・単一'!$F$9,'基本（介護無）・単一'!$L$9,IF(D19='基本（介護無）・単一'!$F$10,'基本（介護無）・単一'!$L$10)))))))</f>
        <v>483</v>
      </c>
      <c r="I19" s="257"/>
      <c r="J19" s="58">
        <f t="shared" ref="J19:J48" si="10">J14</f>
        <v>98</v>
      </c>
      <c r="K19" s="257"/>
      <c r="L19" s="58">
        <f t="shared" si="0"/>
        <v>751</v>
      </c>
      <c r="M19" s="68">
        <f t="shared" si="1"/>
        <v>8411</v>
      </c>
      <c r="N19" s="68">
        <f t="shared" si="2"/>
        <v>8230</v>
      </c>
      <c r="O19" s="68">
        <f t="shared" si="3"/>
        <v>8185</v>
      </c>
      <c r="P19" s="68">
        <f t="shared" si="4"/>
        <v>8050</v>
      </c>
      <c r="Q19" s="68">
        <f t="shared" si="5"/>
        <v>7960</v>
      </c>
      <c r="R19" s="68">
        <f t="shared" si="6"/>
        <v>7780</v>
      </c>
      <c r="S19" s="68">
        <f t="shared" si="7"/>
        <v>7645</v>
      </c>
      <c r="T19" s="59">
        <f t="shared" si="8"/>
        <v>7510</v>
      </c>
    </row>
    <row r="20" spans="1:20" ht="18" customHeight="1" x14ac:dyDescent="0.2">
      <c r="A20" s="69" t="s">
        <v>1073</v>
      </c>
      <c r="B20" s="90" t="s">
        <v>655</v>
      </c>
      <c r="C20" s="56" t="s">
        <v>14</v>
      </c>
      <c r="D20" s="60">
        <v>2</v>
      </c>
      <c r="E20" s="61" t="s">
        <v>58</v>
      </c>
      <c r="F20" s="57">
        <v>1</v>
      </c>
      <c r="G20" s="62">
        <f t="shared" si="9"/>
        <v>3</v>
      </c>
      <c r="H20" s="58">
        <f>IF(D20='基本（介護無）・単一'!$F$4,'基本（介護無）・単一'!$L$4,IF(D20='基本（介護無）・単一'!$F$5,'基本（介護無）・単一'!$L$5,IF(D20='基本（介護無）・単一'!$F$6,'基本（介護無）・単一'!$L$6,IF(D20='基本（介護無）・単一'!$F$7,'基本（介護無）・単一'!$L$7,IF(D20='基本（介護無）・単一'!$F$8,'基本（介護無）・単一'!$L$8,IF(D20='基本（介護無）・単一'!$F$9,'基本（介護無）・単一'!$L$9,IF(D20='基本（介護無）・単一'!$F$10,'基本（介護無）・単一'!$L$10)))))))</f>
        <v>483</v>
      </c>
      <c r="I20" s="257"/>
      <c r="J20" s="58">
        <f t="shared" si="10"/>
        <v>195</v>
      </c>
      <c r="K20" s="257"/>
      <c r="L20" s="58">
        <f t="shared" si="0"/>
        <v>897</v>
      </c>
      <c r="M20" s="68">
        <f t="shared" si="1"/>
        <v>10046</v>
      </c>
      <c r="N20" s="68">
        <f t="shared" si="2"/>
        <v>9831</v>
      </c>
      <c r="O20" s="68">
        <f t="shared" si="3"/>
        <v>9777</v>
      </c>
      <c r="P20" s="68">
        <f t="shared" si="4"/>
        <v>9615</v>
      </c>
      <c r="Q20" s="68">
        <f t="shared" si="5"/>
        <v>9508</v>
      </c>
      <c r="R20" s="68">
        <f t="shared" si="6"/>
        <v>9292</v>
      </c>
      <c r="S20" s="68">
        <f t="shared" si="7"/>
        <v>9131</v>
      </c>
      <c r="T20" s="59">
        <f t="shared" si="8"/>
        <v>8970</v>
      </c>
    </row>
    <row r="21" spans="1:20" ht="18" customHeight="1" x14ac:dyDescent="0.2">
      <c r="A21" s="69" t="s">
        <v>1074</v>
      </c>
      <c r="B21" s="90" t="s">
        <v>655</v>
      </c>
      <c r="C21" s="56" t="s">
        <v>14</v>
      </c>
      <c r="D21" s="60">
        <v>2</v>
      </c>
      <c r="E21" s="61" t="s">
        <v>58</v>
      </c>
      <c r="F21" s="57">
        <v>1.5</v>
      </c>
      <c r="G21" s="62">
        <f t="shared" si="9"/>
        <v>3.5</v>
      </c>
      <c r="H21" s="58">
        <f>IF(D21='基本（介護無）・単一'!$F$4,'基本（介護無）・単一'!$L$4,IF(D21='基本（介護無）・単一'!$F$5,'基本（介護無）・単一'!$L$5,IF(D21='基本（介護無）・単一'!$F$6,'基本（介護無）・単一'!$L$6,IF(D21='基本（介護無）・単一'!$F$7,'基本（介護無）・単一'!$L$7,IF(D21='基本（介護無）・単一'!$F$8,'基本（介護無）・単一'!$L$8,IF(D21='基本（介護無）・単一'!$F$9,'基本（介護無）・単一'!$L$9,IF(D21='基本（介護無）・単一'!$F$10,'基本（介護無）・単一'!$L$10)))))))</f>
        <v>483</v>
      </c>
      <c r="I21" s="257"/>
      <c r="J21" s="58">
        <f t="shared" si="10"/>
        <v>291</v>
      </c>
      <c r="K21" s="257"/>
      <c r="L21" s="58">
        <f t="shared" si="0"/>
        <v>1041</v>
      </c>
      <c r="M21" s="68">
        <f t="shared" si="1"/>
        <v>11659</v>
      </c>
      <c r="N21" s="68">
        <f t="shared" si="2"/>
        <v>11409</v>
      </c>
      <c r="O21" s="68">
        <f t="shared" si="3"/>
        <v>11346</v>
      </c>
      <c r="P21" s="68">
        <f t="shared" si="4"/>
        <v>11159</v>
      </c>
      <c r="Q21" s="68">
        <f t="shared" si="5"/>
        <v>11034</v>
      </c>
      <c r="R21" s="68">
        <f t="shared" si="6"/>
        <v>10784</v>
      </c>
      <c r="S21" s="68">
        <f t="shared" si="7"/>
        <v>10597</v>
      </c>
      <c r="T21" s="59">
        <f t="shared" si="8"/>
        <v>10410</v>
      </c>
    </row>
    <row r="22" spans="1:20" ht="18" customHeight="1" x14ac:dyDescent="0.2">
      <c r="A22" s="69" t="s">
        <v>1075</v>
      </c>
      <c r="B22" s="90" t="s">
        <v>655</v>
      </c>
      <c r="C22" s="56" t="s">
        <v>14</v>
      </c>
      <c r="D22" s="60">
        <v>2</v>
      </c>
      <c r="E22" s="61" t="s">
        <v>58</v>
      </c>
      <c r="F22" s="57">
        <v>2</v>
      </c>
      <c r="G22" s="62">
        <f t="shared" si="9"/>
        <v>4</v>
      </c>
      <c r="H22" s="58">
        <f>IF(D22='基本（介護無）・単一'!$F$4,'基本（介護無）・単一'!$L$4,IF(D22='基本（介護無）・単一'!$F$5,'基本（介護無）・単一'!$L$5,IF(D22='基本（介護無）・単一'!$F$6,'基本（介護無）・単一'!$L$6,IF(D22='基本（介護無）・単一'!$F$7,'基本（介護無）・単一'!$L$7,IF(D22='基本（介護無）・単一'!$F$8,'基本（介護無）・単一'!$L$8,IF(D22='基本（介護無）・単一'!$F$9,'基本（介護無）・単一'!$L$9,IF(D22='基本（介護無）・単一'!$F$10,'基本（介護無）・単一'!$L$10)))))))</f>
        <v>483</v>
      </c>
      <c r="I22" s="257"/>
      <c r="J22" s="58">
        <f t="shared" si="10"/>
        <v>388</v>
      </c>
      <c r="K22" s="257"/>
      <c r="L22" s="58">
        <f t="shared" si="0"/>
        <v>1186</v>
      </c>
      <c r="M22" s="68">
        <f t="shared" si="1"/>
        <v>13283</v>
      </c>
      <c r="N22" s="68">
        <f t="shared" si="2"/>
        <v>12998</v>
      </c>
      <c r="O22" s="68">
        <f t="shared" si="3"/>
        <v>12927</v>
      </c>
      <c r="P22" s="68">
        <f t="shared" si="4"/>
        <v>12713</v>
      </c>
      <c r="Q22" s="68">
        <f t="shared" si="5"/>
        <v>12571</v>
      </c>
      <c r="R22" s="68">
        <f t="shared" si="6"/>
        <v>12286</v>
      </c>
      <c r="S22" s="68">
        <f t="shared" si="7"/>
        <v>12073</v>
      </c>
      <c r="T22" s="59">
        <f t="shared" si="8"/>
        <v>11860</v>
      </c>
    </row>
    <row r="23" spans="1:20" ht="18" customHeight="1" x14ac:dyDescent="0.2">
      <c r="A23" s="69" t="s">
        <v>1076</v>
      </c>
      <c r="B23" s="90" t="s">
        <v>655</v>
      </c>
      <c r="C23" s="56" t="s">
        <v>14</v>
      </c>
      <c r="D23" s="60">
        <v>2</v>
      </c>
      <c r="E23" s="61" t="s">
        <v>58</v>
      </c>
      <c r="F23" s="57">
        <v>2.5</v>
      </c>
      <c r="G23" s="62">
        <f t="shared" si="9"/>
        <v>4.5</v>
      </c>
      <c r="H23" s="58">
        <f>IF(D23='基本（介護無）・単一'!$F$4,'基本（介護無）・単一'!$L$4,IF(D23='基本（介護無）・単一'!$F$5,'基本（介護無）・単一'!$L$5,IF(D23='基本（介護無）・単一'!$F$6,'基本（介護無）・単一'!$L$6,IF(D23='基本（介護無）・単一'!$F$7,'基本（介護無）・単一'!$L$7,IF(D23='基本（介護無）・単一'!$F$8,'基本（介護無）・単一'!$L$8,IF(D23='基本（介護無）・単一'!$F$9,'基本（介護無）・単一'!$L$9,IF(D23='基本（介護無）・単一'!$F$10,'基本（介護無）・単一'!$L$10)))))))</f>
        <v>483</v>
      </c>
      <c r="I23" s="257"/>
      <c r="J23" s="58">
        <f t="shared" si="10"/>
        <v>484</v>
      </c>
      <c r="K23" s="257"/>
      <c r="L23" s="58">
        <f t="shared" si="0"/>
        <v>1330</v>
      </c>
      <c r="M23" s="68">
        <f t="shared" si="1"/>
        <v>14896</v>
      </c>
      <c r="N23" s="68">
        <f t="shared" si="2"/>
        <v>14576</v>
      </c>
      <c r="O23" s="68">
        <f t="shared" si="3"/>
        <v>14497</v>
      </c>
      <c r="P23" s="68">
        <f t="shared" si="4"/>
        <v>14257</v>
      </c>
      <c r="Q23" s="68">
        <f t="shared" si="5"/>
        <v>14098</v>
      </c>
      <c r="R23" s="68">
        <f t="shared" si="6"/>
        <v>13778</v>
      </c>
      <c r="S23" s="68">
        <f t="shared" si="7"/>
        <v>13539</v>
      </c>
      <c r="T23" s="59">
        <f t="shared" si="8"/>
        <v>13300</v>
      </c>
    </row>
    <row r="24" spans="1:20" ht="18" customHeight="1" x14ac:dyDescent="0.2">
      <c r="A24" s="67" t="s">
        <v>1077</v>
      </c>
      <c r="B24" s="90" t="s">
        <v>655</v>
      </c>
      <c r="C24" s="56" t="s">
        <v>14</v>
      </c>
      <c r="D24" s="60">
        <v>2.5</v>
      </c>
      <c r="E24" s="61" t="s">
        <v>58</v>
      </c>
      <c r="F24" s="57">
        <v>0.5</v>
      </c>
      <c r="G24" s="62">
        <f t="shared" si="9"/>
        <v>3</v>
      </c>
      <c r="H24" s="58">
        <f>IF(D24='基本（介護無）・単一'!$F$4,'基本（介護無）・単一'!$L$4,IF(D24='基本（介護無）・単一'!$F$5,'基本（介護無）・単一'!$L$5,IF(D24='基本（介護無）・単一'!$F$6,'基本（介護無）・単一'!$L$6,IF(D24='基本（介護無）・単一'!$F$7,'基本（介護無）・単一'!$L$7,IF(D24='基本（介護無）・単一'!$F$8,'基本（介護無）・単一'!$L$8,IF(D24='基本（介護無）・単一'!$F$9,'基本（介護無）・単一'!$L$9,IF(D24='基本（介護無）・単一'!$F$10,'基本（介護無）・単一'!$L$10)))))))</f>
        <v>580</v>
      </c>
      <c r="I24" s="257"/>
      <c r="J24" s="58">
        <f t="shared" si="10"/>
        <v>98</v>
      </c>
      <c r="K24" s="257"/>
      <c r="L24" s="58">
        <f t="shared" si="0"/>
        <v>872</v>
      </c>
      <c r="M24" s="68">
        <f t="shared" si="1"/>
        <v>9766</v>
      </c>
      <c r="N24" s="68">
        <f t="shared" si="2"/>
        <v>9557</v>
      </c>
      <c r="O24" s="68">
        <f t="shared" si="3"/>
        <v>9504</v>
      </c>
      <c r="P24" s="68">
        <f t="shared" si="4"/>
        <v>9347</v>
      </c>
      <c r="Q24" s="68">
        <f t="shared" si="5"/>
        <v>9243</v>
      </c>
      <c r="R24" s="68">
        <f t="shared" si="6"/>
        <v>9033</v>
      </c>
      <c r="S24" s="68">
        <f t="shared" si="7"/>
        <v>8876</v>
      </c>
      <c r="T24" s="59">
        <f t="shared" si="8"/>
        <v>8720</v>
      </c>
    </row>
    <row r="25" spans="1:20" ht="18" customHeight="1" x14ac:dyDescent="0.2">
      <c r="A25" s="67" t="s">
        <v>1078</v>
      </c>
      <c r="B25" s="90" t="s">
        <v>655</v>
      </c>
      <c r="C25" s="56" t="s">
        <v>14</v>
      </c>
      <c r="D25" s="60">
        <v>2.5</v>
      </c>
      <c r="E25" s="61" t="s">
        <v>58</v>
      </c>
      <c r="F25" s="57">
        <v>1</v>
      </c>
      <c r="G25" s="62">
        <f t="shared" si="9"/>
        <v>3.5</v>
      </c>
      <c r="H25" s="58">
        <f>IF(D25='基本（介護無）・単一'!$F$4,'基本（介護無）・単一'!$L$4,IF(D25='基本（介護無）・単一'!$F$5,'基本（介護無）・単一'!$L$5,IF(D25='基本（介護無）・単一'!$F$6,'基本（介護無）・単一'!$L$6,IF(D25='基本（介護無）・単一'!$F$7,'基本（介護無）・単一'!$L$7,IF(D25='基本（介護無）・単一'!$F$8,'基本（介護無）・単一'!$L$8,IF(D25='基本（介護無）・単一'!$F$9,'基本（介護無）・単一'!$L$9,IF(D25='基本（介護無）・単一'!$F$10,'基本（介護無）・単一'!$L$10)))))))</f>
        <v>580</v>
      </c>
      <c r="I25" s="257"/>
      <c r="J25" s="58">
        <f t="shared" si="10"/>
        <v>195</v>
      </c>
      <c r="K25" s="257"/>
      <c r="L25" s="58">
        <f t="shared" si="0"/>
        <v>1018</v>
      </c>
      <c r="M25" s="68">
        <f t="shared" si="1"/>
        <v>11401</v>
      </c>
      <c r="N25" s="68">
        <f t="shared" si="2"/>
        <v>11157</v>
      </c>
      <c r="O25" s="68">
        <f t="shared" si="3"/>
        <v>11096</v>
      </c>
      <c r="P25" s="68">
        <f t="shared" si="4"/>
        <v>10912</v>
      </c>
      <c r="Q25" s="68">
        <f t="shared" si="5"/>
        <v>10790</v>
      </c>
      <c r="R25" s="68">
        <f t="shared" si="6"/>
        <v>10546</v>
      </c>
      <c r="S25" s="68">
        <f t="shared" si="7"/>
        <v>10363</v>
      </c>
      <c r="T25" s="59">
        <f t="shared" si="8"/>
        <v>10180</v>
      </c>
    </row>
    <row r="26" spans="1:20" ht="18" customHeight="1" x14ac:dyDescent="0.2">
      <c r="A26" s="67" t="s">
        <v>1079</v>
      </c>
      <c r="B26" s="90" t="s">
        <v>655</v>
      </c>
      <c r="C26" s="56" t="s">
        <v>14</v>
      </c>
      <c r="D26" s="60">
        <v>2.5</v>
      </c>
      <c r="E26" s="61" t="s">
        <v>58</v>
      </c>
      <c r="F26" s="57">
        <v>1.5</v>
      </c>
      <c r="G26" s="62">
        <f t="shared" si="9"/>
        <v>4</v>
      </c>
      <c r="H26" s="58">
        <f>IF(D26='基本（介護無）・単一'!$F$4,'基本（介護無）・単一'!$L$4,IF(D26='基本（介護無）・単一'!$F$5,'基本（介護無）・単一'!$L$5,IF(D26='基本（介護無）・単一'!$F$6,'基本（介護無）・単一'!$L$6,IF(D26='基本（介護無）・単一'!$F$7,'基本（介護無）・単一'!$L$7,IF(D26='基本（介護無）・単一'!$F$8,'基本（介護無）・単一'!$L$8,IF(D26='基本（介護無）・単一'!$F$9,'基本（介護無）・単一'!$L$9,IF(D26='基本（介護無）・単一'!$F$10,'基本（介護無）・単一'!$L$10)))))))</f>
        <v>580</v>
      </c>
      <c r="I26" s="257"/>
      <c r="J26" s="58">
        <f t="shared" si="10"/>
        <v>291</v>
      </c>
      <c r="K26" s="257"/>
      <c r="L26" s="58">
        <f t="shared" si="0"/>
        <v>1162</v>
      </c>
      <c r="M26" s="68">
        <f t="shared" si="1"/>
        <v>13014</v>
      </c>
      <c r="N26" s="68">
        <f t="shared" si="2"/>
        <v>12735</v>
      </c>
      <c r="O26" s="68">
        <f t="shared" si="3"/>
        <v>12665</v>
      </c>
      <c r="P26" s="68">
        <f t="shared" si="4"/>
        <v>12456</v>
      </c>
      <c r="Q26" s="68">
        <f t="shared" si="5"/>
        <v>12317</v>
      </c>
      <c r="R26" s="68">
        <f t="shared" si="6"/>
        <v>12038</v>
      </c>
      <c r="S26" s="68">
        <f t="shared" si="7"/>
        <v>11829</v>
      </c>
      <c r="T26" s="59">
        <f t="shared" si="8"/>
        <v>11620</v>
      </c>
    </row>
    <row r="27" spans="1:20" ht="18" customHeight="1" x14ac:dyDescent="0.2">
      <c r="A27" s="67" t="s">
        <v>1080</v>
      </c>
      <c r="B27" s="90" t="s">
        <v>655</v>
      </c>
      <c r="C27" s="56" t="s">
        <v>14</v>
      </c>
      <c r="D27" s="60">
        <v>2.5</v>
      </c>
      <c r="E27" s="61" t="s">
        <v>58</v>
      </c>
      <c r="F27" s="57">
        <v>2</v>
      </c>
      <c r="G27" s="62">
        <f t="shared" si="9"/>
        <v>4.5</v>
      </c>
      <c r="H27" s="58">
        <f>IF(D27='基本（介護無）・単一'!$F$4,'基本（介護無）・単一'!$L$4,IF(D27='基本（介護無）・単一'!$F$5,'基本（介護無）・単一'!$L$5,IF(D27='基本（介護無）・単一'!$F$6,'基本（介護無）・単一'!$L$6,IF(D27='基本（介護無）・単一'!$F$7,'基本（介護無）・単一'!$L$7,IF(D27='基本（介護無）・単一'!$F$8,'基本（介護無）・単一'!$L$8,IF(D27='基本（介護無）・単一'!$F$9,'基本（介護無）・単一'!$L$9,IF(D27='基本（介護無）・単一'!$F$10,'基本（介護無）・単一'!$L$10)))))))</f>
        <v>580</v>
      </c>
      <c r="I27" s="257"/>
      <c r="J27" s="58">
        <f t="shared" si="10"/>
        <v>388</v>
      </c>
      <c r="K27" s="257"/>
      <c r="L27" s="58">
        <f t="shared" si="0"/>
        <v>1307</v>
      </c>
      <c r="M27" s="68">
        <f t="shared" si="1"/>
        <v>14638</v>
      </c>
      <c r="N27" s="68">
        <f t="shared" si="2"/>
        <v>14324</v>
      </c>
      <c r="O27" s="68">
        <f t="shared" si="3"/>
        <v>14246</v>
      </c>
      <c r="P27" s="68">
        <f t="shared" si="4"/>
        <v>14011</v>
      </c>
      <c r="Q27" s="68">
        <f t="shared" si="5"/>
        <v>13854</v>
      </c>
      <c r="R27" s="68">
        <f t="shared" si="6"/>
        <v>13540</v>
      </c>
      <c r="S27" s="68">
        <f t="shared" si="7"/>
        <v>13305</v>
      </c>
      <c r="T27" s="59">
        <f t="shared" si="8"/>
        <v>13070</v>
      </c>
    </row>
    <row r="28" spans="1:20" ht="18" customHeight="1" x14ac:dyDescent="0.2">
      <c r="A28" s="67" t="s">
        <v>1081</v>
      </c>
      <c r="B28" s="90" t="s">
        <v>655</v>
      </c>
      <c r="C28" s="56" t="s">
        <v>14</v>
      </c>
      <c r="D28" s="60">
        <v>2.5</v>
      </c>
      <c r="E28" s="61" t="s">
        <v>58</v>
      </c>
      <c r="F28" s="57">
        <v>2.5</v>
      </c>
      <c r="G28" s="62">
        <f t="shared" si="9"/>
        <v>5</v>
      </c>
      <c r="H28" s="58">
        <f>IF(D28='基本（介護無）・単一'!$F$4,'基本（介護無）・単一'!$L$4,IF(D28='基本（介護無）・単一'!$F$5,'基本（介護無）・単一'!$L$5,IF(D28='基本（介護無）・単一'!$F$6,'基本（介護無）・単一'!$L$6,IF(D28='基本（介護無）・単一'!$F$7,'基本（介護無）・単一'!$L$7,IF(D28='基本（介護無）・単一'!$F$8,'基本（介護無）・単一'!$L$8,IF(D28='基本（介護無）・単一'!$F$9,'基本（介護無）・単一'!$L$9,IF(D28='基本（介護無）・単一'!$F$10,'基本（介護無）・単一'!$L$10)))))))</f>
        <v>580</v>
      </c>
      <c r="I28" s="257"/>
      <c r="J28" s="58">
        <f t="shared" si="10"/>
        <v>484</v>
      </c>
      <c r="K28" s="257"/>
      <c r="L28" s="58">
        <f t="shared" si="0"/>
        <v>1451</v>
      </c>
      <c r="M28" s="68">
        <f t="shared" si="1"/>
        <v>16251</v>
      </c>
      <c r="N28" s="68">
        <f t="shared" si="2"/>
        <v>15902</v>
      </c>
      <c r="O28" s="68">
        <f t="shared" si="3"/>
        <v>15815</v>
      </c>
      <c r="P28" s="68">
        <f t="shared" si="4"/>
        <v>15554</v>
      </c>
      <c r="Q28" s="68">
        <f t="shared" si="5"/>
        <v>15380</v>
      </c>
      <c r="R28" s="68">
        <f t="shared" si="6"/>
        <v>15032</v>
      </c>
      <c r="S28" s="68">
        <f t="shared" si="7"/>
        <v>14771</v>
      </c>
      <c r="T28" s="59">
        <f t="shared" si="8"/>
        <v>14510</v>
      </c>
    </row>
    <row r="29" spans="1:20" ht="18" customHeight="1" x14ac:dyDescent="0.2">
      <c r="A29" s="69" t="s">
        <v>1082</v>
      </c>
      <c r="B29" s="90" t="s">
        <v>655</v>
      </c>
      <c r="C29" s="56" t="s">
        <v>14</v>
      </c>
      <c r="D29" s="60">
        <v>3</v>
      </c>
      <c r="E29" s="61" t="s">
        <v>58</v>
      </c>
      <c r="F29" s="57">
        <v>0.5</v>
      </c>
      <c r="G29" s="62">
        <f t="shared" si="9"/>
        <v>3.5</v>
      </c>
      <c r="H29" s="58">
        <f>IF(D29='基本（介護無）・単一'!$F$4,'基本（介護無）・単一'!$L$4,IF(D29='基本（介護無）・単一'!$F$5,'基本（介護無）・単一'!$L$5,IF(D29='基本（介護無）・単一'!$F$6,'基本（介護無）・単一'!$L$6,IF(D29='基本（介護無）・単一'!$F$7,'基本（介護無）・単一'!$L$7,IF(D29='基本（介護無）・単一'!$F$8,'基本（介護無）・単一'!$L$8,IF(D29='基本（介護無）・単一'!$F$9,'基本（介護無）・単一'!$L$9,IF(D29='基本（介護無）・単一'!$F$10,'基本（介護無）・単一'!$L$10)))))))</f>
        <v>676</v>
      </c>
      <c r="I29" s="257"/>
      <c r="J29" s="58">
        <f>J24</f>
        <v>98</v>
      </c>
      <c r="K29" s="257"/>
      <c r="L29" s="58">
        <f t="shared" si="0"/>
        <v>992</v>
      </c>
      <c r="M29" s="68">
        <f t="shared" si="1"/>
        <v>11110</v>
      </c>
      <c r="N29" s="68">
        <f t="shared" si="2"/>
        <v>10872</v>
      </c>
      <c r="O29" s="68">
        <f t="shared" si="3"/>
        <v>10812</v>
      </c>
      <c r="P29" s="68">
        <f t="shared" si="4"/>
        <v>10634</v>
      </c>
      <c r="Q29" s="68">
        <f t="shared" si="5"/>
        <v>10515</v>
      </c>
      <c r="R29" s="68">
        <f t="shared" si="6"/>
        <v>10277</v>
      </c>
      <c r="S29" s="68">
        <f t="shared" si="7"/>
        <v>10098</v>
      </c>
      <c r="T29" s="59">
        <f t="shared" si="8"/>
        <v>9920</v>
      </c>
    </row>
    <row r="30" spans="1:20" ht="18" customHeight="1" x14ac:dyDescent="0.2">
      <c r="A30" s="69" t="s">
        <v>1083</v>
      </c>
      <c r="B30" s="90" t="s">
        <v>655</v>
      </c>
      <c r="C30" s="56" t="s">
        <v>14</v>
      </c>
      <c r="D30" s="60">
        <v>3</v>
      </c>
      <c r="E30" s="61" t="s">
        <v>58</v>
      </c>
      <c r="F30" s="57">
        <v>1</v>
      </c>
      <c r="G30" s="62">
        <f t="shared" si="9"/>
        <v>4</v>
      </c>
      <c r="H30" s="58">
        <f>IF(D30='基本（介護無）・単一'!$F$4,'基本（介護無）・単一'!$L$4,IF(D30='基本（介護無）・単一'!$F$5,'基本（介護無）・単一'!$L$5,IF(D30='基本（介護無）・単一'!$F$6,'基本（介護無）・単一'!$L$6,IF(D30='基本（介護無）・単一'!$F$7,'基本（介護無）・単一'!$L$7,IF(D30='基本（介護無）・単一'!$F$8,'基本（介護無）・単一'!$L$8,IF(D30='基本（介護無）・単一'!$F$9,'基本（介護無）・単一'!$L$9,IF(D30='基本（介護無）・単一'!$F$10,'基本（介護無）・単一'!$L$10)))))))</f>
        <v>676</v>
      </c>
      <c r="I30" s="257"/>
      <c r="J30" s="58">
        <f t="shared" si="10"/>
        <v>195</v>
      </c>
      <c r="K30" s="257"/>
      <c r="L30" s="58">
        <f t="shared" si="0"/>
        <v>1138</v>
      </c>
      <c r="M30" s="68">
        <f t="shared" si="1"/>
        <v>12745</v>
      </c>
      <c r="N30" s="68">
        <f t="shared" si="2"/>
        <v>12472</v>
      </c>
      <c r="O30" s="68">
        <f t="shared" si="3"/>
        <v>12404</v>
      </c>
      <c r="P30" s="68">
        <f t="shared" si="4"/>
        <v>12199</v>
      </c>
      <c r="Q30" s="68">
        <f t="shared" si="5"/>
        <v>12062</v>
      </c>
      <c r="R30" s="68">
        <f t="shared" si="6"/>
        <v>11789</v>
      </c>
      <c r="S30" s="68">
        <f t="shared" si="7"/>
        <v>11584</v>
      </c>
      <c r="T30" s="59">
        <f t="shared" si="8"/>
        <v>11380</v>
      </c>
    </row>
    <row r="31" spans="1:20" ht="18" customHeight="1" x14ac:dyDescent="0.2">
      <c r="A31" s="69" t="s">
        <v>1084</v>
      </c>
      <c r="B31" s="90" t="s">
        <v>655</v>
      </c>
      <c r="C31" s="56" t="s">
        <v>14</v>
      </c>
      <c r="D31" s="60">
        <v>3</v>
      </c>
      <c r="E31" s="61" t="s">
        <v>58</v>
      </c>
      <c r="F31" s="57">
        <v>1.5</v>
      </c>
      <c r="G31" s="62">
        <f t="shared" si="9"/>
        <v>4.5</v>
      </c>
      <c r="H31" s="58">
        <f>IF(D31='基本（介護無）・単一'!$F$4,'基本（介護無）・単一'!$L$4,IF(D31='基本（介護無）・単一'!$F$5,'基本（介護無）・単一'!$L$5,IF(D31='基本（介護無）・単一'!$F$6,'基本（介護無）・単一'!$L$6,IF(D31='基本（介護無）・単一'!$F$7,'基本（介護無）・単一'!$L$7,IF(D31='基本（介護無）・単一'!$F$8,'基本（介護無）・単一'!$L$8,IF(D31='基本（介護無）・単一'!$F$9,'基本（介護無）・単一'!$L$9,IF(D31='基本（介護無）・単一'!$F$10,'基本（介護無）・単一'!$L$10)))))))</f>
        <v>676</v>
      </c>
      <c r="I31" s="257"/>
      <c r="J31" s="58">
        <f t="shared" si="10"/>
        <v>291</v>
      </c>
      <c r="K31" s="257"/>
      <c r="L31" s="58">
        <f t="shared" si="0"/>
        <v>1282</v>
      </c>
      <c r="M31" s="68">
        <f t="shared" si="1"/>
        <v>14358</v>
      </c>
      <c r="N31" s="68">
        <f t="shared" si="2"/>
        <v>14050</v>
      </c>
      <c r="O31" s="68">
        <f t="shared" si="3"/>
        <v>13973</v>
      </c>
      <c r="P31" s="68">
        <f t="shared" si="4"/>
        <v>13743</v>
      </c>
      <c r="Q31" s="68">
        <f t="shared" si="5"/>
        <v>13589</v>
      </c>
      <c r="R31" s="68">
        <f t="shared" si="6"/>
        <v>13281</v>
      </c>
      <c r="S31" s="68">
        <f t="shared" si="7"/>
        <v>13050</v>
      </c>
      <c r="T31" s="59">
        <f t="shared" si="8"/>
        <v>12820</v>
      </c>
    </row>
    <row r="32" spans="1:20" ht="18" customHeight="1" x14ac:dyDescent="0.2">
      <c r="A32" s="69" t="s">
        <v>1085</v>
      </c>
      <c r="B32" s="90" t="s">
        <v>655</v>
      </c>
      <c r="C32" s="56" t="s">
        <v>14</v>
      </c>
      <c r="D32" s="60">
        <v>3</v>
      </c>
      <c r="E32" s="61" t="s">
        <v>58</v>
      </c>
      <c r="F32" s="57">
        <v>2</v>
      </c>
      <c r="G32" s="62">
        <f t="shared" si="9"/>
        <v>5</v>
      </c>
      <c r="H32" s="58">
        <f>IF(D32='基本（介護無）・単一'!$F$4,'基本（介護無）・単一'!$L$4,IF(D32='基本（介護無）・単一'!$F$5,'基本（介護無）・単一'!$L$5,IF(D32='基本（介護無）・単一'!$F$6,'基本（介護無）・単一'!$L$6,IF(D32='基本（介護無）・単一'!$F$7,'基本（介護無）・単一'!$L$7,IF(D32='基本（介護無）・単一'!$F$8,'基本（介護無）・単一'!$L$8,IF(D32='基本（介護無）・単一'!$F$9,'基本（介護無）・単一'!$L$9,IF(D32='基本（介護無）・単一'!$F$10,'基本（介護無）・単一'!$L$10)))))))</f>
        <v>676</v>
      </c>
      <c r="I32" s="257"/>
      <c r="J32" s="58">
        <f t="shared" si="10"/>
        <v>388</v>
      </c>
      <c r="K32" s="257"/>
      <c r="L32" s="58">
        <f t="shared" si="0"/>
        <v>1427</v>
      </c>
      <c r="M32" s="68">
        <f t="shared" si="1"/>
        <v>15982</v>
      </c>
      <c r="N32" s="68">
        <f t="shared" si="2"/>
        <v>15639</v>
      </c>
      <c r="O32" s="68">
        <f t="shared" si="3"/>
        <v>15554</v>
      </c>
      <c r="P32" s="68">
        <f t="shared" si="4"/>
        <v>15297</v>
      </c>
      <c r="Q32" s="68">
        <f t="shared" si="5"/>
        <v>15126</v>
      </c>
      <c r="R32" s="68">
        <f t="shared" si="6"/>
        <v>14783</v>
      </c>
      <c r="S32" s="68">
        <f t="shared" si="7"/>
        <v>14526</v>
      </c>
      <c r="T32" s="59">
        <f t="shared" si="8"/>
        <v>14270</v>
      </c>
    </row>
    <row r="33" spans="1:20" ht="18" customHeight="1" x14ac:dyDescent="0.2">
      <c r="A33" s="69" t="s">
        <v>1086</v>
      </c>
      <c r="B33" s="90" t="s">
        <v>655</v>
      </c>
      <c r="C33" s="56" t="s">
        <v>14</v>
      </c>
      <c r="D33" s="60">
        <v>3</v>
      </c>
      <c r="E33" s="61" t="s">
        <v>58</v>
      </c>
      <c r="F33" s="57">
        <v>2.5</v>
      </c>
      <c r="G33" s="62">
        <f t="shared" si="9"/>
        <v>5.5</v>
      </c>
      <c r="H33" s="58">
        <f>IF(D33='基本（介護無）・単一'!$F$4,'基本（介護無）・単一'!$L$4,IF(D33='基本（介護無）・単一'!$F$5,'基本（介護無）・単一'!$L$5,IF(D33='基本（介護無）・単一'!$F$6,'基本（介護無）・単一'!$L$6,IF(D33='基本（介護無）・単一'!$F$7,'基本（介護無）・単一'!$L$7,IF(D33='基本（介護無）・単一'!$F$8,'基本（介護無）・単一'!$L$8,IF(D33='基本（介護無）・単一'!$F$9,'基本（介護無）・単一'!$L$9,IF(D33='基本（介護無）・単一'!$F$10,'基本（介護無）・単一'!$L$10)))))))</f>
        <v>676</v>
      </c>
      <c r="I33" s="257"/>
      <c r="J33" s="58">
        <f t="shared" si="10"/>
        <v>484</v>
      </c>
      <c r="K33" s="257"/>
      <c r="L33" s="58">
        <f t="shared" si="0"/>
        <v>1571</v>
      </c>
      <c r="M33" s="68">
        <f t="shared" si="1"/>
        <v>17595</v>
      </c>
      <c r="N33" s="68">
        <f t="shared" si="2"/>
        <v>17218</v>
      </c>
      <c r="O33" s="68">
        <f t="shared" si="3"/>
        <v>17123</v>
      </c>
      <c r="P33" s="68">
        <f t="shared" si="4"/>
        <v>16841</v>
      </c>
      <c r="Q33" s="68">
        <f t="shared" si="5"/>
        <v>16652</v>
      </c>
      <c r="R33" s="68">
        <f t="shared" si="6"/>
        <v>16275</v>
      </c>
      <c r="S33" s="68">
        <f t="shared" si="7"/>
        <v>15992</v>
      </c>
      <c r="T33" s="59">
        <f t="shared" si="8"/>
        <v>15710</v>
      </c>
    </row>
    <row r="34" spans="1:20" ht="18" customHeight="1" x14ac:dyDescent="0.2">
      <c r="A34" s="67" t="s">
        <v>1087</v>
      </c>
      <c r="B34" s="90" t="s">
        <v>655</v>
      </c>
      <c r="C34" s="56" t="s">
        <v>14</v>
      </c>
      <c r="D34" s="60">
        <v>3.5</v>
      </c>
      <c r="E34" s="61" t="s">
        <v>58</v>
      </c>
      <c r="F34" s="57">
        <v>0.5</v>
      </c>
      <c r="G34" s="62">
        <f t="shared" si="9"/>
        <v>4</v>
      </c>
      <c r="H34" s="58">
        <f>IF(D34='基本（介護無）・単一'!$F$4,'基本（介護無）・単一'!$L$4,IF(D34='基本（介護無）・単一'!$F$5,'基本（介護無）・単一'!$L$5,IF(D34='基本（介護無）・単一'!$F$6,'基本（介護無）・単一'!$L$6,IF(D34='基本（介護無）・単一'!$F$7,'基本（介護無）・単一'!$L$7,IF(D34='基本（介護無）・単一'!$F$8,'基本（介護無）・単一'!$L$8,IF(D34='基本（介護無）・単一'!$F$9,'基本（介護無）・単一'!$L$9,IF(D34='基本（介護無）・単一'!$F$10,'基本（介護無）・単一'!$L$10)))))))</f>
        <v>773</v>
      </c>
      <c r="I34" s="257"/>
      <c r="J34" s="58">
        <f>J29</f>
        <v>98</v>
      </c>
      <c r="K34" s="257"/>
      <c r="L34" s="58">
        <f t="shared" si="0"/>
        <v>1113</v>
      </c>
      <c r="M34" s="68">
        <f t="shared" si="1"/>
        <v>12465</v>
      </c>
      <c r="N34" s="68">
        <f t="shared" si="2"/>
        <v>12198</v>
      </c>
      <c r="O34" s="68">
        <f t="shared" si="3"/>
        <v>12131</v>
      </c>
      <c r="P34" s="68">
        <f t="shared" si="4"/>
        <v>11931</v>
      </c>
      <c r="Q34" s="68">
        <f t="shared" si="5"/>
        <v>11797</v>
      </c>
      <c r="R34" s="68">
        <f t="shared" si="6"/>
        <v>11530</v>
      </c>
      <c r="S34" s="68">
        <f t="shared" si="7"/>
        <v>11330</v>
      </c>
      <c r="T34" s="59">
        <f t="shared" si="8"/>
        <v>11130</v>
      </c>
    </row>
    <row r="35" spans="1:20" ht="18" customHeight="1" x14ac:dyDescent="0.2">
      <c r="A35" s="67" t="s">
        <v>1088</v>
      </c>
      <c r="B35" s="90" t="s">
        <v>655</v>
      </c>
      <c r="C35" s="56" t="s">
        <v>14</v>
      </c>
      <c r="D35" s="60">
        <v>3.5</v>
      </c>
      <c r="E35" s="61" t="s">
        <v>58</v>
      </c>
      <c r="F35" s="57">
        <v>1</v>
      </c>
      <c r="G35" s="62">
        <f t="shared" si="9"/>
        <v>4.5</v>
      </c>
      <c r="H35" s="58">
        <f>IF(D35='基本（介護無）・単一'!$F$4,'基本（介護無）・単一'!$L$4,IF(D35='基本（介護無）・単一'!$F$5,'基本（介護無）・単一'!$L$5,IF(D35='基本（介護無）・単一'!$F$6,'基本（介護無）・単一'!$L$6,IF(D35='基本（介護無）・単一'!$F$7,'基本（介護無）・単一'!$L$7,IF(D35='基本（介護無）・単一'!$F$8,'基本（介護無）・単一'!$L$8,IF(D35='基本（介護無）・単一'!$F$9,'基本（介護無）・単一'!$L$9,IF(D35='基本（介護無）・単一'!$F$10,'基本（介護無）・単一'!$L$10)))))))</f>
        <v>773</v>
      </c>
      <c r="I35" s="257"/>
      <c r="J35" s="58">
        <f t="shared" si="10"/>
        <v>195</v>
      </c>
      <c r="K35" s="257"/>
      <c r="L35" s="58">
        <f t="shared" si="0"/>
        <v>1259</v>
      </c>
      <c r="M35" s="68">
        <f t="shared" si="1"/>
        <v>14100</v>
      </c>
      <c r="N35" s="68">
        <f t="shared" si="2"/>
        <v>13798</v>
      </c>
      <c r="O35" s="68">
        <f t="shared" si="3"/>
        <v>13723</v>
      </c>
      <c r="P35" s="68">
        <f t="shared" si="4"/>
        <v>13496</v>
      </c>
      <c r="Q35" s="68">
        <f t="shared" si="5"/>
        <v>13345</v>
      </c>
      <c r="R35" s="68">
        <f t="shared" si="6"/>
        <v>13043</v>
      </c>
      <c r="S35" s="68">
        <f t="shared" si="7"/>
        <v>12816</v>
      </c>
      <c r="T35" s="59">
        <f t="shared" si="8"/>
        <v>12590</v>
      </c>
    </row>
    <row r="36" spans="1:20" ht="18" customHeight="1" x14ac:dyDescent="0.2">
      <c r="A36" s="67" t="s">
        <v>1089</v>
      </c>
      <c r="B36" s="90" t="s">
        <v>655</v>
      </c>
      <c r="C36" s="56" t="s">
        <v>14</v>
      </c>
      <c r="D36" s="60">
        <v>3.5</v>
      </c>
      <c r="E36" s="61" t="s">
        <v>58</v>
      </c>
      <c r="F36" s="57">
        <v>1.5</v>
      </c>
      <c r="G36" s="62">
        <f t="shared" si="9"/>
        <v>5</v>
      </c>
      <c r="H36" s="58">
        <f>IF(D36='基本（介護無）・単一'!$F$4,'基本（介護無）・単一'!$L$4,IF(D36='基本（介護無）・単一'!$F$5,'基本（介護無）・単一'!$L$5,IF(D36='基本（介護無）・単一'!$F$6,'基本（介護無）・単一'!$L$6,IF(D36='基本（介護無）・単一'!$F$7,'基本（介護無）・単一'!$L$7,IF(D36='基本（介護無）・単一'!$F$8,'基本（介護無）・単一'!$L$8,IF(D36='基本（介護無）・単一'!$F$9,'基本（介護無）・単一'!$L$9,IF(D36='基本（介護無）・単一'!$F$10,'基本（介護無）・単一'!$L$10)))))))</f>
        <v>773</v>
      </c>
      <c r="I36" s="257"/>
      <c r="J36" s="58">
        <f t="shared" si="10"/>
        <v>291</v>
      </c>
      <c r="K36" s="257"/>
      <c r="L36" s="58">
        <f t="shared" si="0"/>
        <v>1403</v>
      </c>
      <c r="M36" s="68">
        <f t="shared" si="1"/>
        <v>15713</v>
      </c>
      <c r="N36" s="68">
        <f t="shared" si="2"/>
        <v>15376</v>
      </c>
      <c r="O36" s="68">
        <f t="shared" si="3"/>
        <v>15292</v>
      </c>
      <c r="P36" s="68">
        <f t="shared" si="4"/>
        <v>15040</v>
      </c>
      <c r="Q36" s="68">
        <f t="shared" si="5"/>
        <v>14871</v>
      </c>
      <c r="R36" s="68">
        <f t="shared" si="6"/>
        <v>14535</v>
      </c>
      <c r="S36" s="68">
        <f t="shared" si="7"/>
        <v>14282</v>
      </c>
      <c r="T36" s="59">
        <f t="shared" si="8"/>
        <v>14030</v>
      </c>
    </row>
    <row r="37" spans="1:20" ht="18" customHeight="1" x14ac:dyDescent="0.2">
      <c r="A37" s="67" t="s">
        <v>1090</v>
      </c>
      <c r="B37" s="90" t="s">
        <v>655</v>
      </c>
      <c r="C37" s="56" t="s">
        <v>14</v>
      </c>
      <c r="D37" s="60">
        <v>3.5</v>
      </c>
      <c r="E37" s="61" t="s">
        <v>58</v>
      </c>
      <c r="F37" s="57">
        <v>2</v>
      </c>
      <c r="G37" s="62">
        <f t="shared" si="9"/>
        <v>5.5</v>
      </c>
      <c r="H37" s="58">
        <f>IF(D37='基本（介護無）・単一'!$F$4,'基本（介護無）・単一'!$L$4,IF(D37='基本（介護無）・単一'!$F$5,'基本（介護無）・単一'!$L$5,IF(D37='基本（介護無）・単一'!$F$6,'基本（介護無）・単一'!$L$6,IF(D37='基本（介護無）・単一'!$F$7,'基本（介護無）・単一'!$L$7,IF(D37='基本（介護無）・単一'!$F$8,'基本（介護無）・単一'!$L$8,IF(D37='基本（介護無）・単一'!$F$9,'基本（介護無）・単一'!$L$9,IF(D37='基本（介護無）・単一'!$F$10,'基本（介護無）・単一'!$L$10)))))))</f>
        <v>773</v>
      </c>
      <c r="I37" s="257"/>
      <c r="J37" s="58">
        <f t="shared" si="10"/>
        <v>388</v>
      </c>
      <c r="K37" s="257"/>
      <c r="L37" s="58">
        <f t="shared" si="0"/>
        <v>1548</v>
      </c>
      <c r="M37" s="68">
        <f t="shared" si="1"/>
        <v>17337</v>
      </c>
      <c r="N37" s="68">
        <f t="shared" si="2"/>
        <v>16966</v>
      </c>
      <c r="O37" s="68">
        <f t="shared" si="3"/>
        <v>16873</v>
      </c>
      <c r="P37" s="68">
        <f t="shared" si="4"/>
        <v>16594</v>
      </c>
      <c r="Q37" s="68">
        <f t="shared" si="5"/>
        <v>16408</v>
      </c>
      <c r="R37" s="68">
        <f t="shared" si="6"/>
        <v>16037</v>
      </c>
      <c r="S37" s="68">
        <f t="shared" si="7"/>
        <v>15758</v>
      </c>
      <c r="T37" s="59">
        <f t="shared" si="8"/>
        <v>15480</v>
      </c>
    </row>
    <row r="38" spans="1:20" ht="18" customHeight="1" x14ac:dyDescent="0.2">
      <c r="A38" s="67" t="s">
        <v>1091</v>
      </c>
      <c r="B38" s="90" t="s">
        <v>655</v>
      </c>
      <c r="C38" s="56" t="s">
        <v>14</v>
      </c>
      <c r="D38" s="60">
        <v>3.5</v>
      </c>
      <c r="E38" s="61" t="s">
        <v>58</v>
      </c>
      <c r="F38" s="57">
        <v>2.5</v>
      </c>
      <c r="G38" s="62">
        <f t="shared" si="9"/>
        <v>6</v>
      </c>
      <c r="H38" s="58">
        <f>IF(D38='基本（介護無）・単一'!$F$4,'基本（介護無）・単一'!$L$4,IF(D38='基本（介護無）・単一'!$F$5,'基本（介護無）・単一'!$L$5,IF(D38='基本（介護無）・単一'!$F$6,'基本（介護無）・単一'!$L$6,IF(D38='基本（介護無）・単一'!$F$7,'基本（介護無）・単一'!$L$7,IF(D38='基本（介護無）・単一'!$F$8,'基本（介護無）・単一'!$L$8,IF(D38='基本（介護無）・単一'!$F$9,'基本（介護無）・単一'!$L$9,IF(D38='基本（介護無）・単一'!$F$10,'基本（介護無）・単一'!$L$10)))))))</f>
        <v>773</v>
      </c>
      <c r="I38" s="257"/>
      <c r="J38" s="58">
        <f t="shared" si="10"/>
        <v>484</v>
      </c>
      <c r="K38" s="257"/>
      <c r="L38" s="58">
        <f t="shared" si="0"/>
        <v>1692</v>
      </c>
      <c r="M38" s="68">
        <f t="shared" si="1"/>
        <v>18950</v>
      </c>
      <c r="N38" s="68">
        <f t="shared" si="2"/>
        <v>18544</v>
      </c>
      <c r="O38" s="68">
        <f t="shared" si="3"/>
        <v>18442</v>
      </c>
      <c r="P38" s="68">
        <f t="shared" si="4"/>
        <v>18138</v>
      </c>
      <c r="Q38" s="68">
        <f t="shared" si="5"/>
        <v>17935</v>
      </c>
      <c r="R38" s="68">
        <f t="shared" si="6"/>
        <v>17529</v>
      </c>
      <c r="S38" s="68">
        <f t="shared" si="7"/>
        <v>17224</v>
      </c>
      <c r="T38" s="59">
        <f t="shared" si="8"/>
        <v>16920</v>
      </c>
    </row>
    <row r="39" spans="1:20" ht="18" customHeight="1" x14ac:dyDescent="0.2">
      <c r="A39" s="69" t="s">
        <v>1092</v>
      </c>
      <c r="B39" s="90" t="s">
        <v>655</v>
      </c>
      <c r="C39" s="56" t="s">
        <v>14</v>
      </c>
      <c r="D39" s="60">
        <v>4</v>
      </c>
      <c r="E39" s="61" t="s">
        <v>58</v>
      </c>
      <c r="F39" s="57">
        <v>0.5</v>
      </c>
      <c r="G39" s="62">
        <f t="shared" si="9"/>
        <v>4.5</v>
      </c>
      <c r="H39" s="58">
        <f>'基本（介護無）・単一'!L11</f>
        <v>869</v>
      </c>
      <c r="I39" s="257"/>
      <c r="J39" s="58">
        <f t="shared" si="10"/>
        <v>98</v>
      </c>
      <c r="K39" s="257"/>
      <c r="L39" s="58">
        <f t="shared" si="0"/>
        <v>1233</v>
      </c>
      <c r="M39" s="68">
        <f t="shared" si="1"/>
        <v>13809</v>
      </c>
      <c r="N39" s="68">
        <f t="shared" si="2"/>
        <v>13513</v>
      </c>
      <c r="O39" s="68">
        <f t="shared" si="3"/>
        <v>13439</v>
      </c>
      <c r="P39" s="68">
        <f t="shared" si="4"/>
        <v>13217</v>
      </c>
      <c r="Q39" s="68">
        <f t="shared" si="5"/>
        <v>13069</v>
      </c>
      <c r="R39" s="68">
        <f t="shared" si="6"/>
        <v>12773</v>
      </c>
      <c r="S39" s="68">
        <f t="shared" si="7"/>
        <v>12551</v>
      </c>
      <c r="T39" s="59">
        <f t="shared" si="8"/>
        <v>12330</v>
      </c>
    </row>
    <row r="40" spans="1:20" ht="18" customHeight="1" x14ac:dyDescent="0.2">
      <c r="A40" s="69" t="s">
        <v>1093</v>
      </c>
      <c r="B40" s="90" t="s">
        <v>655</v>
      </c>
      <c r="C40" s="56" t="s">
        <v>14</v>
      </c>
      <c r="D40" s="60">
        <v>4</v>
      </c>
      <c r="E40" s="61" t="s">
        <v>58</v>
      </c>
      <c r="F40" s="57">
        <v>1</v>
      </c>
      <c r="G40" s="62">
        <f t="shared" si="9"/>
        <v>5</v>
      </c>
      <c r="H40" s="58">
        <f>$H$39</f>
        <v>869</v>
      </c>
      <c r="I40" s="257"/>
      <c r="J40" s="58">
        <f t="shared" si="10"/>
        <v>195</v>
      </c>
      <c r="K40" s="257"/>
      <c r="L40" s="58">
        <f t="shared" si="0"/>
        <v>1379</v>
      </c>
      <c r="M40" s="68">
        <f t="shared" si="1"/>
        <v>15444</v>
      </c>
      <c r="N40" s="68">
        <f t="shared" si="2"/>
        <v>15113</v>
      </c>
      <c r="O40" s="68">
        <f t="shared" si="3"/>
        <v>15031</v>
      </c>
      <c r="P40" s="68">
        <f t="shared" si="4"/>
        <v>14782</v>
      </c>
      <c r="Q40" s="68">
        <f t="shared" si="5"/>
        <v>14617</v>
      </c>
      <c r="R40" s="68">
        <f t="shared" si="6"/>
        <v>14286</v>
      </c>
      <c r="S40" s="68">
        <f t="shared" si="7"/>
        <v>14038</v>
      </c>
      <c r="T40" s="59">
        <f t="shared" si="8"/>
        <v>13790</v>
      </c>
    </row>
    <row r="41" spans="1:20" ht="18" customHeight="1" x14ac:dyDescent="0.2">
      <c r="A41" s="69" t="s">
        <v>1094</v>
      </c>
      <c r="B41" s="90" t="s">
        <v>655</v>
      </c>
      <c r="C41" s="56" t="s">
        <v>14</v>
      </c>
      <c r="D41" s="60">
        <v>4</v>
      </c>
      <c r="E41" s="61" t="s">
        <v>58</v>
      </c>
      <c r="F41" s="57">
        <v>1.5</v>
      </c>
      <c r="G41" s="62">
        <f t="shared" si="9"/>
        <v>5.5</v>
      </c>
      <c r="H41" s="58">
        <f>$H$39</f>
        <v>869</v>
      </c>
      <c r="I41" s="257"/>
      <c r="J41" s="58">
        <f t="shared" si="10"/>
        <v>291</v>
      </c>
      <c r="K41" s="257"/>
      <c r="L41" s="58">
        <f t="shared" si="0"/>
        <v>1523</v>
      </c>
      <c r="M41" s="68">
        <f t="shared" si="1"/>
        <v>17057</v>
      </c>
      <c r="N41" s="68">
        <f t="shared" si="2"/>
        <v>16692</v>
      </c>
      <c r="O41" s="68">
        <f t="shared" si="3"/>
        <v>16600</v>
      </c>
      <c r="P41" s="68">
        <f t="shared" si="4"/>
        <v>16326</v>
      </c>
      <c r="Q41" s="68">
        <f t="shared" si="5"/>
        <v>16143</v>
      </c>
      <c r="R41" s="68">
        <f t="shared" si="6"/>
        <v>15778</v>
      </c>
      <c r="S41" s="68">
        <f t="shared" si="7"/>
        <v>15504</v>
      </c>
      <c r="T41" s="59">
        <f t="shared" si="8"/>
        <v>15230</v>
      </c>
    </row>
    <row r="42" spans="1:20" ht="18" customHeight="1" x14ac:dyDescent="0.2">
      <c r="A42" s="69" t="s">
        <v>1095</v>
      </c>
      <c r="B42" s="90" t="s">
        <v>655</v>
      </c>
      <c r="C42" s="56" t="s">
        <v>14</v>
      </c>
      <c r="D42" s="60">
        <v>4</v>
      </c>
      <c r="E42" s="61" t="s">
        <v>58</v>
      </c>
      <c r="F42" s="57">
        <v>2</v>
      </c>
      <c r="G42" s="62">
        <f t="shared" si="9"/>
        <v>6</v>
      </c>
      <c r="H42" s="58">
        <f>$H$39</f>
        <v>869</v>
      </c>
      <c r="I42" s="257"/>
      <c r="J42" s="58">
        <f t="shared" si="10"/>
        <v>388</v>
      </c>
      <c r="K42" s="257"/>
      <c r="L42" s="58">
        <f t="shared" si="0"/>
        <v>1668</v>
      </c>
      <c r="M42" s="68">
        <f t="shared" si="1"/>
        <v>18681</v>
      </c>
      <c r="N42" s="68">
        <f t="shared" si="2"/>
        <v>18281</v>
      </c>
      <c r="O42" s="68">
        <f t="shared" si="3"/>
        <v>18181</v>
      </c>
      <c r="P42" s="68">
        <f t="shared" si="4"/>
        <v>17880</v>
      </c>
      <c r="Q42" s="68">
        <f t="shared" si="5"/>
        <v>17680</v>
      </c>
      <c r="R42" s="68">
        <f t="shared" si="6"/>
        <v>17280</v>
      </c>
      <c r="S42" s="68">
        <f t="shared" si="7"/>
        <v>16980</v>
      </c>
      <c r="T42" s="59">
        <f t="shared" si="8"/>
        <v>16680</v>
      </c>
    </row>
    <row r="43" spans="1:20" ht="18" customHeight="1" x14ac:dyDescent="0.2">
      <c r="A43" s="69" t="s">
        <v>1096</v>
      </c>
      <c r="B43" s="90" t="s">
        <v>655</v>
      </c>
      <c r="C43" s="56" t="s">
        <v>14</v>
      </c>
      <c r="D43" s="60">
        <v>4</v>
      </c>
      <c r="E43" s="61" t="s">
        <v>58</v>
      </c>
      <c r="F43" s="57">
        <v>2.5</v>
      </c>
      <c r="G43" s="62">
        <f t="shared" si="9"/>
        <v>6.5</v>
      </c>
      <c r="H43" s="58">
        <f>$H$39</f>
        <v>869</v>
      </c>
      <c r="I43" s="257"/>
      <c r="J43" s="58">
        <f t="shared" si="10"/>
        <v>484</v>
      </c>
      <c r="K43" s="257"/>
      <c r="L43" s="58">
        <f t="shared" si="0"/>
        <v>1812</v>
      </c>
      <c r="M43" s="68">
        <f t="shared" si="1"/>
        <v>20294</v>
      </c>
      <c r="N43" s="68">
        <f t="shared" si="2"/>
        <v>19859</v>
      </c>
      <c r="O43" s="68">
        <f t="shared" si="3"/>
        <v>19750</v>
      </c>
      <c r="P43" s="68">
        <f t="shared" si="4"/>
        <v>19424</v>
      </c>
      <c r="Q43" s="68">
        <f t="shared" si="5"/>
        <v>19207</v>
      </c>
      <c r="R43" s="68">
        <f t="shared" si="6"/>
        <v>18772</v>
      </c>
      <c r="S43" s="68">
        <f t="shared" si="7"/>
        <v>18446</v>
      </c>
      <c r="T43" s="59">
        <f t="shared" si="8"/>
        <v>18120</v>
      </c>
    </row>
    <row r="44" spans="1:20" ht="18" customHeight="1" x14ac:dyDescent="0.2">
      <c r="A44" s="67" t="s">
        <v>1097</v>
      </c>
      <c r="B44" s="90" t="s">
        <v>655</v>
      </c>
      <c r="C44" s="56" t="s">
        <v>14</v>
      </c>
      <c r="D44" s="60">
        <v>4.5</v>
      </c>
      <c r="E44" s="61" t="s">
        <v>58</v>
      </c>
      <c r="F44" s="57">
        <v>0.5</v>
      </c>
      <c r="G44" s="62">
        <f t="shared" si="9"/>
        <v>5</v>
      </c>
      <c r="H44" s="58">
        <f>'基本（介護無）・単一'!L12</f>
        <v>966</v>
      </c>
      <c r="I44" s="257"/>
      <c r="J44" s="58">
        <f t="shared" si="10"/>
        <v>98</v>
      </c>
      <c r="K44" s="257"/>
      <c r="L44" s="58">
        <f t="shared" si="0"/>
        <v>1355</v>
      </c>
      <c r="M44" s="68">
        <f t="shared" si="1"/>
        <v>15176</v>
      </c>
      <c r="N44" s="68">
        <f t="shared" si="2"/>
        <v>14850</v>
      </c>
      <c r="O44" s="68">
        <f t="shared" si="3"/>
        <v>14769</v>
      </c>
      <c r="P44" s="68">
        <f t="shared" si="4"/>
        <v>14525</v>
      </c>
      <c r="Q44" s="68">
        <f t="shared" si="5"/>
        <v>14363</v>
      </c>
      <c r="R44" s="68">
        <f t="shared" si="6"/>
        <v>14037</v>
      </c>
      <c r="S44" s="68">
        <f t="shared" si="7"/>
        <v>13793</v>
      </c>
      <c r="T44" s="59">
        <f t="shared" si="8"/>
        <v>13550</v>
      </c>
    </row>
    <row r="45" spans="1:20" ht="18" customHeight="1" x14ac:dyDescent="0.2">
      <c r="A45" s="67" t="s">
        <v>1098</v>
      </c>
      <c r="B45" s="90" t="s">
        <v>655</v>
      </c>
      <c r="C45" s="56" t="s">
        <v>14</v>
      </c>
      <c r="D45" s="60">
        <v>4.5</v>
      </c>
      <c r="E45" s="61" t="s">
        <v>58</v>
      </c>
      <c r="F45" s="57">
        <v>1</v>
      </c>
      <c r="G45" s="62">
        <f t="shared" si="9"/>
        <v>5.5</v>
      </c>
      <c r="H45" s="58">
        <f>$H$44</f>
        <v>966</v>
      </c>
      <c r="I45" s="257"/>
      <c r="J45" s="58">
        <f t="shared" si="10"/>
        <v>195</v>
      </c>
      <c r="K45" s="257"/>
      <c r="L45" s="58">
        <f t="shared" si="0"/>
        <v>1501</v>
      </c>
      <c r="M45" s="68">
        <f t="shared" si="1"/>
        <v>16811</v>
      </c>
      <c r="N45" s="68">
        <f t="shared" si="2"/>
        <v>16450</v>
      </c>
      <c r="O45" s="68">
        <f t="shared" si="3"/>
        <v>16360</v>
      </c>
      <c r="P45" s="68">
        <f t="shared" si="4"/>
        <v>16090</v>
      </c>
      <c r="Q45" s="68">
        <f t="shared" si="5"/>
        <v>15910</v>
      </c>
      <c r="R45" s="68">
        <f t="shared" si="6"/>
        <v>15550</v>
      </c>
      <c r="S45" s="68">
        <f t="shared" si="7"/>
        <v>15280</v>
      </c>
      <c r="T45" s="59">
        <f t="shared" si="8"/>
        <v>15010</v>
      </c>
    </row>
    <row r="46" spans="1:20" ht="18" customHeight="1" x14ac:dyDescent="0.2">
      <c r="A46" s="67" t="s">
        <v>1099</v>
      </c>
      <c r="B46" s="90" t="s">
        <v>655</v>
      </c>
      <c r="C46" s="56" t="s">
        <v>14</v>
      </c>
      <c r="D46" s="60">
        <v>4.5</v>
      </c>
      <c r="E46" s="61" t="s">
        <v>58</v>
      </c>
      <c r="F46" s="57">
        <v>1.5</v>
      </c>
      <c r="G46" s="62">
        <f t="shared" si="9"/>
        <v>6</v>
      </c>
      <c r="H46" s="58">
        <f>$H$44</f>
        <v>966</v>
      </c>
      <c r="I46" s="257"/>
      <c r="J46" s="58">
        <f t="shared" si="10"/>
        <v>291</v>
      </c>
      <c r="K46" s="257"/>
      <c r="L46" s="58">
        <f t="shared" si="0"/>
        <v>1645</v>
      </c>
      <c r="M46" s="68">
        <f t="shared" si="1"/>
        <v>18424</v>
      </c>
      <c r="N46" s="68">
        <f t="shared" si="2"/>
        <v>18029</v>
      </c>
      <c r="O46" s="68">
        <f t="shared" si="3"/>
        <v>17930</v>
      </c>
      <c r="P46" s="68">
        <f t="shared" si="4"/>
        <v>17634</v>
      </c>
      <c r="Q46" s="68">
        <f t="shared" si="5"/>
        <v>17437</v>
      </c>
      <c r="R46" s="68">
        <f t="shared" si="6"/>
        <v>17042</v>
      </c>
      <c r="S46" s="68">
        <f t="shared" si="7"/>
        <v>16746</v>
      </c>
      <c r="T46" s="59">
        <f t="shared" si="8"/>
        <v>16450</v>
      </c>
    </row>
    <row r="47" spans="1:20" ht="18" customHeight="1" x14ac:dyDescent="0.2">
      <c r="A47" s="67" t="s">
        <v>1100</v>
      </c>
      <c r="B47" s="90" t="s">
        <v>655</v>
      </c>
      <c r="C47" s="56" t="s">
        <v>14</v>
      </c>
      <c r="D47" s="60">
        <v>4.5</v>
      </c>
      <c r="E47" s="61" t="s">
        <v>58</v>
      </c>
      <c r="F47" s="57">
        <v>2</v>
      </c>
      <c r="G47" s="62">
        <f t="shared" si="9"/>
        <v>6.5</v>
      </c>
      <c r="H47" s="58">
        <f>$H$44</f>
        <v>966</v>
      </c>
      <c r="I47" s="257"/>
      <c r="J47" s="58">
        <f t="shared" si="10"/>
        <v>388</v>
      </c>
      <c r="K47" s="257"/>
      <c r="L47" s="58">
        <f t="shared" si="0"/>
        <v>1790</v>
      </c>
      <c r="M47" s="68">
        <f t="shared" si="1"/>
        <v>20048</v>
      </c>
      <c r="N47" s="68">
        <f t="shared" si="2"/>
        <v>19618</v>
      </c>
      <c r="O47" s="68">
        <f t="shared" si="3"/>
        <v>19511</v>
      </c>
      <c r="P47" s="68">
        <f t="shared" si="4"/>
        <v>19188</v>
      </c>
      <c r="Q47" s="68">
        <f t="shared" si="5"/>
        <v>18974</v>
      </c>
      <c r="R47" s="68">
        <f t="shared" si="6"/>
        <v>18544</v>
      </c>
      <c r="S47" s="68">
        <f t="shared" si="7"/>
        <v>18222</v>
      </c>
      <c r="T47" s="59">
        <f t="shared" si="8"/>
        <v>17900</v>
      </c>
    </row>
    <row r="48" spans="1:20" ht="18" customHeight="1" x14ac:dyDescent="0.2">
      <c r="A48" s="67" t="s">
        <v>1101</v>
      </c>
      <c r="B48" s="90" t="s">
        <v>655</v>
      </c>
      <c r="C48" s="56" t="s">
        <v>14</v>
      </c>
      <c r="D48" s="60">
        <v>4.5</v>
      </c>
      <c r="E48" s="61" t="s">
        <v>58</v>
      </c>
      <c r="F48" s="57">
        <v>2.5</v>
      </c>
      <c r="G48" s="62">
        <f t="shared" si="9"/>
        <v>7</v>
      </c>
      <c r="H48" s="58">
        <f>$H$44</f>
        <v>966</v>
      </c>
      <c r="I48" s="257"/>
      <c r="J48" s="58">
        <f t="shared" si="10"/>
        <v>484</v>
      </c>
      <c r="K48" s="257"/>
      <c r="L48" s="58">
        <f t="shared" si="0"/>
        <v>1934</v>
      </c>
      <c r="M48" s="68">
        <f t="shared" si="1"/>
        <v>21660</v>
      </c>
      <c r="N48" s="68">
        <f t="shared" si="2"/>
        <v>21196</v>
      </c>
      <c r="O48" s="68">
        <f t="shared" si="3"/>
        <v>21080</v>
      </c>
      <c r="P48" s="68">
        <f t="shared" si="4"/>
        <v>20732</v>
      </c>
      <c r="Q48" s="68">
        <f t="shared" si="5"/>
        <v>20500</v>
      </c>
      <c r="R48" s="68">
        <f t="shared" si="6"/>
        <v>20036</v>
      </c>
      <c r="S48" s="68">
        <f t="shared" si="7"/>
        <v>19688</v>
      </c>
      <c r="T48" s="59">
        <f t="shared" si="8"/>
        <v>19340</v>
      </c>
    </row>
    <row r="49" spans="1:20" ht="18" customHeight="1" x14ac:dyDescent="0.2">
      <c r="A49" s="94" t="s">
        <v>483</v>
      </c>
      <c r="B49" s="90" t="s">
        <v>188</v>
      </c>
      <c r="C49" s="56" t="s">
        <v>14</v>
      </c>
      <c r="D49" s="60">
        <v>0.5</v>
      </c>
      <c r="E49" s="61" t="s">
        <v>58</v>
      </c>
      <c r="F49" s="57">
        <v>0.5</v>
      </c>
      <c r="G49" s="62">
        <f>D49+F49</f>
        <v>1</v>
      </c>
      <c r="H49" s="58">
        <f>IF(D49='基本（介護無）・単一'!$F$4,'基本（介護無）・単一'!$L$4,IF(D49='基本（介護無）・単一'!$F$5,'基本（介護無）・単一'!$L$5,IF(D49='基本（介護無）・単一'!$F$6,'基本（介護無）・単一'!$L$6,IF(D49='基本（介護無）・単一'!$F$7,'基本（介護無）・単一'!$L$7,IF(D49='基本（介護無）・単一'!$F$8,'基本（介護無）・単一'!$L$8,IF(D49='基本（介護無）・単一'!$F$9,'基本（介護無）・単一'!$L$9,IF(D49='基本（介護無）・単一'!$F$10,'基本（介護無）・単一'!$L$10)))))))</f>
        <v>148</v>
      </c>
      <c r="I49" s="257"/>
      <c r="J49" s="58">
        <f>'基本（介護無）・複合'!M4</f>
        <v>127</v>
      </c>
      <c r="K49" s="257"/>
      <c r="L49" s="58">
        <f>ROUND((ROUND(H49*(1+$I$4),0)+ROUND(J49*(1+$K$4),0))*0.75,0)</f>
        <v>282</v>
      </c>
      <c r="M49" s="68">
        <f>ROUNDDOWN(($L49*M$3),0)</f>
        <v>3158</v>
      </c>
      <c r="N49" s="68">
        <f t="shared" ref="N49:T64" si="11">ROUNDDOWN(($L49*N$3),0)</f>
        <v>3090</v>
      </c>
      <c r="O49" s="68">
        <f t="shared" si="11"/>
        <v>3073</v>
      </c>
      <c r="P49" s="68">
        <f t="shared" si="11"/>
        <v>3023</v>
      </c>
      <c r="Q49" s="68">
        <f t="shared" si="11"/>
        <v>2989</v>
      </c>
      <c r="R49" s="68">
        <f t="shared" si="11"/>
        <v>2921</v>
      </c>
      <c r="S49" s="68">
        <f t="shared" si="11"/>
        <v>2870</v>
      </c>
      <c r="T49" s="68">
        <f t="shared" si="11"/>
        <v>2820</v>
      </c>
    </row>
    <row r="50" spans="1:20" ht="18" customHeight="1" x14ac:dyDescent="0.2">
      <c r="A50" s="94" t="s">
        <v>484</v>
      </c>
      <c r="B50" s="90" t="s">
        <v>188</v>
      </c>
      <c r="C50" s="56" t="s">
        <v>14</v>
      </c>
      <c r="D50" s="60">
        <v>0.5</v>
      </c>
      <c r="E50" s="61" t="s">
        <v>58</v>
      </c>
      <c r="F50" s="57">
        <v>1</v>
      </c>
      <c r="G50" s="62">
        <f t="shared" ref="G50:G93" si="12">D50+F50</f>
        <v>1.5</v>
      </c>
      <c r="H50" s="58">
        <f>IF(D50='基本（介護無）・単一'!$F$4,'基本（介護無）・単一'!$L$4,IF(D50='基本（介護無）・単一'!$F$5,'基本（介護無）・単一'!$L$5,IF(D50='基本（介護無）・単一'!$F$6,'基本（介護無）・単一'!$L$6,IF(D50='基本（介護無）・単一'!$F$7,'基本（介護無）・単一'!$L$7,IF(D50='基本（介護無）・単一'!$F$8,'基本（介護無）・単一'!$L$8,IF(D50='基本（介護無）・単一'!$F$9,'基本（介護無）・単一'!$L$9,IF(D50='基本（介護無）・単一'!$F$10,'基本（介護無）・単一'!$L$10)))))))</f>
        <v>148</v>
      </c>
      <c r="I50" s="257"/>
      <c r="J50" s="58">
        <f>'基本（介護無）・複合'!M5</f>
        <v>237</v>
      </c>
      <c r="K50" s="257"/>
      <c r="L50" s="58">
        <f t="shared" ref="L50:L93" si="13">ROUND((ROUND(H50*(1+$I$4),0)+ROUND(J50*(1+$K$4),0))*0.75,0)</f>
        <v>406</v>
      </c>
      <c r="M50" s="68">
        <f t="shared" ref="M50:T93" si="14">ROUNDDOWN(($L50*M$3),0)</f>
        <v>4547</v>
      </c>
      <c r="N50" s="68">
        <f t="shared" si="11"/>
        <v>4449</v>
      </c>
      <c r="O50" s="68">
        <f t="shared" si="11"/>
        <v>4425</v>
      </c>
      <c r="P50" s="68">
        <f t="shared" si="11"/>
        <v>4352</v>
      </c>
      <c r="Q50" s="68">
        <f t="shared" si="11"/>
        <v>4303</v>
      </c>
      <c r="R50" s="68">
        <f t="shared" si="11"/>
        <v>4206</v>
      </c>
      <c r="S50" s="68">
        <f t="shared" si="11"/>
        <v>4133</v>
      </c>
      <c r="T50" s="68">
        <f t="shared" si="11"/>
        <v>4060</v>
      </c>
    </row>
    <row r="51" spans="1:20" ht="18" customHeight="1" x14ac:dyDescent="0.2">
      <c r="A51" s="94" t="s">
        <v>485</v>
      </c>
      <c r="B51" s="90" t="s">
        <v>188</v>
      </c>
      <c r="C51" s="56" t="s">
        <v>14</v>
      </c>
      <c r="D51" s="60">
        <v>0.5</v>
      </c>
      <c r="E51" s="61" t="s">
        <v>58</v>
      </c>
      <c r="F51" s="57">
        <v>1.5</v>
      </c>
      <c r="G51" s="62">
        <f t="shared" si="12"/>
        <v>2</v>
      </c>
      <c r="H51" s="58">
        <f>IF(D51='基本（介護無）・単一'!$F$4,'基本（介護無）・単一'!$L$4,IF(D51='基本（介護無）・単一'!$F$5,'基本（介護無）・単一'!$L$5,IF(D51='基本（介護無）・単一'!$F$6,'基本（介護無）・単一'!$L$6,IF(D51='基本（介護無）・単一'!$F$7,'基本（介護無）・単一'!$L$7,IF(D51='基本（介護無）・単一'!$F$8,'基本（介護無）・単一'!$L$8,IF(D51='基本（介護無）・単一'!$F$9,'基本（介護無）・単一'!$L$9,IF(D51='基本（介護無）・単一'!$F$10,'基本（介護無）・単一'!$L$10)))))))</f>
        <v>148</v>
      </c>
      <c r="I51" s="257"/>
      <c r="J51" s="58">
        <f>'基本（介護無）・複合'!M6</f>
        <v>335</v>
      </c>
      <c r="K51" s="257"/>
      <c r="L51" s="58">
        <f t="shared" si="13"/>
        <v>516</v>
      </c>
      <c r="M51" s="68">
        <f t="shared" si="14"/>
        <v>5779</v>
      </c>
      <c r="N51" s="68">
        <f t="shared" si="11"/>
        <v>5655</v>
      </c>
      <c r="O51" s="68">
        <f t="shared" si="11"/>
        <v>5624</v>
      </c>
      <c r="P51" s="68">
        <f t="shared" si="11"/>
        <v>5531</v>
      </c>
      <c r="Q51" s="68">
        <f t="shared" si="11"/>
        <v>5469</v>
      </c>
      <c r="R51" s="68">
        <f t="shared" si="11"/>
        <v>5345</v>
      </c>
      <c r="S51" s="68">
        <f t="shared" si="11"/>
        <v>5252</v>
      </c>
      <c r="T51" s="68">
        <f t="shared" si="11"/>
        <v>5160</v>
      </c>
    </row>
    <row r="52" spans="1:20" ht="18" customHeight="1" x14ac:dyDescent="0.2">
      <c r="A52" s="94" t="s">
        <v>486</v>
      </c>
      <c r="B52" s="90" t="s">
        <v>188</v>
      </c>
      <c r="C52" s="56" t="s">
        <v>14</v>
      </c>
      <c r="D52" s="60">
        <v>0.5</v>
      </c>
      <c r="E52" s="61" t="s">
        <v>58</v>
      </c>
      <c r="F52" s="57">
        <v>2</v>
      </c>
      <c r="G52" s="62">
        <f t="shared" si="12"/>
        <v>2.5</v>
      </c>
      <c r="H52" s="58">
        <f>IF(D52='基本（介護無）・単一'!$F$4,'基本（介護無）・単一'!$L$4,IF(D52='基本（介護無）・単一'!$F$5,'基本（介護無）・単一'!$L$5,IF(D52='基本（介護無）・単一'!$F$6,'基本（介護無）・単一'!$L$6,IF(D52='基本（介護無）・単一'!$F$7,'基本（介護無）・単一'!$L$7,IF(D52='基本（介護無）・単一'!$F$8,'基本（介護無）・単一'!$L$8,IF(D52='基本（介護無）・単一'!$F$9,'基本（介護無）・単一'!$L$9,IF(D52='基本（介護無）・単一'!$F$10,'基本（介護無）・単一'!$L$10)))))))</f>
        <v>148</v>
      </c>
      <c r="I52" s="257"/>
      <c r="J52" s="58">
        <f>'基本（介護無）・複合'!M7</f>
        <v>431</v>
      </c>
      <c r="K52" s="257"/>
      <c r="L52" s="58">
        <f t="shared" si="13"/>
        <v>624</v>
      </c>
      <c r="M52" s="68">
        <f t="shared" si="14"/>
        <v>6988</v>
      </c>
      <c r="N52" s="68">
        <f t="shared" si="11"/>
        <v>6839</v>
      </c>
      <c r="O52" s="68">
        <f t="shared" si="11"/>
        <v>6801</v>
      </c>
      <c r="P52" s="68">
        <f t="shared" si="11"/>
        <v>6689</v>
      </c>
      <c r="Q52" s="68">
        <f t="shared" si="11"/>
        <v>6614</v>
      </c>
      <c r="R52" s="68">
        <f t="shared" si="11"/>
        <v>6464</v>
      </c>
      <c r="S52" s="68">
        <f t="shared" si="11"/>
        <v>6352</v>
      </c>
      <c r="T52" s="68">
        <f t="shared" si="11"/>
        <v>6240</v>
      </c>
    </row>
    <row r="53" spans="1:20" ht="18" customHeight="1" x14ac:dyDescent="0.2">
      <c r="A53" s="94" t="s">
        <v>487</v>
      </c>
      <c r="B53" s="90" t="s">
        <v>188</v>
      </c>
      <c r="C53" s="56" t="s">
        <v>14</v>
      </c>
      <c r="D53" s="60">
        <v>0.5</v>
      </c>
      <c r="E53" s="61" t="s">
        <v>58</v>
      </c>
      <c r="F53" s="57">
        <v>2.5</v>
      </c>
      <c r="G53" s="62">
        <f t="shared" si="12"/>
        <v>3</v>
      </c>
      <c r="H53" s="58">
        <f>IF(D53='基本（介護無）・単一'!$F$4,'基本（介護無）・単一'!$L$4,IF(D53='基本（介護無）・単一'!$F$5,'基本（介護無）・単一'!$L$5,IF(D53='基本（介護無）・単一'!$F$6,'基本（介護無）・単一'!$L$6,IF(D53='基本（介護無）・単一'!$F$7,'基本（介護無）・単一'!$L$7,IF(D53='基本（介護無）・単一'!$F$8,'基本（介護無）・単一'!$L$8,IF(D53='基本（介護無）・単一'!$F$9,'基本（介護無）・単一'!$L$9,IF(D53='基本（介護無）・単一'!$F$10,'基本（介護無）・単一'!$L$10)))))))</f>
        <v>148</v>
      </c>
      <c r="I53" s="257"/>
      <c r="J53" s="58">
        <f>'基本（介護無）・複合'!M8</f>
        <v>528</v>
      </c>
      <c r="K53" s="257"/>
      <c r="L53" s="58">
        <f t="shared" si="13"/>
        <v>733</v>
      </c>
      <c r="M53" s="68">
        <f t="shared" si="14"/>
        <v>8209</v>
      </c>
      <c r="N53" s="68">
        <f t="shared" si="11"/>
        <v>8033</v>
      </c>
      <c r="O53" s="68">
        <f t="shared" si="11"/>
        <v>7989</v>
      </c>
      <c r="P53" s="68">
        <f t="shared" si="11"/>
        <v>7857</v>
      </c>
      <c r="Q53" s="68">
        <f t="shared" si="11"/>
        <v>7769</v>
      </c>
      <c r="R53" s="68">
        <f t="shared" si="11"/>
        <v>7593</v>
      </c>
      <c r="S53" s="68">
        <f t="shared" si="11"/>
        <v>7461</v>
      </c>
      <c r="T53" s="68">
        <f t="shared" si="11"/>
        <v>7330</v>
      </c>
    </row>
    <row r="54" spans="1:20" ht="18" customHeight="1" x14ac:dyDescent="0.2">
      <c r="A54" s="95" t="s">
        <v>488</v>
      </c>
      <c r="B54" s="90" t="s">
        <v>188</v>
      </c>
      <c r="C54" s="56" t="s">
        <v>14</v>
      </c>
      <c r="D54" s="60">
        <v>1</v>
      </c>
      <c r="E54" s="61" t="s">
        <v>58</v>
      </c>
      <c r="F54" s="57">
        <v>0.5</v>
      </c>
      <c r="G54" s="62">
        <f t="shared" si="12"/>
        <v>1.5</v>
      </c>
      <c r="H54" s="58">
        <f>IF(D54='基本（介護無）・単一'!$F$4,'基本（介護無）・単一'!$L$4,IF(D54='基本（介護無）・単一'!$F$5,'基本（介護無）・単一'!$L$5,IF(D54='基本（介護無）・単一'!$F$6,'基本（介護無）・単一'!$L$6,IF(D54='基本（介護無）・単一'!$F$7,'基本（介護無）・単一'!$L$7,IF(D54='基本（介護無）・単一'!$F$8,'基本（介護無）・単一'!$L$8,IF(D54='基本（介護無）・単一'!$F$9,'基本（介護無）・単一'!$L$9,IF(D54='基本（介護無）・単一'!$F$10,'基本（介護無）・単一'!$L$10)))))))</f>
        <v>276</v>
      </c>
      <c r="I54" s="257"/>
      <c r="J54" s="58">
        <f>'基本（介護無）・複合'!M25</f>
        <v>109</v>
      </c>
      <c r="K54" s="257"/>
      <c r="L54" s="58">
        <f t="shared" si="13"/>
        <v>382</v>
      </c>
      <c r="M54" s="68">
        <f t="shared" si="14"/>
        <v>4278</v>
      </c>
      <c r="N54" s="68">
        <f t="shared" si="11"/>
        <v>4186</v>
      </c>
      <c r="O54" s="68">
        <f t="shared" si="11"/>
        <v>4163</v>
      </c>
      <c r="P54" s="68">
        <f t="shared" si="11"/>
        <v>4095</v>
      </c>
      <c r="Q54" s="68">
        <f t="shared" si="11"/>
        <v>4049</v>
      </c>
      <c r="R54" s="68">
        <f t="shared" si="11"/>
        <v>3957</v>
      </c>
      <c r="S54" s="68">
        <f t="shared" si="11"/>
        <v>3888</v>
      </c>
      <c r="T54" s="68">
        <f t="shared" si="11"/>
        <v>3820</v>
      </c>
    </row>
    <row r="55" spans="1:20" ht="18" customHeight="1" x14ac:dyDescent="0.2">
      <c r="A55" s="95" t="s">
        <v>489</v>
      </c>
      <c r="B55" s="90" t="s">
        <v>188</v>
      </c>
      <c r="C55" s="56" t="s">
        <v>14</v>
      </c>
      <c r="D55" s="60">
        <v>1</v>
      </c>
      <c r="E55" s="61" t="s">
        <v>58</v>
      </c>
      <c r="F55" s="57">
        <v>1</v>
      </c>
      <c r="G55" s="62">
        <f t="shared" si="12"/>
        <v>2</v>
      </c>
      <c r="H55" s="58">
        <f>IF(D55='基本（介護無）・単一'!$F$4,'基本（介護無）・単一'!$L$4,IF(D55='基本（介護無）・単一'!$F$5,'基本（介護無）・単一'!$L$5,IF(D55='基本（介護無）・単一'!$F$6,'基本（介護無）・単一'!$L$6,IF(D55='基本（介護無）・単一'!$F$7,'基本（介護無）・単一'!$L$7,IF(D55='基本（介護無）・単一'!$F$8,'基本（介護無）・単一'!$L$8,IF(D55='基本（介護無）・単一'!$F$9,'基本（介護無）・単一'!$L$9,IF(D55='基本（介護無）・単一'!$F$10,'基本（介護無）・単一'!$L$10)))))))</f>
        <v>276</v>
      </c>
      <c r="I55" s="257"/>
      <c r="J55" s="58">
        <f>'基本（介護無）・複合'!M26</f>
        <v>207</v>
      </c>
      <c r="K55" s="257"/>
      <c r="L55" s="58">
        <f t="shared" si="13"/>
        <v>492</v>
      </c>
      <c r="M55" s="68">
        <f t="shared" si="14"/>
        <v>5510</v>
      </c>
      <c r="N55" s="68">
        <f t="shared" si="11"/>
        <v>5392</v>
      </c>
      <c r="O55" s="68">
        <f t="shared" si="11"/>
        <v>5362</v>
      </c>
      <c r="P55" s="68">
        <f t="shared" si="11"/>
        <v>5274</v>
      </c>
      <c r="Q55" s="68">
        <f t="shared" si="11"/>
        <v>5215</v>
      </c>
      <c r="R55" s="68">
        <f t="shared" si="11"/>
        <v>5097</v>
      </c>
      <c r="S55" s="68">
        <f t="shared" si="11"/>
        <v>5008</v>
      </c>
      <c r="T55" s="68">
        <f t="shared" si="11"/>
        <v>4920</v>
      </c>
    </row>
    <row r="56" spans="1:20" ht="18" customHeight="1" x14ac:dyDescent="0.2">
      <c r="A56" s="95" t="s">
        <v>490</v>
      </c>
      <c r="B56" s="90" t="s">
        <v>188</v>
      </c>
      <c r="C56" s="56" t="s">
        <v>14</v>
      </c>
      <c r="D56" s="60">
        <v>1</v>
      </c>
      <c r="E56" s="61" t="s">
        <v>58</v>
      </c>
      <c r="F56" s="57">
        <v>1.5</v>
      </c>
      <c r="G56" s="62">
        <f t="shared" si="12"/>
        <v>2.5</v>
      </c>
      <c r="H56" s="58">
        <f>IF(D56='基本（介護無）・単一'!$F$4,'基本（介護無）・単一'!$L$4,IF(D56='基本（介護無）・単一'!$F$5,'基本（介護無）・単一'!$L$5,IF(D56='基本（介護無）・単一'!$F$6,'基本（介護無）・単一'!$L$6,IF(D56='基本（介護無）・単一'!$F$7,'基本（介護無）・単一'!$L$7,IF(D56='基本（介護無）・単一'!$F$8,'基本（介護無）・単一'!$L$8,IF(D56='基本（介護無）・単一'!$F$9,'基本（介護無）・単一'!$L$9,IF(D56='基本（介護無）・単一'!$F$10,'基本（介護無）・単一'!$L$10)))))))</f>
        <v>276</v>
      </c>
      <c r="I56" s="257"/>
      <c r="J56" s="58">
        <f>'基本（介護無）・複合'!M27</f>
        <v>304</v>
      </c>
      <c r="K56" s="257"/>
      <c r="L56" s="58">
        <f t="shared" si="13"/>
        <v>601</v>
      </c>
      <c r="M56" s="68">
        <f t="shared" si="14"/>
        <v>6731</v>
      </c>
      <c r="N56" s="68">
        <f t="shared" si="11"/>
        <v>6586</v>
      </c>
      <c r="O56" s="68">
        <f t="shared" si="11"/>
        <v>6550</v>
      </c>
      <c r="P56" s="68">
        <f t="shared" si="11"/>
        <v>6442</v>
      </c>
      <c r="Q56" s="68">
        <f t="shared" si="11"/>
        <v>6370</v>
      </c>
      <c r="R56" s="68">
        <f t="shared" si="11"/>
        <v>6226</v>
      </c>
      <c r="S56" s="68">
        <f t="shared" si="11"/>
        <v>6118</v>
      </c>
      <c r="T56" s="68">
        <f t="shared" si="11"/>
        <v>6010</v>
      </c>
    </row>
    <row r="57" spans="1:20" ht="18" customHeight="1" x14ac:dyDescent="0.2">
      <c r="A57" s="95" t="s">
        <v>491</v>
      </c>
      <c r="B57" s="90" t="s">
        <v>188</v>
      </c>
      <c r="C57" s="56" t="s">
        <v>14</v>
      </c>
      <c r="D57" s="60">
        <v>1</v>
      </c>
      <c r="E57" s="61" t="s">
        <v>58</v>
      </c>
      <c r="F57" s="57">
        <v>2</v>
      </c>
      <c r="G57" s="62">
        <f t="shared" si="12"/>
        <v>3</v>
      </c>
      <c r="H57" s="58">
        <f>IF(D57='基本（介護無）・単一'!$F$4,'基本（介護無）・単一'!$L$4,IF(D57='基本（介護無）・単一'!$F$5,'基本（介護無）・単一'!$L$5,IF(D57='基本（介護無）・単一'!$F$6,'基本（介護無）・単一'!$L$6,IF(D57='基本（介護無）・単一'!$F$7,'基本（介護無）・単一'!$L$7,IF(D57='基本（介護無）・単一'!$F$8,'基本（介護無）・単一'!$L$8,IF(D57='基本（介護無）・単一'!$F$9,'基本（介護無）・単一'!$L$9,IF(D57='基本（介護無）・単一'!$F$10,'基本（介護無）・単一'!$L$10)))))))</f>
        <v>276</v>
      </c>
      <c r="I57" s="257"/>
      <c r="J57" s="58">
        <f>'基本（介護無）・複合'!M28</f>
        <v>400</v>
      </c>
      <c r="K57" s="257"/>
      <c r="L57" s="58">
        <f t="shared" si="13"/>
        <v>709</v>
      </c>
      <c r="M57" s="68">
        <f t="shared" si="14"/>
        <v>7940</v>
      </c>
      <c r="N57" s="68">
        <f t="shared" si="11"/>
        <v>7770</v>
      </c>
      <c r="O57" s="68">
        <f t="shared" si="11"/>
        <v>7728</v>
      </c>
      <c r="P57" s="68">
        <f t="shared" si="11"/>
        <v>7600</v>
      </c>
      <c r="Q57" s="68">
        <f t="shared" si="11"/>
        <v>7515</v>
      </c>
      <c r="R57" s="68">
        <f t="shared" si="11"/>
        <v>7345</v>
      </c>
      <c r="S57" s="68">
        <f t="shared" si="11"/>
        <v>7217</v>
      </c>
      <c r="T57" s="68">
        <f t="shared" si="11"/>
        <v>7090</v>
      </c>
    </row>
    <row r="58" spans="1:20" ht="18" customHeight="1" x14ac:dyDescent="0.2">
      <c r="A58" s="95" t="s">
        <v>492</v>
      </c>
      <c r="B58" s="90" t="s">
        <v>188</v>
      </c>
      <c r="C58" s="56" t="s">
        <v>14</v>
      </c>
      <c r="D58" s="60">
        <v>1</v>
      </c>
      <c r="E58" s="61" t="s">
        <v>58</v>
      </c>
      <c r="F58" s="57">
        <v>2.5</v>
      </c>
      <c r="G58" s="62">
        <f t="shared" si="12"/>
        <v>3.5</v>
      </c>
      <c r="H58" s="58">
        <f>IF(D58='基本（介護無）・単一'!$F$4,'基本（介護無）・単一'!$L$4,IF(D58='基本（介護無）・単一'!$F$5,'基本（介護無）・単一'!$L$5,IF(D58='基本（介護無）・単一'!$F$6,'基本（介護無）・単一'!$L$6,IF(D58='基本（介護無）・単一'!$F$7,'基本（介護無）・単一'!$L$7,IF(D58='基本（介護無）・単一'!$F$8,'基本（介護無）・単一'!$L$8,IF(D58='基本（介護無）・単一'!$F$9,'基本（介護無）・単一'!$L$9,IF(D58='基本（介護無）・単一'!$F$10,'基本（介護無）・単一'!$L$10)))))))</f>
        <v>276</v>
      </c>
      <c r="I58" s="257"/>
      <c r="J58" s="58">
        <f>'基本（介護無）・複合'!M29</f>
        <v>497</v>
      </c>
      <c r="K58" s="257"/>
      <c r="L58" s="58">
        <f t="shared" si="13"/>
        <v>818</v>
      </c>
      <c r="M58" s="68">
        <f t="shared" si="14"/>
        <v>9161</v>
      </c>
      <c r="N58" s="68">
        <f t="shared" si="11"/>
        <v>8965</v>
      </c>
      <c r="O58" s="68">
        <f t="shared" si="11"/>
        <v>8916</v>
      </c>
      <c r="P58" s="68">
        <f t="shared" si="11"/>
        <v>8768</v>
      </c>
      <c r="Q58" s="68">
        <f t="shared" si="11"/>
        <v>8670</v>
      </c>
      <c r="R58" s="68">
        <f t="shared" si="11"/>
        <v>8474</v>
      </c>
      <c r="S58" s="68">
        <f t="shared" si="11"/>
        <v>8327</v>
      </c>
      <c r="T58" s="68">
        <f t="shared" si="11"/>
        <v>8180</v>
      </c>
    </row>
    <row r="59" spans="1:20" ht="18" customHeight="1" x14ac:dyDescent="0.2">
      <c r="A59" s="94" t="s">
        <v>493</v>
      </c>
      <c r="B59" s="90" t="s">
        <v>188</v>
      </c>
      <c r="C59" s="56" t="s">
        <v>14</v>
      </c>
      <c r="D59" s="60">
        <v>1.5</v>
      </c>
      <c r="E59" s="61" t="s">
        <v>58</v>
      </c>
      <c r="F59" s="57">
        <v>0.5</v>
      </c>
      <c r="G59" s="62">
        <f t="shared" si="12"/>
        <v>2</v>
      </c>
      <c r="H59" s="58">
        <f>IF(D59='基本（介護無）・単一'!$F$4,'基本（介護無）・単一'!$L$4,IF(D59='基本（介護無）・単一'!$F$5,'基本（介護無）・単一'!$L$5,IF(D59='基本（介護無）・単一'!$F$6,'基本（介護無）・単一'!$L$6,IF(D59='基本（介護無）・単一'!$F$7,'基本（介護無）・単一'!$L$7,IF(D59='基本（介護無）・単一'!$F$8,'基本（介護無）・単一'!$L$8,IF(D59='基本（介護無）・単一'!$F$9,'基本（介護無）・単一'!$L$9,IF(D59='基本（介護無）・単一'!$F$10,'基本（介護無）・単一'!$L$10)))))))</f>
        <v>385</v>
      </c>
      <c r="I59" s="257"/>
      <c r="J59" s="58">
        <f>'基本（介護無）・複合'!M46</f>
        <v>98</v>
      </c>
      <c r="K59" s="257"/>
      <c r="L59" s="58">
        <f t="shared" si="13"/>
        <v>471</v>
      </c>
      <c r="M59" s="68">
        <f t="shared" si="14"/>
        <v>5275</v>
      </c>
      <c r="N59" s="68">
        <f t="shared" si="11"/>
        <v>5162</v>
      </c>
      <c r="O59" s="68">
        <f t="shared" si="11"/>
        <v>5133</v>
      </c>
      <c r="P59" s="68">
        <f t="shared" si="11"/>
        <v>5049</v>
      </c>
      <c r="Q59" s="68">
        <f t="shared" si="11"/>
        <v>4992</v>
      </c>
      <c r="R59" s="68">
        <f t="shared" si="11"/>
        <v>4879</v>
      </c>
      <c r="S59" s="68">
        <f t="shared" si="11"/>
        <v>4794</v>
      </c>
      <c r="T59" s="68">
        <f t="shared" si="11"/>
        <v>4710</v>
      </c>
    </row>
    <row r="60" spans="1:20" ht="18" customHeight="1" x14ac:dyDescent="0.2">
      <c r="A60" s="94" t="s">
        <v>494</v>
      </c>
      <c r="B60" s="90" t="s">
        <v>188</v>
      </c>
      <c r="C60" s="56" t="s">
        <v>14</v>
      </c>
      <c r="D60" s="60">
        <v>1.5</v>
      </c>
      <c r="E60" s="61" t="s">
        <v>58</v>
      </c>
      <c r="F60" s="57">
        <v>1</v>
      </c>
      <c r="G60" s="62">
        <f t="shared" si="12"/>
        <v>2.5</v>
      </c>
      <c r="H60" s="58">
        <f>IF(D60='基本（介護無）・単一'!$F$4,'基本（介護無）・単一'!$L$4,IF(D60='基本（介護無）・単一'!$F$5,'基本（介護無）・単一'!$L$5,IF(D60='基本（介護無）・単一'!$F$6,'基本（介護無）・単一'!$L$6,IF(D60='基本（介護無）・単一'!$F$7,'基本（介護無）・単一'!$L$7,IF(D60='基本（介護無）・単一'!$F$8,'基本（介護無）・単一'!$L$8,IF(D60='基本（介護無）・単一'!$F$9,'基本（介護無）・単一'!$L$9,IF(D60='基本（介護無）・単一'!$F$10,'基本（介護無）・単一'!$L$10)))))))</f>
        <v>385</v>
      </c>
      <c r="I60" s="257"/>
      <c r="J60" s="58">
        <f>'基本（介護無）・複合'!M47</f>
        <v>195</v>
      </c>
      <c r="K60" s="257"/>
      <c r="L60" s="58">
        <f t="shared" si="13"/>
        <v>581</v>
      </c>
      <c r="M60" s="68">
        <f t="shared" si="14"/>
        <v>6507</v>
      </c>
      <c r="N60" s="68">
        <f t="shared" si="11"/>
        <v>6367</v>
      </c>
      <c r="O60" s="68">
        <f t="shared" si="11"/>
        <v>6332</v>
      </c>
      <c r="P60" s="68">
        <f t="shared" si="11"/>
        <v>6228</v>
      </c>
      <c r="Q60" s="68">
        <f t="shared" si="11"/>
        <v>6158</v>
      </c>
      <c r="R60" s="68">
        <f t="shared" si="11"/>
        <v>6019</v>
      </c>
      <c r="S60" s="68">
        <f t="shared" si="11"/>
        <v>5914</v>
      </c>
      <c r="T60" s="68">
        <f t="shared" si="11"/>
        <v>5810</v>
      </c>
    </row>
    <row r="61" spans="1:20" ht="18" customHeight="1" x14ac:dyDescent="0.2">
      <c r="A61" s="94" t="s">
        <v>495</v>
      </c>
      <c r="B61" s="90" t="s">
        <v>188</v>
      </c>
      <c r="C61" s="56" t="s">
        <v>14</v>
      </c>
      <c r="D61" s="60">
        <v>1.5</v>
      </c>
      <c r="E61" s="61" t="s">
        <v>58</v>
      </c>
      <c r="F61" s="57">
        <v>1.5</v>
      </c>
      <c r="G61" s="62">
        <f t="shared" si="12"/>
        <v>3</v>
      </c>
      <c r="H61" s="58">
        <f>IF(D61='基本（介護無）・単一'!$F$4,'基本（介護無）・単一'!$L$4,IF(D61='基本（介護無）・単一'!$F$5,'基本（介護無）・単一'!$L$5,IF(D61='基本（介護無）・単一'!$F$6,'基本（介護無）・単一'!$L$6,IF(D61='基本（介護無）・単一'!$F$7,'基本（介護無）・単一'!$L$7,IF(D61='基本（介護無）・単一'!$F$8,'基本（介護無）・単一'!$L$8,IF(D61='基本（介護無）・単一'!$F$9,'基本（介護無）・単一'!$L$9,IF(D61='基本（介護無）・単一'!$F$10,'基本（介護無）・単一'!$L$10)))))))</f>
        <v>385</v>
      </c>
      <c r="I61" s="257"/>
      <c r="J61" s="58">
        <f>'基本（介護無）・複合'!M48</f>
        <v>291</v>
      </c>
      <c r="K61" s="257"/>
      <c r="L61" s="58">
        <f t="shared" si="13"/>
        <v>689</v>
      </c>
      <c r="M61" s="68">
        <f t="shared" si="14"/>
        <v>7716</v>
      </c>
      <c r="N61" s="68">
        <f t="shared" si="11"/>
        <v>7551</v>
      </c>
      <c r="O61" s="68">
        <f t="shared" si="11"/>
        <v>7510</v>
      </c>
      <c r="P61" s="68">
        <f t="shared" si="11"/>
        <v>7386</v>
      </c>
      <c r="Q61" s="68">
        <f t="shared" si="11"/>
        <v>7303</v>
      </c>
      <c r="R61" s="68">
        <f t="shared" si="11"/>
        <v>7138</v>
      </c>
      <c r="S61" s="68">
        <f t="shared" si="11"/>
        <v>7014</v>
      </c>
      <c r="T61" s="68">
        <f t="shared" si="11"/>
        <v>6890</v>
      </c>
    </row>
    <row r="62" spans="1:20" ht="18" customHeight="1" x14ac:dyDescent="0.2">
      <c r="A62" s="94" t="s">
        <v>496</v>
      </c>
      <c r="B62" s="90" t="s">
        <v>188</v>
      </c>
      <c r="C62" s="56" t="s">
        <v>14</v>
      </c>
      <c r="D62" s="60">
        <v>1.5</v>
      </c>
      <c r="E62" s="61" t="s">
        <v>58</v>
      </c>
      <c r="F62" s="57">
        <v>2</v>
      </c>
      <c r="G62" s="62">
        <f t="shared" si="12"/>
        <v>3.5</v>
      </c>
      <c r="H62" s="58">
        <f>IF(D62='基本（介護無）・単一'!$F$4,'基本（介護無）・単一'!$L$4,IF(D62='基本（介護無）・単一'!$F$5,'基本（介護無）・単一'!$L$5,IF(D62='基本（介護無）・単一'!$F$6,'基本（介護無）・単一'!$L$6,IF(D62='基本（介護無）・単一'!$F$7,'基本（介護無）・単一'!$L$7,IF(D62='基本（介護無）・単一'!$F$8,'基本（介護無）・単一'!$L$8,IF(D62='基本（介護無）・単一'!$F$9,'基本（介護無）・単一'!$L$9,IF(D62='基本（介護無）・単一'!$F$10,'基本（介護無）・単一'!$L$10)))))))</f>
        <v>385</v>
      </c>
      <c r="I62" s="257"/>
      <c r="J62" s="58">
        <f>'基本（介護無）・複合'!M49</f>
        <v>388</v>
      </c>
      <c r="K62" s="257"/>
      <c r="L62" s="58">
        <f t="shared" si="13"/>
        <v>797</v>
      </c>
      <c r="M62" s="68">
        <f t="shared" si="14"/>
        <v>8926</v>
      </c>
      <c r="N62" s="68">
        <f t="shared" si="11"/>
        <v>8735</v>
      </c>
      <c r="O62" s="68">
        <f t="shared" si="11"/>
        <v>8687</v>
      </c>
      <c r="P62" s="68">
        <f t="shared" si="11"/>
        <v>8543</v>
      </c>
      <c r="Q62" s="68">
        <f t="shared" si="11"/>
        <v>8448</v>
      </c>
      <c r="R62" s="68">
        <f t="shared" si="11"/>
        <v>8256</v>
      </c>
      <c r="S62" s="68">
        <f t="shared" si="11"/>
        <v>8113</v>
      </c>
      <c r="T62" s="68">
        <f t="shared" si="11"/>
        <v>7970</v>
      </c>
    </row>
    <row r="63" spans="1:20" ht="18" customHeight="1" x14ac:dyDescent="0.2">
      <c r="A63" s="94" t="s">
        <v>497</v>
      </c>
      <c r="B63" s="90" t="s">
        <v>188</v>
      </c>
      <c r="C63" s="56" t="s">
        <v>14</v>
      </c>
      <c r="D63" s="60">
        <v>1.5</v>
      </c>
      <c r="E63" s="61" t="s">
        <v>58</v>
      </c>
      <c r="F63" s="57">
        <v>2.5</v>
      </c>
      <c r="G63" s="62">
        <f t="shared" si="12"/>
        <v>4</v>
      </c>
      <c r="H63" s="58">
        <f>IF(D63='基本（介護無）・単一'!$F$4,'基本（介護無）・単一'!$L$4,IF(D63='基本（介護無）・単一'!$F$5,'基本（介護無）・単一'!$L$5,IF(D63='基本（介護無）・単一'!$F$6,'基本（介護無）・単一'!$L$6,IF(D63='基本（介護無）・単一'!$F$7,'基本（介護無）・単一'!$L$7,IF(D63='基本（介護無）・単一'!$F$8,'基本（介護無）・単一'!$L$8,IF(D63='基本（介護無）・単一'!$F$9,'基本（介護無）・単一'!$L$9,IF(D63='基本（介護無）・単一'!$F$10,'基本（介護無）・単一'!$L$10)))))))</f>
        <v>385</v>
      </c>
      <c r="I63" s="257"/>
      <c r="J63" s="58">
        <f>'基本（介護無）・複合'!M50</f>
        <v>484</v>
      </c>
      <c r="K63" s="257"/>
      <c r="L63" s="58">
        <f t="shared" si="13"/>
        <v>905</v>
      </c>
      <c r="M63" s="68">
        <f t="shared" si="14"/>
        <v>10136</v>
      </c>
      <c r="N63" s="68">
        <f t="shared" si="11"/>
        <v>9918</v>
      </c>
      <c r="O63" s="68">
        <f t="shared" si="11"/>
        <v>9864</v>
      </c>
      <c r="P63" s="68">
        <f t="shared" si="11"/>
        <v>9701</v>
      </c>
      <c r="Q63" s="68">
        <f t="shared" si="11"/>
        <v>9593</v>
      </c>
      <c r="R63" s="68">
        <f t="shared" si="11"/>
        <v>9375</v>
      </c>
      <c r="S63" s="68">
        <f t="shared" si="11"/>
        <v>9212</v>
      </c>
      <c r="T63" s="68">
        <f t="shared" si="11"/>
        <v>9050</v>
      </c>
    </row>
    <row r="64" spans="1:20" ht="18" customHeight="1" x14ac:dyDescent="0.2">
      <c r="A64" s="95" t="s">
        <v>498</v>
      </c>
      <c r="B64" s="90" t="s">
        <v>188</v>
      </c>
      <c r="C64" s="56" t="s">
        <v>14</v>
      </c>
      <c r="D64" s="60">
        <v>2</v>
      </c>
      <c r="E64" s="61" t="s">
        <v>58</v>
      </c>
      <c r="F64" s="57">
        <v>0.5</v>
      </c>
      <c r="G64" s="62">
        <f t="shared" si="12"/>
        <v>2.5</v>
      </c>
      <c r="H64" s="58">
        <f>IF(D64='基本（介護無）・単一'!$F$4,'基本（介護無）・単一'!$L$4,IF(D64='基本（介護無）・単一'!$F$5,'基本（介護無）・単一'!$L$5,IF(D64='基本（介護無）・単一'!$F$6,'基本（介護無）・単一'!$L$6,IF(D64='基本（介護無）・単一'!$F$7,'基本（介護無）・単一'!$L$7,IF(D64='基本（介護無）・単一'!$F$8,'基本（介護無）・単一'!$L$8,IF(D64='基本（介護無）・単一'!$F$9,'基本（介護無）・単一'!$L$9,IF(D64='基本（介護無）・単一'!$F$10,'基本（介護無）・単一'!$L$10)))))))</f>
        <v>483</v>
      </c>
      <c r="I64" s="257"/>
      <c r="J64" s="58">
        <f>J14</f>
        <v>98</v>
      </c>
      <c r="K64" s="257"/>
      <c r="L64" s="58">
        <f t="shared" si="13"/>
        <v>563</v>
      </c>
      <c r="M64" s="68">
        <f t="shared" si="14"/>
        <v>6305</v>
      </c>
      <c r="N64" s="68">
        <f t="shared" si="11"/>
        <v>6170</v>
      </c>
      <c r="O64" s="68">
        <f t="shared" si="11"/>
        <v>6136</v>
      </c>
      <c r="P64" s="68">
        <f t="shared" si="11"/>
        <v>6035</v>
      </c>
      <c r="Q64" s="68">
        <f t="shared" si="11"/>
        <v>5967</v>
      </c>
      <c r="R64" s="68">
        <f t="shared" si="11"/>
        <v>5832</v>
      </c>
      <c r="S64" s="68">
        <f t="shared" si="11"/>
        <v>5731</v>
      </c>
      <c r="T64" s="68">
        <f t="shared" si="11"/>
        <v>5630</v>
      </c>
    </row>
    <row r="65" spans="1:20" ht="18" customHeight="1" x14ac:dyDescent="0.2">
      <c r="A65" s="95" t="s">
        <v>499</v>
      </c>
      <c r="B65" s="90" t="s">
        <v>188</v>
      </c>
      <c r="C65" s="56" t="s">
        <v>14</v>
      </c>
      <c r="D65" s="60">
        <v>2</v>
      </c>
      <c r="E65" s="61" t="s">
        <v>58</v>
      </c>
      <c r="F65" s="57">
        <v>1</v>
      </c>
      <c r="G65" s="62">
        <f t="shared" si="12"/>
        <v>3</v>
      </c>
      <c r="H65" s="58">
        <f>IF(D65='基本（介護無）・単一'!$F$4,'基本（介護無）・単一'!$L$4,IF(D65='基本（介護無）・単一'!$F$5,'基本（介護無）・単一'!$L$5,IF(D65='基本（介護無）・単一'!$F$6,'基本（介護無）・単一'!$L$6,IF(D65='基本（介護無）・単一'!$F$7,'基本（介護無）・単一'!$L$7,IF(D65='基本（介護無）・単一'!$F$8,'基本（介護無）・単一'!$L$8,IF(D65='基本（介護無）・単一'!$F$9,'基本（介護無）・単一'!$L$9,IF(D65='基本（介護無）・単一'!$F$10,'基本（介護無）・単一'!$L$10)))))))</f>
        <v>483</v>
      </c>
      <c r="I65" s="257"/>
      <c r="J65" s="58">
        <f t="shared" ref="J65:J93" si="15">J15</f>
        <v>195</v>
      </c>
      <c r="K65" s="257"/>
      <c r="L65" s="58">
        <f t="shared" si="13"/>
        <v>673</v>
      </c>
      <c r="M65" s="68">
        <f t="shared" si="14"/>
        <v>7537</v>
      </c>
      <c r="N65" s="68">
        <f t="shared" si="14"/>
        <v>7376</v>
      </c>
      <c r="O65" s="68">
        <f t="shared" si="14"/>
        <v>7335</v>
      </c>
      <c r="P65" s="68">
        <f t="shared" si="14"/>
        <v>7214</v>
      </c>
      <c r="Q65" s="68">
        <f t="shared" si="14"/>
        <v>7133</v>
      </c>
      <c r="R65" s="68">
        <f t="shared" si="14"/>
        <v>6972</v>
      </c>
      <c r="S65" s="68">
        <f t="shared" si="14"/>
        <v>6851</v>
      </c>
      <c r="T65" s="68">
        <f t="shared" si="14"/>
        <v>6730</v>
      </c>
    </row>
    <row r="66" spans="1:20" ht="18" customHeight="1" x14ac:dyDescent="0.2">
      <c r="A66" s="95" t="s">
        <v>500</v>
      </c>
      <c r="B66" s="90" t="s">
        <v>188</v>
      </c>
      <c r="C66" s="56" t="s">
        <v>14</v>
      </c>
      <c r="D66" s="60">
        <v>2</v>
      </c>
      <c r="E66" s="61" t="s">
        <v>58</v>
      </c>
      <c r="F66" s="57">
        <v>1.5</v>
      </c>
      <c r="G66" s="62">
        <f t="shared" si="12"/>
        <v>3.5</v>
      </c>
      <c r="H66" s="58">
        <f>IF(D66='基本（介護無）・単一'!$F$4,'基本（介護無）・単一'!$L$4,IF(D66='基本（介護無）・単一'!$F$5,'基本（介護無）・単一'!$L$5,IF(D66='基本（介護無）・単一'!$F$6,'基本（介護無）・単一'!$L$6,IF(D66='基本（介護無）・単一'!$F$7,'基本（介護無）・単一'!$L$7,IF(D66='基本（介護無）・単一'!$F$8,'基本（介護無）・単一'!$L$8,IF(D66='基本（介護無）・単一'!$F$9,'基本（介護無）・単一'!$L$9,IF(D66='基本（介護無）・単一'!$F$10,'基本（介護無）・単一'!$L$10)))))))</f>
        <v>483</v>
      </c>
      <c r="I66" s="257"/>
      <c r="J66" s="58">
        <f t="shared" si="15"/>
        <v>291</v>
      </c>
      <c r="K66" s="257"/>
      <c r="L66" s="58">
        <f t="shared" si="13"/>
        <v>781</v>
      </c>
      <c r="M66" s="68">
        <f t="shared" si="14"/>
        <v>8747</v>
      </c>
      <c r="N66" s="68">
        <f t="shared" si="14"/>
        <v>8559</v>
      </c>
      <c r="O66" s="68">
        <f t="shared" si="14"/>
        <v>8512</v>
      </c>
      <c r="P66" s="68">
        <f t="shared" si="14"/>
        <v>8372</v>
      </c>
      <c r="Q66" s="68">
        <f t="shared" si="14"/>
        <v>8278</v>
      </c>
      <c r="R66" s="68">
        <f t="shared" si="14"/>
        <v>8091</v>
      </c>
      <c r="S66" s="68">
        <f t="shared" si="14"/>
        <v>7950</v>
      </c>
      <c r="T66" s="68">
        <f t="shared" si="14"/>
        <v>7810</v>
      </c>
    </row>
    <row r="67" spans="1:20" ht="18" customHeight="1" x14ac:dyDescent="0.2">
      <c r="A67" s="95" t="s">
        <v>501</v>
      </c>
      <c r="B67" s="90" t="s">
        <v>188</v>
      </c>
      <c r="C67" s="56" t="s">
        <v>14</v>
      </c>
      <c r="D67" s="60">
        <v>2</v>
      </c>
      <c r="E67" s="61" t="s">
        <v>58</v>
      </c>
      <c r="F67" s="57">
        <v>2</v>
      </c>
      <c r="G67" s="62">
        <f t="shared" si="12"/>
        <v>4</v>
      </c>
      <c r="H67" s="58">
        <f>IF(D67='基本（介護無）・単一'!$F$4,'基本（介護無）・単一'!$L$4,IF(D67='基本（介護無）・単一'!$F$5,'基本（介護無）・単一'!$L$5,IF(D67='基本（介護無）・単一'!$F$6,'基本（介護無）・単一'!$L$6,IF(D67='基本（介護無）・単一'!$F$7,'基本（介護無）・単一'!$L$7,IF(D67='基本（介護無）・単一'!$F$8,'基本（介護無）・単一'!$L$8,IF(D67='基本（介護無）・単一'!$F$9,'基本（介護無）・単一'!$L$9,IF(D67='基本（介護無）・単一'!$F$10,'基本（介護無）・単一'!$L$10)))))))</f>
        <v>483</v>
      </c>
      <c r="I67" s="257"/>
      <c r="J67" s="58">
        <f t="shared" si="15"/>
        <v>388</v>
      </c>
      <c r="K67" s="257"/>
      <c r="L67" s="58">
        <f t="shared" si="13"/>
        <v>890</v>
      </c>
      <c r="M67" s="68">
        <f t="shared" si="14"/>
        <v>9968</v>
      </c>
      <c r="N67" s="68">
        <f t="shared" si="14"/>
        <v>9754</v>
      </c>
      <c r="O67" s="68">
        <f t="shared" si="14"/>
        <v>9701</v>
      </c>
      <c r="P67" s="68">
        <f t="shared" si="14"/>
        <v>9540</v>
      </c>
      <c r="Q67" s="68">
        <f t="shared" si="14"/>
        <v>9434</v>
      </c>
      <c r="R67" s="68">
        <f t="shared" si="14"/>
        <v>9220</v>
      </c>
      <c r="S67" s="68">
        <f t="shared" si="14"/>
        <v>9060</v>
      </c>
      <c r="T67" s="68">
        <f t="shared" si="14"/>
        <v>8900</v>
      </c>
    </row>
    <row r="68" spans="1:20" ht="18" customHeight="1" x14ac:dyDescent="0.2">
      <c r="A68" s="95" t="s">
        <v>502</v>
      </c>
      <c r="B68" s="90" t="s">
        <v>188</v>
      </c>
      <c r="C68" s="56" t="s">
        <v>14</v>
      </c>
      <c r="D68" s="60">
        <v>2</v>
      </c>
      <c r="E68" s="61" t="s">
        <v>58</v>
      </c>
      <c r="F68" s="57">
        <v>2.5</v>
      </c>
      <c r="G68" s="62">
        <f t="shared" si="12"/>
        <v>4.5</v>
      </c>
      <c r="H68" s="58">
        <f>IF(D68='基本（介護無）・単一'!$F$4,'基本（介護無）・単一'!$L$4,IF(D68='基本（介護無）・単一'!$F$5,'基本（介護無）・単一'!$L$5,IF(D68='基本（介護無）・単一'!$F$6,'基本（介護無）・単一'!$L$6,IF(D68='基本（介護無）・単一'!$F$7,'基本（介護無）・単一'!$L$7,IF(D68='基本（介護無）・単一'!$F$8,'基本（介護無）・単一'!$L$8,IF(D68='基本（介護無）・単一'!$F$9,'基本（介護無）・単一'!$L$9,IF(D68='基本（介護無）・単一'!$F$10,'基本（介護無）・単一'!$L$10)))))))</f>
        <v>483</v>
      </c>
      <c r="I68" s="257"/>
      <c r="J68" s="58">
        <f t="shared" si="15"/>
        <v>484</v>
      </c>
      <c r="K68" s="257"/>
      <c r="L68" s="58">
        <f t="shared" si="13"/>
        <v>998</v>
      </c>
      <c r="M68" s="68">
        <f t="shared" si="14"/>
        <v>11177</v>
      </c>
      <c r="N68" s="68">
        <f t="shared" si="14"/>
        <v>10938</v>
      </c>
      <c r="O68" s="68">
        <f t="shared" si="14"/>
        <v>10878</v>
      </c>
      <c r="P68" s="68">
        <f t="shared" si="14"/>
        <v>10698</v>
      </c>
      <c r="Q68" s="68">
        <f t="shared" si="14"/>
        <v>10578</v>
      </c>
      <c r="R68" s="68">
        <f t="shared" si="14"/>
        <v>10339</v>
      </c>
      <c r="S68" s="68">
        <f t="shared" si="14"/>
        <v>10159</v>
      </c>
      <c r="T68" s="68">
        <f t="shared" si="14"/>
        <v>9980</v>
      </c>
    </row>
    <row r="69" spans="1:20" ht="18" customHeight="1" x14ac:dyDescent="0.2">
      <c r="A69" s="94" t="s">
        <v>503</v>
      </c>
      <c r="B69" s="90" t="s">
        <v>188</v>
      </c>
      <c r="C69" s="56" t="s">
        <v>14</v>
      </c>
      <c r="D69" s="60">
        <v>2.5</v>
      </c>
      <c r="E69" s="61" t="s">
        <v>58</v>
      </c>
      <c r="F69" s="57">
        <v>0.5</v>
      </c>
      <c r="G69" s="62">
        <f t="shared" si="12"/>
        <v>3</v>
      </c>
      <c r="H69" s="58">
        <f>IF(D69='基本（介護無）・単一'!$F$4,'基本（介護無）・単一'!$L$4,IF(D69='基本（介護無）・単一'!$F$5,'基本（介護無）・単一'!$L$5,IF(D69='基本（介護無）・単一'!$F$6,'基本（介護無）・単一'!$L$6,IF(D69='基本（介護無）・単一'!$F$7,'基本（介護無）・単一'!$L$7,IF(D69='基本（介護無）・単一'!$F$8,'基本（介護無）・単一'!$L$8,IF(D69='基本（介護無）・単一'!$F$9,'基本（介護無）・単一'!$L$9,IF(D69='基本（介護無）・単一'!$F$10,'基本（介護無）・単一'!$L$10)))))))</f>
        <v>580</v>
      </c>
      <c r="I69" s="257"/>
      <c r="J69" s="58">
        <f t="shared" si="15"/>
        <v>98</v>
      </c>
      <c r="K69" s="257"/>
      <c r="L69" s="58">
        <f t="shared" si="13"/>
        <v>654</v>
      </c>
      <c r="M69" s="68">
        <f t="shared" si="14"/>
        <v>7324</v>
      </c>
      <c r="N69" s="68">
        <f t="shared" si="14"/>
        <v>7167</v>
      </c>
      <c r="O69" s="68">
        <f t="shared" si="14"/>
        <v>7128</v>
      </c>
      <c r="P69" s="68">
        <f t="shared" si="14"/>
        <v>7010</v>
      </c>
      <c r="Q69" s="68">
        <f t="shared" si="14"/>
        <v>6932</v>
      </c>
      <c r="R69" s="68">
        <f t="shared" si="14"/>
        <v>6775</v>
      </c>
      <c r="S69" s="68">
        <f t="shared" si="14"/>
        <v>6657</v>
      </c>
      <c r="T69" s="68">
        <f t="shared" si="14"/>
        <v>6540</v>
      </c>
    </row>
    <row r="70" spans="1:20" ht="18" customHeight="1" x14ac:dyDescent="0.2">
      <c r="A70" s="94" t="s">
        <v>504</v>
      </c>
      <c r="B70" s="90" t="s">
        <v>188</v>
      </c>
      <c r="C70" s="56" t="s">
        <v>14</v>
      </c>
      <c r="D70" s="60">
        <v>2.5</v>
      </c>
      <c r="E70" s="61" t="s">
        <v>58</v>
      </c>
      <c r="F70" s="57">
        <v>1</v>
      </c>
      <c r="G70" s="62">
        <f t="shared" si="12"/>
        <v>3.5</v>
      </c>
      <c r="H70" s="58">
        <f>IF(D70='基本（介護無）・単一'!$F$4,'基本（介護無）・単一'!$L$4,IF(D70='基本（介護無）・単一'!$F$5,'基本（介護無）・単一'!$L$5,IF(D70='基本（介護無）・単一'!$F$6,'基本（介護無）・単一'!$L$6,IF(D70='基本（介護無）・単一'!$F$7,'基本（介護無）・単一'!$L$7,IF(D70='基本（介護無）・単一'!$F$8,'基本（介護無）・単一'!$L$8,IF(D70='基本（介護無）・単一'!$F$9,'基本（介護無）・単一'!$L$9,IF(D70='基本（介護無）・単一'!$F$10,'基本（介護無）・単一'!$L$10)))))))</f>
        <v>580</v>
      </c>
      <c r="I70" s="257"/>
      <c r="J70" s="58">
        <f t="shared" si="15"/>
        <v>195</v>
      </c>
      <c r="K70" s="257"/>
      <c r="L70" s="58">
        <f t="shared" si="13"/>
        <v>764</v>
      </c>
      <c r="M70" s="68">
        <f t="shared" si="14"/>
        <v>8556</v>
      </c>
      <c r="N70" s="68">
        <f t="shared" si="14"/>
        <v>8373</v>
      </c>
      <c r="O70" s="68">
        <f t="shared" si="14"/>
        <v>8327</v>
      </c>
      <c r="P70" s="68">
        <f t="shared" si="14"/>
        <v>8190</v>
      </c>
      <c r="Q70" s="68">
        <f t="shared" si="14"/>
        <v>8098</v>
      </c>
      <c r="R70" s="68">
        <f t="shared" si="14"/>
        <v>7915</v>
      </c>
      <c r="S70" s="68">
        <f t="shared" si="14"/>
        <v>7777</v>
      </c>
      <c r="T70" s="68">
        <f t="shared" si="14"/>
        <v>7640</v>
      </c>
    </row>
    <row r="71" spans="1:20" ht="18" customHeight="1" x14ac:dyDescent="0.2">
      <c r="A71" s="94" t="s">
        <v>505</v>
      </c>
      <c r="B71" s="90" t="s">
        <v>188</v>
      </c>
      <c r="C71" s="56" t="s">
        <v>14</v>
      </c>
      <c r="D71" s="60">
        <v>2.5</v>
      </c>
      <c r="E71" s="61" t="s">
        <v>58</v>
      </c>
      <c r="F71" s="57">
        <v>1.5</v>
      </c>
      <c r="G71" s="62">
        <f t="shared" si="12"/>
        <v>4</v>
      </c>
      <c r="H71" s="58">
        <f>IF(D71='基本（介護無）・単一'!$F$4,'基本（介護無）・単一'!$L$4,IF(D71='基本（介護無）・単一'!$F$5,'基本（介護無）・単一'!$L$5,IF(D71='基本（介護無）・単一'!$F$6,'基本（介護無）・単一'!$L$6,IF(D71='基本（介護無）・単一'!$F$7,'基本（介護無）・単一'!$L$7,IF(D71='基本（介護無）・単一'!$F$8,'基本（介護無）・単一'!$L$8,IF(D71='基本（介護無）・単一'!$F$9,'基本（介護無）・単一'!$L$9,IF(D71='基本（介護無）・単一'!$F$10,'基本（介護無）・単一'!$L$10)))))))</f>
        <v>580</v>
      </c>
      <c r="I71" s="257"/>
      <c r="J71" s="58">
        <f t="shared" si="15"/>
        <v>291</v>
      </c>
      <c r="K71" s="257"/>
      <c r="L71" s="58">
        <f t="shared" si="13"/>
        <v>872</v>
      </c>
      <c r="M71" s="68">
        <f t="shared" si="14"/>
        <v>9766</v>
      </c>
      <c r="N71" s="68">
        <f t="shared" si="14"/>
        <v>9557</v>
      </c>
      <c r="O71" s="68">
        <f t="shared" si="14"/>
        <v>9504</v>
      </c>
      <c r="P71" s="68">
        <f t="shared" si="14"/>
        <v>9347</v>
      </c>
      <c r="Q71" s="68">
        <f t="shared" si="14"/>
        <v>9243</v>
      </c>
      <c r="R71" s="68">
        <f t="shared" si="14"/>
        <v>9033</v>
      </c>
      <c r="S71" s="68">
        <f t="shared" si="14"/>
        <v>8876</v>
      </c>
      <c r="T71" s="68">
        <f t="shared" si="14"/>
        <v>8720</v>
      </c>
    </row>
    <row r="72" spans="1:20" ht="18" customHeight="1" x14ac:dyDescent="0.2">
      <c r="A72" s="94" t="s">
        <v>506</v>
      </c>
      <c r="B72" s="90" t="s">
        <v>188</v>
      </c>
      <c r="C72" s="56" t="s">
        <v>14</v>
      </c>
      <c r="D72" s="60">
        <v>2.5</v>
      </c>
      <c r="E72" s="61" t="s">
        <v>58</v>
      </c>
      <c r="F72" s="57">
        <v>2</v>
      </c>
      <c r="G72" s="62">
        <f t="shared" si="12"/>
        <v>4.5</v>
      </c>
      <c r="H72" s="58">
        <f>IF(D72='基本（介護無）・単一'!$F$4,'基本（介護無）・単一'!$L$4,IF(D72='基本（介護無）・単一'!$F$5,'基本（介護無）・単一'!$L$5,IF(D72='基本（介護無）・単一'!$F$6,'基本（介護無）・単一'!$L$6,IF(D72='基本（介護無）・単一'!$F$7,'基本（介護無）・単一'!$L$7,IF(D72='基本（介護無）・単一'!$F$8,'基本（介護無）・単一'!$L$8,IF(D72='基本（介護無）・単一'!$F$9,'基本（介護無）・単一'!$L$9,IF(D72='基本（介護無）・単一'!$F$10,'基本（介護無）・単一'!$L$10)))))))</f>
        <v>580</v>
      </c>
      <c r="I72" s="257"/>
      <c r="J72" s="58">
        <f t="shared" si="15"/>
        <v>388</v>
      </c>
      <c r="K72" s="257"/>
      <c r="L72" s="58">
        <f t="shared" si="13"/>
        <v>980</v>
      </c>
      <c r="M72" s="68">
        <f t="shared" si="14"/>
        <v>10976</v>
      </c>
      <c r="N72" s="68">
        <f t="shared" si="14"/>
        <v>10740</v>
      </c>
      <c r="O72" s="68">
        <f t="shared" si="14"/>
        <v>10682</v>
      </c>
      <c r="P72" s="68">
        <f t="shared" si="14"/>
        <v>10505</v>
      </c>
      <c r="Q72" s="68">
        <f t="shared" si="14"/>
        <v>10388</v>
      </c>
      <c r="R72" s="68">
        <f t="shared" si="14"/>
        <v>10152</v>
      </c>
      <c r="S72" s="68">
        <f t="shared" si="14"/>
        <v>9976</v>
      </c>
      <c r="T72" s="68">
        <f t="shared" si="14"/>
        <v>9800</v>
      </c>
    </row>
    <row r="73" spans="1:20" ht="18" customHeight="1" x14ac:dyDescent="0.2">
      <c r="A73" s="94" t="s">
        <v>507</v>
      </c>
      <c r="B73" s="90" t="s">
        <v>188</v>
      </c>
      <c r="C73" s="56" t="s">
        <v>14</v>
      </c>
      <c r="D73" s="60">
        <v>2.5</v>
      </c>
      <c r="E73" s="61" t="s">
        <v>58</v>
      </c>
      <c r="F73" s="57">
        <v>2.5</v>
      </c>
      <c r="G73" s="62">
        <f t="shared" si="12"/>
        <v>5</v>
      </c>
      <c r="H73" s="58">
        <f>IF(D73='基本（介護無）・単一'!$F$4,'基本（介護無）・単一'!$L$4,IF(D73='基本（介護無）・単一'!$F$5,'基本（介護無）・単一'!$L$5,IF(D73='基本（介護無）・単一'!$F$6,'基本（介護無）・単一'!$L$6,IF(D73='基本（介護無）・単一'!$F$7,'基本（介護無）・単一'!$L$7,IF(D73='基本（介護無）・単一'!$F$8,'基本（介護無）・単一'!$L$8,IF(D73='基本（介護無）・単一'!$F$9,'基本（介護無）・単一'!$L$9,IF(D73='基本（介護無）・単一'!$F$10,'基本（介護無）・単一'!$L$10)))))))</f>
        <v>580</v>
      </c>
      <c r="I73" s="257"/>
      <c r="J73" s="58">
        <f t="shared" si="15"/>
        <v>484</v>
      </c>
      <c r="K73" s="257"/>
      <c r="L73" s="58">
        <f t="shared" si="13"/>
        <v>1088</v>
      </c>
      <c r="M73" s="68">
        <f t="shared" si="14"/>
        <v>12185</v>
      </c>
      <c r="N73" s="68">
        <f t="shared" si="14"/>
        <v>11924</v>
      </c>
      <c r="O73" s="68">
        <f t="shared" si="14"/>
        <v>11859</v>
      </c>
      <c r="P73" s="68">
        <f t="shared" si="14"/>
        <v>11663</v>
      </c>
      <c r="Q73" s="68">
        <f t="shared" si="14"/>
        <v>11532</v>
      </c>
      <c r="R73" s="68">
        <f t="shared" si="14"/>
        <v>11271</v>
      </c>
      <c r="S73" s="68">
        <f t="shared" si="14"/>
        <v>11075</v>
      </c>
      <c r="T73" s="68">
        <f t="shared" si="14"/>
        <v>10880</v>
      </c>
    </row>
    <row r="74" spans="1:20" ht="18" customHeight="1" x14ac:dyDescent="0.2">
      <c r="A74" s="95" t="s">
        <v>508</v>
      </c>
      <c r="B74" s="90" t="s">
        <v>188</v>
      </c>
      <c r="C74" s="56" t="s">
        <v>14</v>
      </c>
      <c r="D74" s="60">
        <v>3</v>
      </c>
      <c r="E74" s="61" t="s">
        <v>58</v>
      </c>
      <c r="F74" s="57">
        <v>0.5</v>
      </c>
      <c r="G74" s="62">
        <f t="shared" si="12"/>
        <v>3.5</v>
      </c>
      <c r="H74" s="58">
        <f>IF(D74='基本（介護無）・単一'!$F$4,'基本（介護無）・単一'!$L$4,IF(D74='基本（介護無）・単一'!$F$5,'基本（介護無）・単一'!$L$5,IF(D74='基本（介護無）・単一'!$F$6,'基本（介護無）・単一'!$L$6,IF(D74='基本（介護無）・単一'!$F$7,'基本（介護無）・単一'!$L$7,IF(D74='基本（介護無）・単一'!$F$8,'基本（介護無）・単一'!$L$8,IF(D74='基本（介護無）・単一'!$F$9,'基本（介護無）・単一'!$L$9,IF(D74='基本（介護無）・単一'!$F$10,'基本（介護無）・単一'!$L$10)))))))</f>
        <v>676</v>
      </c>
      <c r="I74" s="257"/>
      <c r="J74" s="58">
        <f t="shared" si="15"/>
        <v>98</v>
      </c>
      <c r="K74" s="257"/>
      <c r="L74" s="58">
        <f t="shared" si="13"/>
        <v>744</v>
      </c>
      <c r="M74" s="68">
        <f t="shared" si="14"/>
        <v>8332</v>
      </c>
      <c r="N74" s="68">
        <f t="shared" si="14"/>
        <v>8154</v>
      </c>
      <c r="O74" s="68">
        <f t="shared" si="14"/>
        <v>8109</v>
      </c>
      <c r="P74" s="68">
        <f t="shared" si="14"/>
        <v>7975</v>
      </c>
      <c r="Q74" s="68">
        <f t="shared" si="14"/>
        <v>7886</v>
      </c>
      <c r="R74" s="68">
        <f t="shared" si="14"/>
        <v>7707</v>
      </c>
      <c r="S74" s="68">
        <f t="shared" si="14"/>
        <v>7573</v>
      </c>
      <c r="T74" s="68">
        <f t="shared" si="14"/>
        <v>7440</v>
      </c>
    </row>
    <row r="75" spans="1:20" ht="18" customHeight="1" x14ac:dyDescent="0.2">
      <c r="A75" s="95" t="s">
        <v>509</v>
      </c>
      <c r="B75" s="90" t="s">
        <v>188</v>
      </c>
      <c r="C75" s="56" t="s">
        <v>14</v>
      </c>
      <c r="D75" s="60">
        <v>3</v>
      </c>
      <c r="E75" s="61" t="s">
        <v>58</v>
      </c>
      <c r="F75" s="57">
        <v>1</v>
      </c>
      <c r="G75" s="62">
        <f t="shared" si="12"/>
        <v>4</v>
      </c>
      <c r="H75" s="58">
        <f>IF(D75='基本（介護無）・単一'!$F$4,'基本（介護無）・単一'!$L$4,IF(D75='基本（介護無）・単一'!$F$5,'基本（介護無）・単一'!$L$5,IF(D75='基本（介護無）・単一'!$F$6,'基本（介護無）・単一'!$L$6,IF(D75='基本（介護無）・単一'!$F$7,'基本（介護無）・単一'!$L$7,IF(D75='基本（介護無）・単一'!$F$8,'基本（介護無）・単一'!$L$8,IF(D75='基本（介護無）・単一'!$F$9,'基本（介護無）・単一'!$L$9,IF(D75='基本（介護無）・単一'!$F$10,'基本（介護無）・単一'!$L$10)))))))</f>
        <v>676</v>
      </c>
      <c r="I75" s="257"/>
      <c r="J75" s="58">
        <f t="shared" si="15"/>
        <v>195</v>
      </c>
      <c r="K75" s="257"/>
      <c r="L75" s="58">
        <f t="shared" si="13"/>
        <v>854</v>
      </c>
      <c r="M75" s="68">
        <f t="shared" si="14"/>
        <v>9564</v>
      </c>
      <c r="N75" s="68">
        <f t="shared" si="14"/>
        <v>9359</v>
      </c>
      <c r="O75" s="68">
        <f t="shared" si="14"/>
        <v>9308</v>
      </c>
      <c r="P75" s="68">
        <f t="shared" si="14"/>
        <v>9154</v>
      </c>
      <c r="Q75" s="68">
        <f t="shared" si="14"/>
        <v>9052</v>
      </c>
      <c r="R75" s="68">
        <f t="shared" si="14"/>
        <v>8847</v>
      </c>
      <c r="S75" s="68">
        <f t="shared" si="14"/>
        <v>8693</v>
      </c>
      <c r="T75" s="68">
        <f t="shared" si="14"/>
        <v>8540</v>
      </c>
    </row>
    <row r="76" spans="1:20" ht="18" customHeight="1" x14ac:dyDescent="0.2">
      <c r="A76" s="95" t="s">
        <v>510</v>
      </c>
      <c r="B76" s="90" t="s">
        <v>188</v>
      </c>
      <c r="C76" s="56" t="s">
        <v>14</v>
      </c>
      <c r="D76" s="60">
        <v>3</v>
      </c>
      <c r="E76" s="61" t="s">
        <v>58</v>
      </c>
      <c r="F76" s="57">
        <v>1.5</v>
      </c>
      <c r="G76" s="62">
        <f t="shared" si="12"/>
        <v>4.5</v>
      </c>
      <c r="H76" s="58">
        <f>IF(D76='基本（介護無）・単一'!$F$4,'基本（介護無）・単一'!$L$4,IF(D76='基本（介護無）・単一'!$F$5,'基本（介護無）・単一'!$L$5,IF(D76='基本（介護無）・単一'!$F$6,'基本（介護無）・単一'!$L$6,IF(D76='基本（介護無）・単一'!$F$7,'基本（介護無）・単一'!$L$7,IF(D76='基本（介護無）・単一'!$F$8,'基本（介護無）・単一'!$L$8,IF(D76='基本（介護無）・単一'!$F$9,'基本（介護無）・単一'!$L$9,IF(D76='基本（介護無）・単一'!$F$10,'基本（介護無）・単一'!$L$10)))))))</f>
        <v>676</v>
      </c>
      <c r="I76" s="257"/>
      <c r="J76" s="58">
        <f t="shared" si="15"/>
        <v>291</v>
      </c>
      <c r="K76" s="257"/>
      <c r="L76" s="58">
        <f t="shared" si="13"/>
        <v>962</v>
      </c>
      <c r="M76" s="68">
        <f t="shared" si="14"/>
        <v>10774</v>
      </c>
      <c r="N76" s="68">
        <f t="shared" si="14"/>
        <v>10543</v>
      </c>
      <c r="O76" s="68">
        <f t="shared" si="14"/>
        <v>10485</v>
      </c>
      <c r="P76" s="68">
        <f t="shared" si="14"/>
        <v>10312</v>
      </c>
      <c r="Q76" s="68">
        <f t="shared" si="14"/>
        <v>10197</v>
      </c>
      <c r="R76" s="68">
        <f t="shared" si="14"/>
        <v>9966</v>
      </c>
      <c r="S76" s="68">
        <f t="shared" si="14"/>
        <v>9793</v>
      </c>
      <c r="T76" s="68">
        <f t="shared" si="14"/>
        <v>9620</v>
      </c>
    </row>
    <row r="77" spans="1:20" ht="18" customHeight="1" x14ac:dyDescent="0.2">
      <c r="A77" s="95" t="s">
        <v>511</v>
      </c>
      <c r="B77" s="90" t="s">
        <v>188</v>
      </c>
      <c r="C77" s="56" t="s">
        <v>14</v>
      </c>
      <c r="D77" s="60">
        <v>3</v>
      </c>
      <c r="E77" s="61" t="s">
        <v>58</v>
      </c>
      <c r="F77" s="57">
        <v>2</v>
      </c>
      <c r="G77" s="62">
        <f t="shared" si="12"/>
        <v>5</v>
      </c>
      <c r="H77" s="58">
        <f>IF(D77='基本（介護無）・単一'!$F$4,'基本（介護無）・単一'!$L$4,IF(D77='基本（介護無）・単一'!$F$5,'基本（介護無）・単一'!$L$5,IF(D77='基本（介護無）・単一'!$F$6,'基本（介護無）・単一'!$L$6,IF(D77='基本（介護無）・単一'!$F$7,'基本（介護無）・単一'!$L$7,IF(D77='基本（介護無）・単一'!$F$8,'基本（介護無）・単一'!$L$8,IF(D77='基本（介護無）・単一'!$F$9,'基本（介護無）・単一'!$L$9,IF(D77='基本（介護無）・単一'!$F$10,'基本（介護無）・単一'!$L$10)))))))</f>
        <v>676</v>
      </c>
      <c r="I77" s="257"/>
      <c r="J77" s="58">
        <f t="shared" si="15"/>
        <v>388</v>
      </c>
      <c r="K77" s="257"/>
      <c r="L77" s="58">
        <f t="shared" si="13"/>
        <v>1070</v>
      </c>
      <c r="M77" s="68">
        <f t="shared" si="14"/>
        <v>11984</v>
      </c>
      <c r="N77" s="68">
        <f t="shared" si="14"/>
        <v>11727</v>
      </c>
      <c r="O77" s="68">
        <f t="shared" si="14"/>
        <v>11663</v>
      </c>
      <c r="P77" s="68">
        <f t="shared" si="14"/>
        <v>11470</v>
      </c>
      <c r="Q77" s="68">
        <f t="shared" si="14"/>
        <v>11342</v>
      </c>
      <c r="R77" s="68">
        <f t="shared" si="14"/>
        <v>11085</v>
      </c>
      <c r="S77" s="68">
        <f t="shared" si="14"/>
        <v>10892</v>
      </c>
      <c r="T77" s="68">
        <f t="shared" si="14"/>
        <v>10700</v>
      </c>
    </row>
    <row r="78" spans="1:20" ht="18" customHeight="1" x14ac:dyDescent="0.2">
      <c r="A78" s="95" t="s">
        <v>512</v>
      </c>
      <c r="B78" s="90" t="s">
        <v>188</v>
      </c>
      <c r="C78" s="56" t="s">
        <v>14</v>
      </c>
      <c r="D78" s="60">
        <v>3</v>
      </c>
      <c r="E78" s="61" t="s">
        <v>58</v>
      </c>
      <c r="F78" s="57">
        <v>2.5</v>
      </c>
      <c r="G78" s="62">
        <f t="shared" si="12"/>
        <v>5.5</v>
      </c>
      <c r="H78" s="58">
        <f>IF(D78='基本（介護無）・単一'!$F$4,'基本（介護無）・単一'!$L$4,IF(D78='基本（介護無）・単一'!$F$5,'基本（介護無）・単一'!$L$5,IF(D78='基本（介護無）・単一'!$F$6,'基本（介護無）・単一'!$L$6,IF(D78='基本（介護無）・単一'!$F$7,'基本（介護無）・単一'!$L$7,IF(D78='基本（介護無）・単一'!$F$8,'基本（介護無）・単一'!$L$8,IF(D78='基本（介護無）・単一'!$F$9,'基本（介護無）・単一'!$L$9,IF(D78='基本（介護無）・単一'!$F$10,'基本（介護無）・単一'!$L$10)))))))</f>
        <v>676</v>
      </c>
      <c r="I78" s="257"/>
      <c r="J78" s="58">
        <f t="shared" si="15"/>
        <v>484</v>
      </c>
      <c r="K78" s="257"/>
      <c r="L78" s="58">
        <f t="shared" si="13"/>
        <v>1178</v>
      </c>
      <c r="M78" s="68">
        <f t="shared" si="14"/>
        <v>13193</v>
      </c>
      <c r="N78" s="68">
        <f t="shared" si="14"/>
        <v>12910</v>
      </c>
      <c r="O78" s="68">
        <f t="shared" si="14"/>
        <v>12840</v>
      </c>
      <c r="P78" s="68">
        <f t="shared" si="14"/>
        <v>12628</v>
      </c>
      <c r="Q78" s="68">
        <f t="shared" si="14"/>
        <v>12486</v>
      </c>
      <c r="R78" s="68">
        <f t="shared" si="14"/>
        <v>12204</v>
      </c>
      <c r="S78" s="68">
        <f t="shared" si="14"/>
        <v>11992</v>
      </c>
      <c r="T78" s="68">
        <f t="shared" si="14"/>
        <v>11780</v>
      </c>
    </row>
    <row r="79" spans="1:20" ht="18" customHeight="1" x14ac:dyDescent="0.2">
      <c r="A79" s="94" t="s">
        <v>513</v>
      </c>
      <c r="B79" s="90" t="s">
        <v>188</v>
      </c>
      <c r="C79" s="56" t="s">
        <v>14</v>
      </c>
      <c r="D79" s="60">
        <v>3.5</v>
      </c>
      <c r="E79" s="61" t="s">
        <v>58</v>
      </c>
      <c r="F79" s="57">
        <v>0.5</v>
      </c>
      <c r="G79" s="62">
        <f t="shared" si="12"/>
        <v>4</v>
      </c>
      <c r="H79" s="58">
        <f>IF(D79='基本（介護無）・単一'!$F$4,'基本（介護無）・単一'!$L$4,IF(D79='基本（介護無）・単一'!$F$5,'基本（介護無）・単一'!$L$5,IF(D79='基本（介護無）・単一'!$F$6,'基本（介護無）・単一'!$L$6,IF(D79='基本（介護無）・単一'!$F$7,'基本（介護無）・単一'!$L$7,IF(D79='基本（介護無）・単一'!$F$8,'基本（介護無）・単一'!$L$8,IF(D79='基本（介護無）・単一'!$F$9,'基本（介護無）・単一'!$L$9,IF(D79='基本（介護無）・単一'!$F$10,'基本（介護無）・単一'!$L$10)))))))</f>
        <v>773</v>
      </c>
      <c r="I79" s="257"/>
      <c r="J79" s="58">
        <f t="shared" si="15"/>
        <v>98</v>
      </c>
      <c r="K79" s="257"/>
      <c r="L79" s="58">
        <f t="shared" si="13"/>
        <v>835</v>
      </c>
      <c r="M79" s="68">
        <f t="shared" si="14"/>
        <v>9352</v>
      </c>
      <c r="N79" s="68">
        <f t="shared" si="14"/>
        <v>9151</v>
      </c>
      <c r="O79" s="68">
        <f t="shared" si="14"/>
        <v>9101</v>
      </c>
      <c r="P79" s="68">
        <f t="shared" si="14"/>
        <v>8951</v>
      </c>
      <c r="Q79" s="68">
        <f t="shared" si="14"/>
        <v>8851</v>
      </c>
      <c r="R79" s="68">
        <f t="shared" si="14"/>
        <v>8650</v>
      </c>
      <c r="S79" s="68">
        <f t="shared" si="14"/>
        <v>8500</v>
      </c>
      <c r="T79" s="68">
        <f t="shared" si="14"/>
        <v>8350</v>
      </c>
    </row>
    <row r="80" spans="1:20" ht="18" customHeight="1" x14ac:dyDescent="0.2">
      <c r="A80" s="94" t="s">
        <v>514</v>
      </c>
      <c r="B80" s="90" t="s">
        <v>188</v>
      </c>
      <c r="C80" s="56" t="s">
        <v>14</v>
      </c>
      <c r="D80" s="60">
        <v>3.5</v>
      </c>
      <c r="E80" s="61" t="s">
        <v>58</v>
      </c>
      <c r="F80" s="57">
        <v>1</v>
      </c>
      <c r="G80" s="62">
        <f t="shared" si="12"/>
        <v>4.5</v>
      </c>
      <c r="H80" s="58">
        <f>IF(D80='基本（介護無）・単一'!$F$4,'基本（介護無）・単一'!$L$4,IF(D80='基本（介護無）・単一'!$F$5,'基本（介護無）・単一'!$L$5,IF(D80='基本（介護無）・単一'!$F$6,'基本（介護無）・単一'!$L$6,IF(D80='基本（介護無）・単一'!$F$7,'基本（介護無）・単一'!$L$7,IF(D80='基本（介護無）・単一'!$F$8,'基本（介護無）・単一'!$L$8,IF(D80='基本（介護無）・単一'!$F$9,'基本（介護無）・単一'!$L$9,IF(D80='基本（介護無）・単一'!$F$10,'基本（介護無）・単一'!$L$10)))))))</f>
        <v>773</v>
      </c>
      <c r="I80" s="257"/>
      <c r="J80" s="58">
        <f t="shared" si="15"/>
        <v>195</v>
      </c>
      <c r="K80" s="257"/>
      <c r="L80" s="58">
        <f t="shared" si="13"/>
        <v>944</v>
      </c>
      <c r="M80" s="68">
        <f t="shared" si="14"/>
        <v>10572</v>
      </c>
      <c r="N80" s="68">
        <f t="shared" si="14"/>
        <v>10346</v>
      </c>
      <c r="O80" s="68">
        <f t="shared" si="14"/>
        <v>10289</v>
      </c>
      <c r="P80" s="68">
        <f t="shared" si="14"/>
        <v>10119</v>
      </c>
      <c r="Q80" s="68">
        <f t="shared" si="14"/>
        <v>10006</v>
      </c>
      <c r="R80" s="68">
        <f t="shared" si="14"/>
        <v>9779</v>
      </c>
      <c r="S80" s="68">
        <f t="shared" si="14"/>
        <v>9609</v>
      </c>
      <c r="T80" s="68">
        <f t="shared" si="14"/>
        <v>9440</v>
      </c>
    </row>
    <row r="81" spans="1:20" ht="18" customHeight="1" x14ac:dyDescent="0.2">
      <c r="A81" s="94" t="s">
        <v>515</v>
      </c>
      <c r="B81" s="90" t="s">
        <v>188</v>
      </c>
      <c r="C81" s="56" t="s">
        <v>14</v>
      </c>
      <c r="D81" s="60">
        <v>3.5</v>
      </c>
      <c r="E81" s="61" t="s">
        <v>58</v>
      </c>
      <c r="F81" s="57">
        <v>1.5</v>
      </c>
      <c r="G81" s="62">
        <f t="shared" si="12"/>
        <v>5</v>
      </c>
      <c r="H81" s="58">
        <f>IF(D81='基本（介護無）・単一'!$F$4,'基本（介護無）・単一'!$L$4,IF(D81='基本（介護無）・単一'!$F$5,'基本（介護無）・単一'!$L$5,IF(D81='基本（介護無）・単一'!$F$6,'基本（介護無）・単一'!$L$6,IF(D81='基本（介護無）・単一'!$F$7,'基本（介護無）・単一'!$L$7,IF(D81='基本（介護無）・単一'!$F$8,'基本（介護無）・単一'!$L$8,IF(D81='基本（介護無）・単一'!$F$9,'基本（介護無）・単一'!$L$9,IF(D81='基本（介護無）・単一'!$F$10,'基本（介護無）・単一'!$L$10)))))))</f>
        <v>773</v>
      </c>
      <c r="I81" s="257"/>
      <c r="J81" s="58">
        <f t="shared" si="15"/>
        <v>291</v>
      </c>
      <c r="K81" s="257"/>
      <c r="L81" s="58">
        <f t="shared" si="13"/>
        <v>1052</v>
      </c>
      <c r="M81" s="68">
        <f t="shared" si="14"/>
        <v>11782</v>
      </c>
      <c r="N81" s="68">
        <f t="shared" si="14"/>
        <v>11529</v>
      </c>
      <c r="O81" s="68">
        <f t="shared" si="14"/>
        <v>11466</v>
      </c>
      <c r="P81" s="68">
        <f t="shared" si="14"/>
        <v>11277</v>
      </c>
      <c r="Q81" s="68">
        <f t="shared" si="14"/>
        <v>11151</v>
      </c>
      <c r="R81" s="68">
        <f t="shared" si="14"/>
        <v>10898</v>
      </c>
      <c r="S81" s="68">
        <f t="shared" si="14"/>
        <v>10709</v>
      </c>
      <c r="T81" s="68">
        <f t="shared" si="14"/>
        <v>10520</v>
      </c>
    </row>
    <row r="82" spans="1:20" ht="18" customHeight="1" x14ac:dyDescent="0.2">
      <c r="A82" s="94" t="s">
        <v>516</v>
      </c>
      <c r="B82" s="90" t="s">
        <v>188</v>
      </c>
      <c r="C82" s="56" t="s">
        <v>14</v>
      </c>
      <c r="D82" s="60">
        <v>3.5</v>
      </c>
      <c r="E82" s="61" t="s">
        <v>58</v>
      </c>
      <c r="F82" s="57">
        <v>2</v>
      </c>
      <c r="G82" s="62">
        <f t="shared" si="12"/>
        <v>5.5</v>
      </c>
      <c r="H82" s="58">
        <f>IF(D82='基本（介護無）・単一'!$F$4,'基本（介護無）・単一'!$L$4,IF(D82='基本（介護無）・単一'!$F$5,'基本（介護無）・単一'!$L$5,IF(D82='基本（介護無）・単一'!$F$6,'基本（介護無）・単一'!$L$6,IF(D82='基本（介護無）・単一'!$F$7,'基本（介護無）・単一'!$L$7,IF(D82='基本（介護無）・単一'!$F$8,'基本（介護無）・単一'!$L$8,IF(D82='基本（介護無）・単一'!$F$9,'基本（介護無）・単一'!$L$9,IF(D82='基本（介護無）・単一'!$F$10,'基本（介護無）・単一'!$L$10)))))))</f>
        <v>773</v>
      </c>
      <c r="I82" s="257"/>
      <c r="J82" s="58">
        <f t="shared" si="15"/>
        <v>388</v>
      </c>
      <c r="K82" s="257"/>
      <c r="L82" s="58">
        <f t="shared" si="13"/>
        <v>1161</v>
      </c>
      <c r="M82" s="68">
        <f t="shared" si="14"/>
        <v>13003</v>
      </c>
      <c r="N82" s="68">
        <f t="shared" si="14"/>
        <v>12724</v>
      </c>
      <c r="O82" s="68">
        <f t="shared" si="14"/>
        <v>12654</v>
      </c>
      <c r="P82" s="68">
        <f t="shared" si="14"/>
        <v>12445</v>
      </c>
      <c r="Q82" s="68">
        <f t="shared" si="14"/>
        <v>12306</v>
      </c>
      <c r="R82" s="68">
        <f t="shared" si="14"/>
        <v>12027</v>
      </c>
      <c r="S82" s="68">
        <f t="shared" si="14"/>
        <v>11818</v>
      </c>
      <c r="T82" s="68">
        <f t="shared" si="14"/>
        <v>11610</v>
      </c>
    </row>
    <row r="83" spans="1:20" ht="18" customHeight="1" x14ac:dyDescent="0.2">
      <c r="A83" s="94" t="s">
        <v>517</v>
      </c>
      <c r="B83" s="90" t="s">
        <v>188</v>
      </c>
      <c r="C83" s="56" t="s">
        <v>14</v>
      </c>
      <c r="D83" s="60">
        <v>3.5</v>
      </c>
      <c r="E83" s="61" t="s">
        <v>58</v>
      </c>
      <c r="F83" s="57">
        <v>2.5</v>
      </c>
      <c r="G83" s="62">
        <f t="shared" si="12"/>
        <v>6</v>
      </c>
      <c r="H83" s="58">
        <f>IF(D83='基本（介護無）・単一'!$F$4,'基本（介護無）・単一'!$L$4,IF(D83='基本（介護無）・単一'!$F$5,'基本（介護無）・単一'!$L$5,IF(D83='基本（介護無）・単一'!$F$6,'基本（介護無）・単一'!$L$6,IF(D83='基本（介護無）・単一'!$F$7,'基本（介護無）・単一'!$L$7,IF(D83='基本（介護無）・単一'!$F$8,'基本（介護無）・単一'!$L$8,IF(D83='基本（介護無）・単一'!$F$9,'基本（介護無）・単一'!$L$9,IF(D83='基本（介護無）・単一'!$F$10,'基本（介護無）・単一'!$L$10)))))))</f>
        <v>773</v>
      </c>
      <c r="I83" s="257"/>
      <c r="J83" s="58">
        <f t="shared" si="15"/>
        <v>484</v>
      </c>
      <c r="K83" s="257"/>
      <c r="L83" s="58">
        <f t="shared" si="13"/>
        <v>1269</v>
      </c>
      <c r="M83" s="68">
        <f t="shared" si="14"/>
        <v>14212</v>
      </c>
      <c r="N83" s="68">
        <f t="shared" si="14"/>
        <v>13908</v>
      </c>
      <c r="O83" s="68">
        <f t="shared" si="14"/>
        <v>13832</v>
      </c>
      <c r="P83" s="68">
        <f t="shared" si="14"/>
        <v>13603</v>
      </c>
      <c r="Q83" s="68">
        <f t="shared" si="14"/>
        <v>13451</v>
      </c>
      <c r="R83" s="68">
        <f t="shared" si="14"/>
        <v>13146</v>
      </c>
      <c r="S83" s="68">
        <f t="shared" si="14"/>
        <v>12918</v>
      </c>
      <c r="T83" s="68">
        <f t="shared" si="14"/>
        <v>12690</v>
      </c>
    </row>
    <row r="84" spans="1:20" ht="18" customHeight="1" x14ac:dyDescent="0.2">
      <c r="A84" s="95" t="s">
        <v>518</v>
      </c>
      <c r="B84" s="90" t="s">
        <v>188</v>
      </c>
      <c r="C84" s="56" t="s">
        <v>14</v>
      </c>
      <c r="D84" s="60">
        <v>4</v>
      </c>
      <c r="E84" s="61" t="s">
        <v>58</v>
      </c>
      <c r="F84" s="57">
        <v>0.5</v>
      </c>
      <c r="G84" s="62">
        <f t="shared" si="12"/>
        <v>4.5</v>
      </c>
      <c r="H84" s="58">
        <f>'基本（介護無）・単一'!L11</f>
        <v>869</v>
      </c>
      <c r="I84" s="257"/>
      <c r="J84" s="58">
        <f t="shared" si="15"/>
        <v>98</v>
      </c>
      <c r="K84" s="257"/>
      <c r="L84" s="58">
        <f t="shared" si="13"/>
        <v>925</v>
      </c>
      <c r="M84" s="68">
        <f t="shared" si="14"/>
        <v>10360</v>
      </c>
      <c r="N84" s="68">
        <f t="shared" si="14"/>
        <v>10138</v>
      </c>
      <c r="O84" s="68">
        <f t="shared" si="14"/>
        <v>10082</v>
      </c>
      <c r="P84" s="68">
        <f t="shared" si="14"/>
        <v>9916</v>
      </c>
      <c r="Q84" s="68">
        <f t="shared" si="14"/>
        <v>9805</v>
      </c>
      <c r="R84" s="68">
        <f t="shared" si="14"/>
        <v>9583</v>
      </c>
      <c r="S84" s="68">
        <f t="shared" si="14"/>
        <v>9416</v>
      </c>
      <c r="T84" s="68">
        <f t="shared" si="14"/>
        <v>9250</v>
      </c>
    </row>
    <row r="85" spans="1:20" ht="18" customHeight="1" x14ac:dyDescent="0.2">
      <c r="A85" s="95" t="s">
        <v>519</v>
      </c>
      <c r="B85" s="90" t="s">
        <v>188</v>
      </c>
      <c r="C85" s="56" t="s">
        <v>14</v>
      </c>
      <c r="D85" s="60">
        <v>4</v>
      </c>
      <c r="E85" s="61" t="s">
        <v>58</v>
      </c>
      <c r="F85" s="57">
        <v>1</v>
      </c>
      <c r="G85" s="62">
        <f t="shared" si="12"/>
        <v>5</v>
      </c>
      <c r="H85" s="58">
        <f>$H$39</f>
        <v>869</v>
      </c>
      <c r="I85" s="257"/>
      <c r="J85" s="58">
        <f t="shared" si="15"/>
        <v>195</v>
      </c>
      <c r="K85" s="257"/>
      <c r="L85" s="58">
        <f t="shared" si="13"/>
        <v>1034</v>
      </c>
      <c r="M85" s="68">
        <f t="shared" si="14"/>
        <v>11580</v>
      </c>
      <c r="N85" s="68">
        <f t="shared" si="14"/>
        <v>11332</v>
      </c>
      <c r="O85" s="68">
        <f t="shared" si="14"/>
        <v>11270</v>
      </c>
      <c r="P85" s="68">
        <f t="shared" si="14"/>
        <v>11084</v>
      </c>
      <c r="Q85" s="68">
        <f t="shared" si="14"/>
        <v>10960</v>
      </c>
      <c r="R85" s="68">
        <f t="shared" si="14"/>
        <v>10712</v>
      </c>
      <c r="S85" s="68">
        <f t="shared" si="14"/>
        <v>10526</v>
      </c>
      <c r="T85" s="68">
        <f t="shared" si="14"/>
        <v>10340</v>
      </c>
    </row>
    <row r="86" spans="1:20" ht="18" customHeight="1" x14ac:dyDescent="0.2">
      <c r="A86" s="95" t="s">
        <v>520</v>
      </c>
      <c r="B86" s="90" t="s">
        <v>188</v>
      </c>
      <c r="C86" s="56" t="s">
        <v>14</v>
      </c>
      <c r="D86" s="60">
        <v>4</v>
      </c>
      <c r="E86" s="61" t="s">
        <v>58</v>
      </c>
      <c r="F86" s="57">
        <v>1.5</v>
      </c>
      <c r="G86" s="62">
        <f t="shared" si="12"/>
        <v>5.5</v>
      </c>
      <c r="H86" s="58">
        <f>$H$39</f>
        <v>869</v>
      </c>
      <c r="I86" s="257"/>
      <c r="J86" s="58">
        <f t="shared" si="15"/>
        <v>291</v>
      </c>
      <c r="K86" s="257"/>
      <c r="L86" s="58">
        <f t="shared" si="13"/>
        <v>1142</v>
      </c>
      <c r="M86" s="68">
        <f t="shared" si="14"/>
        <v>12790</v>
      </c>
      <c r="N86" s="68">
        <f t="shared" si="14"/>
        <v>12516</v>
      </c>
      <c r="O86" s="68">
        <f t="shared" si="14"/>
        <v>12447</v>
      </c>
      <c r="P86" s="68">
        <f t="shared" si="14"/>
        <v>12242</v>
      </c>
      <c r="Q86" s="68">
        <f t="shared" si="14"/>
        <v>12105</v>
      </c>
      <c r="R86" s="68">
        <f t="shared" si="14"/>
        <v>11831</v>
      </c>
      <c r="S86" s="68">
        <f t="shared" si="14"/>
        <v>11625</v>
      </c>
      <c r="T86" s="68">
        <f t="shared" si="14"/>
        <v>11420</v>
      </c>
    </row>
    <row r="87" spans="1:20" ht="18" customHeight="1" x14ac:dyDescent="0.2">
      <c r="A87" s="95" t="s">
        <v>521</v>
      </c>
      <c r="B87" s="90" t="s">
        <v>188</v>
      </c>
      <c r="C87" s="56" t="s">
        <v>14</v>
      </c>
      <c r="D87" s="60">
        <v>4</v>
      </c>
      <c r="E87" s="61" t="s">
        <v>58</v>
      </c>
      <c r="F87" s="57">
        <v>2</v>
      </c>
      <c r="G87" s="62">
        <f t="shared" si="12"/>
        <v>6</v>
      </c>
      <c r="H87" s="58">
        <f>$H$39</f>
        <v>869</v>
      </c>
      <c r="I87" s="257"/>
      <c r="J87" s="58">
        <f t="shared" si="15"/>
        <v>388</v>
      </c>
      <c r="K87" s="257"/>
      <c r="L87" s="58">
        <f t="shared" si="13"/>
        <v>1251</v>
      </c>
      <c r="M87" s="68">
        <f t="shared" si="14"/>
        <v>14011</v>
      </c>
      <c r="N87" s="68">
        <f t="shared" si="14"/>
        <v>13710</v>
      </c>
      <c r="O87" s="68">
        <f t="shared" si="14"/>
        <v>13635</v>
      </c>
      <c r="P87" s="68">
        <f t="shared" si="14"/>
        <v>13410</v>
      </c>
      <c r="Q87" s="68">
        <f t="shared" si="14"/>
        <v>13260</v>
      </c>
      <c r="R87" s="68">
        <f t="shared" si="14"/>
        <v>12960</v>
      </c>
      <c r="S87" s="68">
        <f t="shared" si="14"/>
        <v>12735</v>
      </c>
      <c r="T87" s="68">
        <f t="shared" si="14"/>
        <v>12510</v>
      </c>
    </row>
    <row r="88" spans="1:20" ht="18" customHeight="1" x14ac:dyDescent="0.2">
      <c r="A88" s="95" t="s">
        <v>522</v>
      </c>
      <c r="B88" s="90" t="s">
        <v>188</v>
      </c>
      <c r="C88" s="56" t="s">
        <v>14</v>
      </c>
      <c r="D88" s="60">
        <v>4</v>
      </c>
      <c r="E88" s="61" t="s">
        <v>58</v>
      </c>
      <c r="F88" s="57">
        <v>2.5</v>
      </c>
      <c r="G88" s="62">
        <f t="shared" si="12"/>
        <v>6.5</v>
      </c>
      <c r="H88" s="58">
        <f>$H$39</f>
        <v>869</v>
      </c>
      <c r="I88" s="257"/>
      <c r="J88" s="58">
        <f t="shared" si="15"/>
        <v>484</v>
      </c>
      <c r="K88" s="257"/>
      <c r="L88" s="58">
        <f t="shared" si="13"/>
        <v>1359</v>
      </c>
      <c r="M88" s="68">
        <f t="shared" si="14"/>
        <v>15220</v>
      </c>
      <c r="N88" s="68">
        <f t="shared" si="14"/>
        <v>14894</v>
      </c>
      <c r="O88" s="68">
        <f t="shared" si="14"/>
        <v>14813</v>
      </c>
      <c r="P88" s="68">
        <f t="shared" si="14"/>
        <v>14568</v>
      </c>
      <c r="Q88" s="68">
        <f t="shared" si="14"/>
        <v>14405</v>
      </c>
      <c r="R88" s="68">
        <f t="shared" si="14"/>
        <v>14079</v>
      </c>
      <c r="S88" s="68">
        <f t="shared" si="14"/>
        <v>13834</v>
      </c>
      <c r="T88" s="68">
        <f t="shared" si="14"/>
        <v>13590</v>
      </c>
    </row>
    <row r="89" spans="1:20" ht="18" customHeight="1" x14ac:dyDescent="0.2">
      <c r="A89" s="94" t="s">
        <v>523</v>
      </c>
      <c r="B89" s="90" t="s">
        <v>188</v>
      </c>
      <c r="C89" s="56" t="s">
        <v>14</v>
      </c>
      <c r="D89" s="60">
        <v>4.5</v>
      </c>
      <c r="E89" s="61" t="s">
        <v>58</v>
      </c>
      <c r="F89" s="57">
        <v>0.5</v>
      </c>
      <c r="G89" s="62">
        <f t="shared" si="12"/>
        <v>5</v>
      </c>
      <c r="H89" s="58">
        <f>'基本（介護無）・単一'!L12</f>
        <v>966</v>
      </c>
      <c r="I89" s="257"/>
      <c r="J89" s="58">
        <f t="shared" si="15"/>
        <v>98</v>
      </c>
      <c r="K89" s="257"/>
      <c r="L89" s="58">
        <f t="shared" si="13"/>
        <v>1016</v>
      </c>
      <c r="M89" s="68">
        <f t="shared" si="14"/>
        <v>11379</v>
      </c>
      <c r="N89" s="68">
        <f t="shared" si="14"/>
        <v>11135</v>
      </c>
      <c r="O89" s="68">
        <f t="shared" si="14"/>
        <v>11074</v>
      </c>
      <c r="P89" s="68">
        <f t="shared" si="14"/>
        <v>10891</v>
      </c>
      <c r="Q89" s="68">
        <f t="shared" si="14"/>
        <v>10769</v>
      </c>
      <c r="R89" s="68">
        <f t="shared" si="14"/>
        <v>10525</v>
      </c>
      <c r="S89" s="68">
        <f t="shared" si="14"/>
        <v>10342</v>
      </c>
      <c r="T89" s="68">
        <f t="shared" si="14"/>
        <v>10160</v>
      </c>
    </row>
    <row r="90" spans="1:20" ht="18" customHeight="1" x14ac:dyDescent="0.2">
      <c r="A90" s="94" t="s">
        <v>524</v>
      </c>
      <c r="B90" s="90" t="s">
        <v>188</v>
      </c>
      <c r="C90" s="56" t="s">
        <v>14</v>
      </c>
      <c r="D90" s="60">
        <v>4.5</v>
      </c>
      <c r="E90" s="61" t="s">
        <v>58</v>
      </c>
      <c r="F90" s="57">
        <v>1</v>
      </c>
      <c r="G90" s="62">
        <f t="shared" si="12"/>
        <v>5.5</v>
      </c>
      <c r="H90" s="58">
        <f>$H$44</f>
        <v>966</v>
      </c>
      <c r="I90" s="257"/>
      <c r="J90" s="58">
        <f t="shared" si="15"/>
        <v>195</v>
      </c>
      <c r="K90" s="257"/>
      <c r="L90" s="58">
        <f t="shared" si="13"/>
        <v>1126</v>
      </c>
      <c r="M90" s="68">
        <f t="shared" si="14"/>
        <v>12611</v>
      </c>
      <c r="N90" s="68">
        <f t="shared" si="14"/>
        <v>12340</v>
      </c>
      <c r="O90" s="68">
        <f t="shared" si="14"/>
        <v>12273</v>
      </c>
      <c r="P90" s="68">
        <f t="shared" si="14"/>
        <v>12070</v>
      </c>
      <c r="Q90" s="68">
        <f t="shared" si="14"/>
        <v>11935</v>
      </c>
      <c r="R90" s="68">
        <f t="shared" si="14"/>
        <v>11665</v>
      </c>
      <c r="S90" s="68">
        <f t="shared" si="14"/>
        <v>11462</v>
      </c>
      <c r="T90" s="68">
        <f t="shared" si="14"/>
        <v>11260</v>
      </c>
    </row>
    <row r="91" spans="1:20" ht="18" customHeight="1" x14ac:dyDescent="0.2">
      <c r="A91" s="94" t="s">
        <v>525</v>
      </c>
      <c r="B91" s="90" t="s">
        <v>188</v>
      </c>
      <c r="C91" s="56" t="s">
        <v>14</v>
      </c>
      <c r="D91" s="60">
        <v>4.5</v>
      </c>
      <c r="E91" s="61" t="s">
        <v>58</v>
      </c>
      <c r="F91" s="57">
        <v>1.5</v>
      </c>
      <c r="G91" s="62">
        <f t="shared" si="12"/>
        <v>6</v>
      </c>
      <c r="H91" s="58">
        <f>$H$44</f>
        <v>966</v>
      </c>
      <c r="I91" s="257"/>
      <c r="J91" s="58">
        <f t="shared" si="15"/>
        <v>291</v>
      </c>
      <c r="K91" s="257"/>
      <c r="L91" s="58">
        <f t="shared" si="13"/>
        <v>1234</v>
      </c>
      <c r="M91" s="68">
        <f t="shared" si="14"/>
        <v>13820</v>
      </c>
      <c r="N91" s="68">
        <f t="shared" si="14"/>
        <v>13524</v>
      </c>
      <c r="O91" s="68">
        <f t="shared" si="14"/>
        <v>13450</v>
      </c>
      <c r="P91" s="68">
        <f t="shared" si="14"/>
        <v>13228</v>
      </c>
      <c r="Q91" s="68">
        <f t="shared" si="14"/>
        <v>13080</v>
      </c>
      <c r="R91" s="68">
        <f t="shared" si="14"/>
        <v>12784</v>
      </c>
      <c r="S91" s="68">
        <f t="shared" si="14"/>
        <v>12562</v>
      </c>
      <c r="T91" s="68">
        <f t="shared" si="14"/>
        <v>12340</v>
      </c>
    </row>
    <row r="92" spans="1:20" ht="18" customHeight="1" x14ac:dyDescent="0.2">
      <c r="A92" s="94" t="s">
        <v>526</v>
      </c>
      <c r="B92" s="90" t="s">
        <v>188</v>
      </c>
      <c r="C92" s="56" t="s">
        <v>14</v>
      </c>
      <c r="D92" s="60">
        <v>4.5</v>
      </c>
      <c r="E92" s="61" t="s">
        <v>58</v>
      </c>
      <c r="F92" s="57">
        <v>2</v>
      </c>
      <c r="G92" s="62">
        <f t="shared" si="12"/>
        <v>6.5</v>
      </c>
      <c r="H92" s="58">
        <f>$H$44</f>
        <v>966</v>
      </c>
      <c r="I92" s="257"/>
      <c r="J92" s="58">
        <f t="shared" si="15"/>
        <v>388</v>
      </c>
      <c r="K92" s="257"/>
      <c r="L92" s="58">
        <f t="shared" si="13"/>
        <v>1343</v>
      </c>
      <c r="M92" s="68">
        <f t="shared" si="14"/>
        <v>15041</v>
      </c>
      <c r="N92" s="68">
        <f t="shared" si="14"/>
        <v>14719</v>
      </c>
      <c r="O92" s="68">
        <f t="shared" si="14"/>
        <v>14638</v>
      </c>
      <c r="P92" s="68">
        <f t="shared" si="14"/>
        <v>14396</v>
      </c>
      <c r="Q92" s="68">
        <f t="shared" si="14"/>
        <v>14235</v>
      </c>
      <c r="R92" s="68">
        <f t="shared" si="14"/>
        <v>13913</v>
      </c>
      <c r="S92" s="68">
        <f t="shared" si="14"/>
        <v>13671</v>
      </c>
      <c r="T92" s="68">
        <f t="shared" si="14"/>
        <v>13430</v>
      </c>
    </row>
    <row r="93" spans="1:20" ht="18" customHeight="1" x14ac:dyDescent="0.2">
      <c r="A93" s="94" t="s">
        <v>527</v>
      </c>
      <c r="B93" s="90" t="s">
        <v>188</v>
      </c>
      <c r="C93" s="56" t="s">
        <v>14</v>
      </c>
      <c r="D93" s="60">
        <v>4.5</v>
      </c>
      <c r="E93" s="61" t="s">
        <v>58</v>
      </c>
      <c r="F93" s="57">
        <v>2.5</v>
      </c>
      <c r="G93" s="62">
        <f t="shared" si="12"/>
        <v>7</v>
      </c>
      <c r="H93" s="58">
        <f>$H$44</f>
        <v>966</v>
      </c>
      <c r="I93" s="258"/>
      <c r="J93" s="58">
        <f t="shared" si="15"/>
        <v>484</v>
      </c>
      <c r="K93" s="258"/>
      <c r="L93" s="58">
        <f t="shared" si="13"/>
        <v>1451</v>
      </c>
      <c r="M93" s="68">
        <f t="shared" si="14"/>
        <v>16251</v>
      </c>
      <c r="N93" s="68">
        <f t="shared" si="14"/>
        <v>15902</v>
      </c>
      <c r="O93" s="68">
        <f t="shared" si="14"/>
        <v>15815</v>
      </c>
      <c r="P93" s="68">
        <f t="shared" si="14"/>
        <v>15554</v>
      </c>
      <c r="Q93" s="68">
        <f t="shared" si="14"/>
        <v>15380</v>
      </c>
      <c r="R93" s="68">
        <f t="shared" si="14"/>
        <v>15032</v>
      </c>
      <c r="S93" s="68">
        <f t="shared" si="14"/>
        <v>14771</v>
      </c>
      <c r="T93" s="68">
        <f t="shared" si="14"/>
        <v>14510</v>
      </c>
    </row>
  </sheetData>
  <sheetProtection algorithmName="SHA-512" hashValue="tjiRLrOT4AeFjzm+EN44FZVIHd696Lcpg4wHd+7tWssO5INN5HNJ3aBfdkSH+diFI4joNHEcHOK9AjCw5TZohg==" saltValue="B1L+54J3W3aWzKbvO/iivg==" spinCount="100000" sheet="1" objects="1" scenarios="1"/>
  <autoFilter ref="A1:T48" xr:uid="{00000000-0009-0000-0000-000006000000}">
    <filterColumn colId="1" showButton="0"/>
    <filterColumn colId="2" showButton="0"/>
    <filterColumn colId="3" showButton="0"/>
    <filterColumn colId="4" showButton="0"/>
    <filterColumn colId="12" showButton="0"/>
    <filterColumn colId="13" showButton="0"/>
    <filterColumn colId="14" showButton="0"/>
    <filterColumn colId="15" showButton="0"/>
    <filterColumn colId="16" showButton="0"/>
    <filterColumn colId="17" showButton="0"/>
    <filterColumn colId="18" showButton="0"/>
  </autoFilter>
  <mergeCells count="9">
    <mergeCell ref="B1:F3"/>
    <mergeCell ref="I4:I93"/>
    <mergeCell ref="K4:K93"/>
    <mergeCell ref="L1:L3"/>
    <mergeCell ref="M1:T1"/>
    <mergeCell ref="H1:H3"/>
    <mergeCell ref="I1:I3"/>
    <mergeCell ref="J1:J3"/>
    <mergeCell ref="K1:K3"/>
  </mergeCells>
  <phoneticPr fontId="6"/>
  <printOptions horizontalCentered="1"/>
  <pageMargins left="0.19685039370078741" right="0.19685039370078741" top="0.39370078740157483" bottom="0.39370078740157483" header="0.39370078740157483" footer="0.19685039370078741"/>
  <pageSetup paperSize="9" scale="75" firstPageNumber="0" fitToHeight="0" orientation="portrait" useFirstPageNumber="1" horizontalDpi="300" verticalDpi="300" r:id="rId1"/>
  <headerFooter alignWithMargins="0">
    <oddHeader>&amp;L別表&amp;C&amp;A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61"/>
  <sheetViews>
    <sheetView view="pageBreakPreview" topLeftCell="B1" zoomScaleNormal="100" zoomScaleSheetLayoutView="100" workbookViewId="0">
      <selection activeCell="U9" sqref="U9"/>
    </sheetView>
  </sheetViews>
  <sheetFormatPr defaultColWidth="2.6640625" defaultRowHeight="18" customHeight="1" outlineLevelCol="1" x14ac:dyDescent="0.2"/>
  <cols>
    <col min="1" max="1" width="24.21875" style="53" hidden="1" customWidth="1" outlineLevel="1"/>
    <col min="2" max="2" width="14.5546875" style="53" customWidth="1" collapsed="1"/>
    <col min="3" max="5" width="5" style="53" bestFit="1" customWidth="1"/>
    <col min="6" max="6" width="5.88671875" style="53" bestFit="1" customWidth="1"/>
    <col min="7" max="8" width="5" style="53" bestFit="1" customWidth="1"/>
    <col min="9" max="9" width="6.77734375" style="70" bestFit="1" customWidth="1"/>
    <col min="10" max="10" width="9.77734375" style="53" hidden="1" customWidth="1" outlineLevel="1"/>
    <col min="11" max="11" width="6.6640625" style="53" hidden="1" customWidth="1" outlineLevel="1"/>
    <col min="12" max="12" width="8.6640625" style="53" hidden="1" customWidth="1" outlineLevel="1"/>
    <col min="13" max="13" width="6.6640625" style="53" hidden="1" customWidth="1" outlineLevel="1"/>
    <col min="14" max="14" width="8.6640625" style="53" hidden="1" customWidth="1" outlineLevel="1"/>
    <col min="15" max="15" width="6.6640625" style="53" hidden="1" customWidth="1" outlineLevel="1"/>
    <col min="16" max="16" width="8.33203125" style="53" bestFit="1" customWidth="1" collapsed="1"/>
    <col min="17" max="24" width="10.77734375" style="53" customWidth="1"/>
    <col min="25" max="16384" width="2.6640625" style="53"/>
  </cols>
  <sheetData>
    <row r="1" spans="1:24" ht="18" customHeight="1" x14ac:dyDescent="0.2">
      <c r="B1" s="272" t="s">
        <v>44</v>
      </c>
      <c r="C1" s="273"/>
      <c r="D1" s="273"/>
      <c r="E1" s="273"/>
      <c r="F1" s="273"/>
      <c r="G1" s="273"/>
      <c r="H1" s="273"/>
      <c r="I1" s="278" t="s">
        <v>67</v>
      </c>
      <c r="J1" s="280" t="s">
        <v>116</v>
      </c>
      <c r="K1" s="261" t="s">
        <v>46</v>
      </c>
      <c r="L1" s="267" t="s">
        <v>116</v>
      </c>
      <c r="M1" s="261" t="s">
        <v>46</v>
      </c>
      <c r="N1" s="267" t="s">
        <v>116</v>
      </c>
      <c r="O1" s="261" t="s">
        <v>46</v>
      </c>
      <c r="P1" s="260" t="s">
        <v>47</v>
      </c>
      <c r="Q1" s="259" t="s">
        <v>48</v>
      </c>
      <c r="R1" s="259"/>
      <c r="S1" s="259"/>
      <c r="T1" s="259"/>
      <c r="U1" s="259"/>
      <c r="V1" s="259"/>
      <c r="W1" s="259"/>
      <c r="X1" s="259"/>
    </row>
    <row r="2" spans="1:24" ht="18" customHeight="1" x14ac:dyDescent="0.2">
      <c r="B2" s="274"/>
      <c r="C2" s="275"/>
      <c r="D2" s="275"/>
      <c r="E2" s="275"/>
      <c r="F2" s="275"/>
      <c r="G2" s="275"/>
      <c r="H2" s="275"/>
      <c r="I2" s="279"/>
      <c r="J2" s="281"/>
      <c r="K2" s="262"/>
      <c r="L2" s="268"/>
      <c r="M2" s="262"/>
      <c r="N2" s="268"/>
      <c r="O2" s="262"/>
      <c r="P2" s="260"/>
      <c r="Q2" s="54" t="s">
        <v>49</v>
      </c>
      <c r="R2" s="54" t="s">
        <v>50</v>
      </c>
      <c r="S2" s="54" t="s">
        <v>51</v>
      </c>
      <c r="T2" s="54" t="s">
        <v>52</v>
      </c>
      <c r="U2" s="54" t="s">
        <v>53</v>
      </c>
      <c r="V2" s="54" t="s">
        <v>54</v>
      </c>
      <c r="W2" s="54" t="s">
        <v>55</v>
      </c>
      <c r="X2" s="54" t="s">
        <v>56</v>
      </c>
    </row>
    <row r="3" spans="1:24" ht="18" customHeight="1" x14ac:dyDescent="0.2">
      <c r="B3" s="276"/>
      <c r="C3" s="277"/>
      <c r="D3" s="277"/>
      <c r="E3" s="277"/>
      <c r="F3" s="277"/>
      <c r="G3" s="277"/>
      <c r="H3" s="277"/>
      <c r="I3" s="279"/>
      <c r="J3" s="282"/>
      <c r="K3" s="271"/>
      <c r="L3" s="270"/>
      <c r="M3" s="271"/>
      <c r="N3" s="270"/>
      <c r="O3" s="271"/>
      <c r="P3" s="260"/>
      <c r="Q3" s="55">
        <v>11.2</v>
      </c>
      <c r="R3" s="55">
        <v>10.96</v>
      </c>
      <c r="S3" s="55">
        <v>10.9</v>
      </c>
      <c r="T3" s="55">
        <v>10.72</v>
      </c>
      <c r="U3" s="55">
        <v>10.6</v>
      </c>
      <c r="V3" s="55">
        <v>10.36</v>
      </c>
      <c r="W3" s="55">
        <v>10.18</v>
      </c>
      <c r="X3" s="55">
        <v>10</v>
      </c>
    </row>
    <row r="4" spans="1:24" ht="18" customHeight="1" x14ac:dyDescent="0.2">
      <c r="A4" s="53" t="s">
        <v>1102</v>
      </c>
      <c r="B4" s="96" t="s">
        <v>655</v>
      </c>
      <c r="C4" s="80" t="s">
        <v>11</v>
      </c>
      <c r="D4" s="81">
        <v>0.5</v>
      </c>
      <c r="E4" s="82" t="s">
        <v>12</v>
      </c>
      <c r="F4" s="81">
        <v>10</v>
      </c>
      <c r="G4" s="75" t="s">
        <v>13</v>
      </c>
      <c r="H4" s="82">
        <v>0.5</v>
      </c>
      <c r="I4" s="86">
        <f>D4+F4+H4</f>
        <v>11</v>
      </c>
      <c r="J4" s="85">
        <f>IF(D4='基本（介護無）・単一'!$F$4,'基本（介護無）・単一'!$L$4,IF(D4='基本（介護無）・単一'!$F$5,'基本（介護無）・単一'!$L$5,IF(D4='基本（介護無）・単一'!$F$6,'基本（介護無）・単一'!$L$6,IF(D4='基本（介護無）・単一'!$F$7,'基本（介護無）・単一'!$L$7,IF(D4='基本（介護無）・単一'!$F$8,'基本（介護無）・単一'!$L$8,IF(D4='基本（介護無）・単一'!$F$9,'基本（介護無）・単一'!$L$9,IF(D4='基本（介護無）・単一'!$F$10,'基本（介護無）・単一'!$L$10)))))))</f>
        <v>148</v>
      </c>
      <c r="K4" s="256">
        <v>0.25</v>
      </c>
      <c r="L4" s="58">
        <f>'③身体介護を伴わない移動支援・複合（夜間早朝＆日中）'!$J$23</f>
        <v>1977</v>
      </c>
      <c r="M4" s="256">
        <v>0</v>
      </c>
      <c r="N4" s="58">
        <f>'④身体介護を伴わない移動支援・複合（日中＆夜間早朝）'!J184</f>
        <v>98</v>
      </c>
      <c r="O4" s="256">
        <v>0.25</v>
      </c>
      <c r="P4" s="58">
        <f t="shared" ref="P4:P32" si="0">ROUND(J4*(1+$K$4),0)+ROUND(L4*(1+$M$4),0)+ROUND(N4*(1+$O$4),0)</f>
        <v>2285</v>
      </c>
      <c r="Q4" s="59">
        <f t="shared" ref="Q4:Q32" si="1">ROUNDDOWN($P4*Q$3,0)</f>
        <v>25592</v>
      </c>
      <c r="R4" s="59">
        <f t="shared" ref="R4:R32" si="2">ROUNDDOWN($P4*R$3,0)</f>
        <v>25043</v>
      </c>
      <c r="S4" s="59">
        <f t="shared" ref="S4:S32" si="3">ROUNDDOWN($P4*S$3,0)</f>
        <v>24906</v>
      </c>
      <c r="T4" s="59">
        <f t="shared" ref="T4:T32" si="4">ROUNDDOWN($P4*T$3,0)</f>
        <v>24495</v>
      </c>
      <c r="U4" s="59">
        <f t="shared" ref="U4:U32" si="5">ROUNDDOWN($P4*U$3,0)</f>
        <v>24221</v>
      </c>
      <c r="V4" s="59">
        <f t="shared" ref="V4:V32" si="6">ROUNDDOWN($P4*V$3,0)</f>
        <v>23672</v>
      </c>
      <c r="W4" s="59">
        <f t="shared" ref="W4:W32" si="7">ROUNDDOWN($P4*W$3,0)</f>
        <v>23261</v>
      </c>
      <c r="X4" s="59">
        <f t="shared" ref="X4:X32" si="8">ROUNDDOWN($P4*X$3,0)</f>
        <v>22850</v>
      </c>
    </row>
    <row r="5" spans="1:24" ht="18" customHeight="1" x14ac:dyDescent="0.2">
      <c r="A5" s="53" t="s">
        <v>1103</v>
      </c>
      <c r="B5" s="90" t="s">
        <v>655</v>
      </c>
      <c r="C5" s="84" t="s">
        <v>11</v>
      </c>
      <c r="D5" s="77">
        <v>0.5</v>
      </c>
      <c r="E5" s="78" t="s">
        <v>12</v>
      </c>
      <c r="F5" s="77">
        <v>10</v>
      </c>
      <c r="G5" s="78" t="s">
        <v>13</v>
      </c>
      <c r="H5" s="78">
        <v>1</v>
      </c>
      <c r="I5" s="83">
        <f t="shared" ref="I5:I32" si="9">D5+F5+H5</f>
        <v>11.5</v>
      </c>
      <c r="J5" s="58">
        <f>IF(D5='基本（介護無）・単一'!$F$4,'基本（介護無）・単一'!$L$4,IF(D5='基本（介護無）・単一'!$F$5,'基本（介護無）・単一'!$L$5,IF(D5='基本（介護無）・単一'!$F$6,'基本（介護無）・単一'!$L$6,IF(D5='基本（介護無）・単一'!$F$7,'基本（介護無）・単一'!$L$7,IF(D5='基本（介護無）・単一'!$F$8,'基本（介護無）・単一'!$L$8,IF(D5='基本（介護無）・単一'!$F$9,'基本（介護無）・単一'!$L$9,IF(D5='基本（介護無）・単一'!$F$10,'基本（介護無）・単一'!$L$10)))))))</f>
        <v>148</v>
      </c>
      <c r="K5" s="257"/>
      <c r="L5" s="58">
        <f>'③身体介護を伴わない移動支援・複合（夜間早朝＆日中）'!$J$23</f>
        <v>1977</v>
      </c>
      <c r="M5" s="257"/>
      <c r="N5" s="58">
        <f>'④身体介護を伴わない移動支援・複合（日中＆夜間早朝）'!J185</f>
        <v>195</v>
      </c>
      <c r="O5" s="257"/>
      <c r="P5" s="58">
        <f t="shared" si="0"/>
        <v>2406</v>
      </c>
      <c r="Q5" s="59">
        <f t="shared" si="1"/>
        <v>26947</v>
      </c>
      <c r="R5" s="59">
        <f t="shared" si="2"/>
        <v>26369</v>
      </c>
      <c r="S5" s="59">
        <f t="shared" si="3"/>
        <v>26225</v>
      </c>
      <c r="T5" s="59">
        <f t="shared" si="4"/>
        <v>25792</v>
      </c>
      <c r="U5" s="59">
        <f t="shared" si="5"/>
        <v>25503</v>
      </c>
      <c r="V5" s="59">
        <f t="shared" si="6"/>
        <v>24926</v>
      </c>
      <c r="W5" s="59">
        <f t="shared" si="7"/>
        <v>24493</v>
      </c>
      <c r="X5" s="59">
        <f t="shared" si="8"/>
        <v>24060</v>
      </c>
    </row>
    <row r="6" spans="1:24" ht="18" customHeight="1" x14ac:dyDescent="0.2">
      <c r="A6" s="53" t="s">
        <v>1104</v>
      </c>
      <c r="B6" s="90" t="s">
        <v>655</v>
      </c>
      <c r="C6" s="84" t="s">
        <v>11</v>
      </c>
      <c r="D6" s="77">
        <v>0.5</v>
      </c>
      <c r="E6" s="78" t="s">
        <v>12</v>
      </c>
      <c r="F6" s="77">
        <v>10</v>
      </c>
      <c r="G6" s="78" t="s">
        <v>13</v>
      </c>
      <c r="H6" s="78">
        <v>1.5</v>
      </c>
      <c r="I6" s="83">
        <f t="shared" si="9"/>
        <v>12</v>
      </c>
      <c r="J6" s="58">
        <f>IF(D6='基本（介護無）・単一'!$F$4,'基本（介護無）・単一'!$L$4,IF(D6='基本（介護無）・単一'!$F$5,'基本（介護無）・単一'!$L$5,IF(D6='基本（介護無）・単一'!$F$6,'基本（介護無）・単一'!$L$6,IF(D6='基本（介護無）・単一'!$F$7,'基本（介護無）・単一'!$L$7,IF(D6='基本（介護無）・単一'!$F$8,'基本（介護無）・単一'!$L$8,IF(D6='基本（介護無）・単一'!$F$9,'基本（介護無）・単一'!$L$9,IF(D6='基本（介護無）・単一'!$F$10,'基本（介護無）・単一'!$L$10)))))))</f>
        <v>148</v>
      </c>
      <c r="K6" s="257"/>
      <c r="L6" s="58">
        <f>'③身体介護を伴わない移動支援・複合（夜間早朝＆日中）'!$J$23</f>
        <v>1977</v>
      </c>
      <c r="M6" s="257"/>
      <c r="N6" s="58">
        <f>'④身体介護を伴わない移動支援・複合（日中＆夜間早朝）'!J186</f>
        <v>291</v>
      </c>
      <c r="O6" s="257"/>
      <c r="P6" s="58">
        <f t="shared" si="0"/>
        <v>2526</v>
      </c>
      <c r="Q6" s="59">
        <f t="shared" si="1"/>
        <v>28291</v>
      </c>
      <c r="R6" s="59">
        <f t="shared" si="2"/>
        <v>27684</v>
      </c>
      <c r="S6" s="59">
        <f t="shared" si="3"/>
        <v>27533</v>
      </c>
      <c r="T6" s="59">
        <f t="shared" si="4"/>
        <v>27078</v>
      </c>
      <c r="U6" s="59">
        <f t="shared" si="5"/>
        <v>26775</v>
      </c>
      <c r="V6" s="59">
        <f t="shared" si="6"/>
        <v>26169</v>
      </c>
      <c r="W6" s="59">
        <f t="shared" si="7"/>
        <v>25714</v>
      </c>
      <c r="X6" s="59">
        <f t="shared" si="8"/>
        <v>25260</v>
      </c>
    </row>
    <row r="7" spans="1:24" ht="18" customHeight="1" x14ac:dyDescent="0.2">
      <c r="A7" s="53" t="s">
        <v>1105</v>
      </c>
      <c r="B7" s="90" t="s">
        <v>655</v>
      </c>
      <c r="C7" s="84" t="s">
        <v>11</v>
      </c>
      <c r="D7" s="77">
        <v>0.5</v>
      </c>
      <c r="E7" s="78" t="s">
        <v>12</v>
      </c>
      <c r="F7" s="77">
        <v>10</v>
      </c>
      <c r="G7" s="78" t="s">
        <v>13</v>
      </c>
      <c r="H7" s="78">
        <v>2</v>
      </c>
      <c r="I7" s="83">
        <f t="shared" si="9"/>
        <v>12.5</v>
      </c>
      <c r="J7" s="58">
        <f>IF(D7='基本（介護無）・単一'!$F$4,'基本（介護無）・単一'!$L$4,IF(D7='基本（介護無）・単一'!$F$5,'基本（介護無）・単一'!$L$5,IF(D7='基本（介護無）・単一'!$F$6,'基本（介護無）・単一'!$L$6,IF(D7='基本（介護無）・単一'!$F$7,'基本（介護無）・単一'!$L$7,IF(D7='基本（介護無）・単一'!$F$8,'基本（介護無）・単一'!$L$8,IF(D7='基本（介護無）・単一'!$F$9,'基本（介護無）・単一'!$L$9,IF(D7='基本（介護無）・単一'!$F$10,'基本（介護無）・単一'!$L$10)))))))</f>
        <v>148</v>
      </c>
      <c r="K7" s="257"/>
      <c r="L7" s="58">
        <f>'③身体介護を伴わない移動支援・複合（夜間早朝＆日中）'!$J$23</f>
        <v>1977</v>
      </c>
      <c r="M7" s="257"/>
      <c r="N7" s="58">
        <f>'④身体介護を伴わない移動支援・複合（日中＆夜間早朝）'!J187</f>
        <v>388</v>
      </c>
      <c r="O7" s="257"/>
      <c r="P7" s="58">
        <f t="shared" si="0"/>
        <v>2647</v>
      </c>
      <c r="Q7" s="59">
        <f t="shared" si="1"/>
        <v>29646</v>
      </c>
      <c r="R7" s="59">
        <f t="shared" si="2"/>
        <v>29011</v>
      </c>
      <c r="S7" s="59">
        <f t="shared" si="3"/>
        <v>28852</v>
      </c>
      <c r="T7" s="59">
        <f t="shared" si="4"/>
        <v>28375</v>
      </c>
      <c r="U7" s="59">
        <f t="shared" si="5"/>
        <v>28058</v>
      </c>
      <c r="V7" s="59">
        <f t="shared" si="6"/>
        <v>27422</v>
      </c>
      <c r="W7" s="59">
        <f t="shared" si="7"/>
        <v>26946</v>
      </c>
      <c r="X7" s="59">
        <f t="shared" si="8"/>
        <v>26470</v>
      </c>
    </row>
    <row r="8" spans="1:24" ht="18" customHeight="1" x14ac:dyDescent="0.2">
      <c r="A8" s="53" t="s">
        <v>1106</v>
      </c>
      <c r="B8" s="90" t="s">
        <v>655</v>
      </c>
      <c r="C8" s="84" t="s">
        <v>11</v>
      </c>
      <c r="D8" s="77">
        <v>0.5</v>
      </c>
      <c r="E8" s="78" t="s">
        <v>12</v>
      </c>
      <c r="F8" s="77">
        <v>10</v>
      </c>
      <c r="G8" s="78" t="s">
        <v>13</v>
      </c>
      <c r="H8" s="78">
        <v>2.5</v>
      </c>
      <c r="I8" s="83">
        <f t="shared" si="9"/>
        <v>13</v>
      </c>
      <c r="J8" s="58">
        <f>IF(D8='基本（介護無）・単一'!$F$4,'基本（介護無）・単一'!$L$4,IF(D8='基本（介護無）・単一'!$F$5,'基本（介護無）・単一'!$L$5,IF(D8='基本（介護無）・単一'!$F$6,'基本（介護無）・単一'!$L$6,IF(D8='基本（介護無）・単一'!$F$7,'基本（介護無）・単一'!$L$7,IF(D8='基本（介護無）・単一'!$F$8,'基本（介護無）・単一'!$L$8,IF(D8='基本（介護無）・単一'!$F$9,'基本（介護無）・単一'!$L$9,IF(D8='基本（介護無）・単一'!$F$10,'基本（介護無）・単一'!$L$10)))))))</f>
        <v>148</v>
      </c>
      <c r="K8" s="257"/>
      <c r="L8" s="58">
        <f>'③身体介護を伴わない移動支援・複合（夜間早朝＆日中）'!$J$23</f>
        <v>1977</v>
      </c>
      <c r="M8" s="257"/>
      <c r="N8" s="58">
        <f>'④身体介護を伴わない移動支援・複合（日中＆夜間早朝）'!J188</f>
        <v>484</v>
      </c>
      <c r="O8" s="257"/>
      <c r="P8" s="58">
        <f t="shared" si="0"/>
        <v>2767</v>
      </c>
      <c r="Q8" s="59">
        <f t="shared" si="1"/>
        <v>30990</v>
      </c>
      <c r="R8" s="59">
        <f t="shared" si="2"/>
        <v>30326</v>
      </c>
      <c r="S8" s="59">
        <f t="shared" si="3"/>
        <v>30160</v>
      </c>
      <c r="T8" s="59">
        <f t="shared" si="4"/>
        <v>29662</v>
      </c>
      <c r="U8" s="59">
        <f t="shared" si="5"/>
        <v>29330</v>
      </c>
      <c r="V8" s="59">
        <f t="shared" si="6"/>
        <v>28666</v>
      </c>
      <c r="W8" s="59">
        <f t="shared" si="7"/>
        <v>28168</v>
      </c>
      <c r="X8" s="59">
        <f t="shared" si="8"/>
        <v>27670</v>
      </c>
    </row>
    <row r="9" spans="1:24" ht="18" customHeight="1" x14ac:dyDescent="0.2">
      <c r="A9" s="53" t="s">
        <v>1107</v>
      </c>
      <c r="B9" s="90" t="s">
        <v>655</v>
      </c>
      <c r="C9" s="84" t="s">
        <v>11</v>
      </c>
      <c r="D9" s="77">
        <v>0.5</v>
      </c>
      <c r="E9" s="78" t="s">
        <v>12</v>
      </c>
      <c r="F9" s="77">
        <v>10</v>
      </c>
      <c r="G9" s="78" t="s">
        <v>13</v>
      </c>
      <c r="H9" s="78">
        <v>3</v>
      </c>
      <c r="I9" s="83">
        <f t="shared" si="9"/>
        <v>13.5</v>
      </c>
      <c r="J9" s="58">
        <f>IF(D9='基本（介護無）・単一'!$F$4,'基本（介護無）・単一'!$L$4,IF(D9='基本（介護無）・単一'!$F$5,'基本（介護無）・単一'!$L$5,IF(D9='基本（介護無）・単一'!$F$6,'基本（介護無）・単一'!$L$6,IF(D9='基本（介護無）・単一'!$F$7,'基本（介護無）・単一'!$L$7,IF(D9='基本（介護無）・単一'!$F$8,'基本（介護無）・単一'!$L$8,IF(D9='基本（介護無）・単一'!$F$9,'基本（介護無）・単一'!$L$9,IF(D9='基本（介護無）・単一'!$F$10,'基本（介護無）・単一'!$L$10)))))))</f>
        <v>148</v>
      </c>
      <c r="K9" s="257"/>
      <c r="L9" s="58">
        <f>'③身体介護を伴わない移動支援・複合（夜間早朝＆日中）'!$J$23</f>
        <v>1977</v>
      </c>
      <c r="M9" s="257"/>
      <c r="N9" s="58">
        <f>'④身体介護を伴わない移動支援・複合（日中＆夜間早朝）'!J189</f>
        <v>581</v>
      </c>
      <c r="O9" s="257"/>
      <c r="P9" s="58">
        <f t="shared" si="0"/>
        <v>2888</v>
      </c>
      <c r="Q9" s="59">
        <f t="shared" si="1"/>
        <v>32345</v>
      </c>
      <c r="R9" s="59">
        <f t="shared" si="2"/>
        <v>31652</v>
      </c>
      <c r="S9" s="59">
        <f t="shared" si="3"/>
        <v>31479</v>
      </c>
      <c r="T9" s="59">
        <f t="shared" si="4"/>
        <v>30959</v>
      </c>
      <c r="U9" s="59">
        <f t="shared" si="5"/>
        <v>30612</v>
      </c>
      <c r="V9" s="59">
        <f t="shared" si="6"/>
        <v>29919</v>
      </c>
      <c r="W9" s="59">
        <f t="shared" si="7"/>
        <v>29399</v>
      </c>
      <c r="X9" s="59">
        <f t="shared" si="8"/>
        <v>28880</v>
      </c>
    </row>
    <row r="10" spans="1:24" ht="18" customHeight="1" x14ac:dyDescent="0.2">
      <c r="A10" s="53" t="s">
        <v>1108</v>
      </c>
      <c r="B10" s="90" t="s">
        <v>655</v>
      </c>
      <c r="C10" s="84" t="s">
        <v>11</v>
      </c>
      <c r="D10" s="77">
        <v>0.5</v>
      </c>
      <c r="E10" s="78" t="s">
        <v>12</v>
      </c>
      <c r="F10" s="77">
        <v>10</v>
      </c>
      <c r="G10" s="78" t="s">
        <v>13</v>
      </c>
      <c r="H10" s="78">
        <v>3.5</v>
      </c>
      <c r="I10" s="83">
        <f t="shared" si="9"/>
        <v>14</v>
      </c>
      <c r="J10" s="58">
        <f>IF(D10='基本（介護無）・単一'!$F$4,'基本（介護無）・単一'!$L$4,IF(D10='基本（介護無）・単一'!$F$5,'基本（介護無）・単一'!$L$5,IF(D10='基本（介護無）・単一'!$F$6,'基本（介護無）・単一'!$L$6,IF(D10='基本（介護無）・単一'!$F$7,'基本（介護無）・単一'!$L$7,IF(D10='基本（介護無）・単一'!$F$8,'基本（介護無）・単一'!$L$8,IF(D10='基本（介護無）・単一'!$F$9,'基本（介護無）・単一'!$L$9,IF(D10='基本（介護無）・単一'!$F$10,'基本（介護無）・単一'!$L$10)))))))</f>
        <v>148</v>
      </c>
      <c r="K10" s="257"/>
      <c r="L10" s="58">
        <f>'③身体介護を伴わない移動支援・複合（夜間早朝＆日中）'!$J$23</f>
        <v>1977</v>
      </c>
      <c r="M10" s="257"/>
      <c r="N10" s="58">
        <f>'④身体介護を伴わない移動支援・複合（日中＆夜間早朝）'!J190</f>
        <v>678</v>
      </c>
      <c r="O10" s="257"/>
      <c r="P10" s="58">
        <f t="shared" si="0"/>
        <v>3010</v>
      </c>
      <c r="Q10" s="59">
        <f t="shared" si="1"/>
        <v>33712</v>
      </c>
      <c r="R10" s="59">
        <f t="shared" si="2"/>
        <v>32989</v>
      </c>
      <c r="S10" s="59">
        <f t="shared" si="3"/>
        <v>32809</v>
      </c>
      <c r="T10" s="59">
        <f t="shared" si="4"/>
        <v>32267</v>
      </c>
      <c r="U10" s="59">
        <f t="shared" si="5"/>
        <v>31906</v>
      </c>
      <c r="V10" s="59">
        <f t="shared" si="6"/>
        <v>31183</v>
      </c>
      <c r="W10" s="59">
        <f t="shared" si="7"/>
        <v>30641</v>
      </c>
      <c r="X10" s="59">
        <f t="shared" si="8"/>
        <v>30100</v>
      </c>
    </row>
    <row r="11" spans="1:24" ht="18" customHeight="1" x14ac:dyDescent="0.2">
      <c r="A11" s="53" t="s">
        <v>1109</v>
      </c>
      <c r="B11" s="90" t="s">
        <v>655</v>
      </c>
      <c r="C11" s="84" t="s">
        <v>11</v>
      </c>
      <c r="D11" s="77">
        <v>0.5</v>
      </c>
      <c r="E11" s="78" t="s">
        <v>12</v>
      </c>
      <c r="F11" s="77">
        <v>10</v>
      </c>
      <c r="G11" s="78" t="s">
        <v>13</v>
      </c>
      <c r="H11" s="78">
        <v>4</v>
      </c>
      <c r="I11" s="83">
        <f t="shared" si="9"/>
        <v>14.5</v>
      </c>
      <c r="J11" s="58">
        <f>IF(D11='基本（介護無）・単一'!$F$4,'基本（介護無）・単一'!$L$4,IF(D11='基本（介護無）・単一'!$F$5,'基本（介護無）・単一'!$L$5,IF(D11='基本（介護無）・単一'!$F$6,'基本（介護無）・単一'!$L$6,IF(D11='基本（介護無）・単一'!$F$7,'基本（介護無）・単一'!$L$7,IF(D11='基本（介護無）・単一'!$F$8,'基本（介護無）・単一'!$L$8,IF(D11='基本（介護無）・単一'!$F$9,'基本（介護無）・単一'!$L$9,IF(D11='基本（介護無）・単一'!$F$10,'基本（介護無）・単一'!$L$10)))))))</f>
        <v>148</v>
      </c>
      <c r="K11" s="257"/>
      <c r="L11" s="58">
        <f>'③身体介護を伴わない移動支援・複合（夜間早朝＆日中）'!$J$23</f>
        <v>1977</v>
      </c>
      <c r="M11" s="257"/>
      <c r="N11" s="58">
        <f>'④身体介護を伴わない移動支援・複合（日中＆夜間早朝）'!J191</f>
        <v>774</v>
      </c>
      <c r="O11" s="257"/>
      <c r="P11" s="58">
        <f t="shared" si="0"/>
        <v>3130</v>
      </c>
      <c r="Q11" s="59">
        <f t="shared" si="1"/>
        <v>35056</v>
      </c>
      <c r="R11" s="59">
        <f t="shared" si="2"/>
        <v>34304</v>
      </c>
      <c r="S11" s="59">
        <f t="shared" si="3"/>
        <v>34117</v>
      </c>
      <c r="T11" s="59">
        <f t="shared" si="4"/>
        <v>33553</v>
      </c>
      <c r="U11" s="59">
        <f t="shared" si="5"/>
        <v>33178</v>
      </c>
      <c r="V11" s="59">
        <f t="shared" si="6"/>
        <v>32426</v>
      </c>
      <c r="W11" s="59">
        <f t="shared" si="7"/>
        <v>31863</v>
      </c>
      <c r="X11" s="59">
        <f t="shared" si="8"/>
        <v>31300</v>
      </c>
    </row>
    <row r="12" spans="1:24" ht="18" customHeight="1" x14ac:dyDescent="0.2">
      <c r="A12" s="53" t="s">
        <v>1110</v>
      </c>
      <c r="B12" s="90" t="s">
        <v>655</v>
      </c>
      <c r="C12" s="84" t="s">
        <v>11</v>
      </c>
      <c r="D12" s="77">
        <v>1</v>
      </c>
      <c r="E12" s="78" t="s">
        <v>12</v>
      </c>
      <c r="F12" s="77">
        <v>10</v>
      </c>
      <c r="G12" s="78" t="s">
        <v>13</v>
      </c>
      <c r="H12" s="78">
        <v>0.5</v>
      </c>
      <c r="I12" s="83">
        <f t="shared" si="9"/>
        <v>11.5</v>
      </c>
      <c r="J12" s="58">
        <f>IF(D12='基本（介護無）・単一'!$F$4,'基本（介護無）・単一'!$L$4,IF(D12='基本（介護無）・単一'!$F$5,'基本（介護無）・単一'!$L$5,IF(D12='基本（介護無）・単一'!$F$6,'基本（介護無）・単一'!$L$6,IF(D12='基本（介護無）・単一'!$F$7,'基本（介護無）・単一'!$L$7,IF(D12='基本（介護無）・単一'!$F$8,'基本（介護無）・単一'!$L$8,IF(D12='基本（介護無）・単一'!$F$9,'基本（介護無）・単一'!$L$9,IF(D12='基本（介護無）・単一'!$F$10,'基本（介護無）・単一'!$L$10)))))))</f>
        <v>276</v>
      </c>
      <c r="K12" s="257"/>
      <c r="L12" s="58">
        <f>'③身体介護を伴わない移動支援・複合（夜間早朝＆日中）'!$J$44</f>
        <v>1946</v>
      </c>
      <c r="M12" s="257"/>
      <c r="N12" s="58">
        <f>N4</f>
        <v>98</v>
      </c>
      <c r="O12" s="257"/>
      <c r="P12" s="58">
        <f t="shared" si="0"/>
        <v>2414</v>
      </c>
      <c r="Q12" s="59">
        <f t="shared" si="1"/>
        <v>27036</v>
      </c>
      <c r="R12" s="59">
        <f t="shared" si="2"/>
        <v>26457</v>
      </c>
      <c r="S12" s="59">
        <f t="shared" si="3"/>
        <v>26312</v>
      </c>
      <c r="T12" s="59">
        <f t="shared" si="4"/>
        <v>25878</v>
      </c>
      <c r="U12" s="59">
        <f t="shared" si="5"/>
        <v>25588</v>
      </c>
      <c r="V12" s="59">
        <f t="shared" si="6"/>
        <v>25009</v>
      </c>
      <c r="W12" s="59">
        <f t="shared" si="7"/>
        <v>24574</v>
      </c>
      <c r="X12" s="59">
        <f t="shared" si="8"/>
        <v>24140</v>
      </c>
    </row>
    <row r="13" spans="1:24" ht="18" customHeight="1" x14ac:dyDescent="0.2">
      <c r="A13" s="53" t="s">
        <v>1111</v>
      </c>
      <c r="B13" s="90" t="s">
        <v>655</v>
      </c>
      <c r="C13" s="84" t="s">
        <v>11</v>
      </c>
      <c r="D13" s="77">
        <v>1</v>
      </c>
      <c r="E13" s="78" t="s">
        <v>12</v>
      </c>
      <c r="F13" s="77">
        <v>10</v>
      </c>
      <c r="G13" s="78" t="s">
        <v>13</v>
      </c>
      <c r="H13" s="78">
        <v>1</v>
      </c>
      <c r="I13" s="83">
        <f t="shared" si="9"/>
        <v>12</v>
      </c>
      <c r="J13" s="58">
        <f>IF(D13='基本（介護無）・単一'!$F$4,'基本（介護無）・単一'!$L$4,IF(D13='基本（介護無）・単一'!$F$5,'基本（介護無）・単一'!$L$5,IF(D13='基本（介護無）・単一'!$F$6,'基本（介護無）・単一'!$L$6,IF(D13='基本（介護無）・単一'!$F$7,'基本（介護無）・単一'!$L$7,IF(D13='基本（介護無）・単一'!$F$8,'基本（介護無）・単一'!$L$8,IF(D13='基本（介護無）・単一'!$F$9,'基本（介護無）・単一'!$L$9,IF(D13='基本（介護無）・単一'!$F$10,'基本（介護無）・単一'!$L$10)))))))</f>
        <v>276</v>
      </c>
      <c r="K13" s="257"/>
      <c r="L13" s="58">
        <f>'③身体介護を伴わない移動支援・複合（夜間早朝＆日中）'!$J$44</f>
        <v>1946</v>
      </c>
      <c r="M13" s="257"/>
      <c r="N13" s="58">
        <f t="shared" ref="N13:N26" si="10">N5</f>
        <v>195</v>
      </c>
      <c r="O13" s="257"/>
      <c r="P13" s="58">
        <f t="shared" si="0"/>
        <v>2535</v>
      </c>
      <c r="Q13" s="59">
        <f t="shared" si="1"/>
        <v>28392</v>
      </c>
      <c r="R13" s="59">
        <f t="shared" si="2"/>
        <v>27783</v>
      </c>
      <c r="S13" s="59">
        <f t="shared" si="3"/>
        <v>27631</v>
      </c>
      <c r="T13" s="59">
        <f t="shared" si="4"/>
        <v>27175</v>
      </c>
      <c r="U13" s="59">
        <f t="shared" si="5"/>
        <v>26871</v>
      </c>
      <c r="V13" s="59">
        <f t="shared" si="6"/>
        <v>26262</v>
      </c>
      <c r="W13" s="59">
        <f t="shared" si="7"/>
        <v>25806</v>
      </c>
      <c r="X13" s="59">
        <f t="shared" si="8"/>
        <v>25350</v>
      </c>
    </row>
    <row r="14" spans="1:24" ht="18" customHeight="1" x14ac:dyDescent="0.2">
      <c r="A14" s="53" t="s">
        <v>1112</v>
      </c>
      <c r="B14" s="90" t="s">
        <v>655</v>
      </c>
      <c r="C14" s="84" t="s">
        <v>11</v>
      </c>
      <c r="D14" s="77">
        <v>1</v>
      </c>
      <c r="E14" s="78" t="s">
        <v>12</v>
      </c>
      <c r="F14" s="77">
        <v>10</v>
      </c>
      <c r="G14" s="78" t="s">
        <v>13</v>
      </c>
      <c r="H14" s="78">
        <v>1.5</v>
      </c>
      <c r="I14" s="83">
        <f t="shared" si="9"/>
        <v>12.5</v>
      </c>
      <c r="J14" s="58">
        <f>IF(D14='基本（介護無）・単一'!$F$4,'基本（介護無）・単一'!$L$4,IF(D14='基本（介護無）・単一'!$F$5,'基本（介護無）・単一'!$L$5,IF(D14='基本（介護無）・単一'!$F$6,'基本（介護無）・単一'!$L$6,IF(D14='基本（介護無）・単一'!$F$7,'基本（介護無）・単一'!$L$7,IF(D14='基本（介護無）・単一'!$F$8,'基本（介護無）・単一'!$L$8,IF(D14='基本（介護無）・単一'!$F$9,'基本（介護無）・単一'!$L$9,IF(D14='基本（介護無）・単一'!$F$10,'基本（介護無）・単一'!$L$10)))))))</f>
        <v>276</v>
      </c>
      <c r="K14" s="257"/>
      <c r="L14" s="58">
        <f>'③身体介護を伴わない移動支援・複合（夜間早朝＆日中）'!$J$44</f>
        <v>1946</v>
      </c>
      <c r="M14" s="257"/>
      <c r="N14" s="58">
        <f t="shared" si="10"/>
        <v>291</v>
      </c>
      <c r="O14" s="257"/>
      <c r="P14" s="58">
        <f t="shared" si="0"/>
        <v>2655</v>
      </c>
      <c r="Q14" s="59">
        <f t="shared" si="1"/>
        <v>29736</v>
      </c>
      <c r="R14" s="59">
        <f t="shared" si="2"/>
        <v>29098</v>
      </c>
      <c r="S14" s="59">
        <f t="shared" si="3"/>
        <v>28939</v>
      </c>
      <c r="T14" s="59">
        <f t="shared" si="4"/>
        <v>28461</v>
      </c>
      <c r="U14" s="59">
        <f t="shared" si="5"/>
        <v>28143</v>
      </c>
      <c r="V14" s="59">
        <f t="shared" si="6"/>
        <v>27505</v>
      </c>
      <c r="W14" s="59">
        <f t="shared" si="7"/>
        <v>27027</v>
      </c>
      <c r="X14" s="59">
        <f t="shared" si="8"/>
        <v>26550</v>
      </c>
    </row>
    <row r="15" spans="1:24" ht="18" customHeight="1" x14ac:dyDescent="0.2">
      <c r="A15" s="53" t="s">
        <v>1113</v>
      </c>
      <c r="B15" s="90" t="s">
        <v>655</v>
      </c>
      <c r="C15" s="84" t="s">
        <v>11</v>
      </c>
      <c r="D15" s="77">
        <v>1</v>
      </c>
      <c r="E15" s="78" t="s">
        <v>12</v>
      </c>
      <c r="F15" s="77">
        <v>10</v>
      </c>
      <c r="G15" s="78" t="s">
        <v>13</v>
      </c>
      <c r="H15" s="78">
        <v>2</v>
      </c>
      <c r="I15" s="83">
        <f t="shared" si="9"/>
        <v>13</v>
      </c>
      <c r="J15" s="58">
        <f>IF(D15='基本（介護無）・単一'!$F$4,'基本（介護無）・単一'!$L$4,IF(D15='基本（介護無）・単一'!$F$5,'基本（介護無）・単一'!$L$5,IF(D15='基本（介護無）・単一'!$F$6,'基本（介護無）・単一'!$L$6,IF(D15='基本（介護無）・単一'!$F$7,'基本（介護無）・単一'!$L$7,IF(D15='基本（介護無）・単一'!$F$8,'基本（介護無）・単一'!$L$8,IF(D15='基本（介護無）・単一'!$F$9,'基本（介護無）・単一'!$L$9,IF(D15='基本（介護無）・単一'!$F$10,'基本（介護無）・単一'!$L$10)))))))</f>
        <v>276</v>
      </c>
      <c r="K15" s="257"/>
      <c r="L15" s="58">
        <f>'③身体介護を伴わない移動支援・複合（夜間早朝＆日中）'!$J$44</f>
        <v>1946</v>
      </c>
      <c r="M15" s="257"/>
      <c r="N15" s="58">
        <f t="shared" si="10"/>
        <v>388</v>
      </c>
      <c r="O15" s="257"/>
      <c r="P15" s="58">
        <f t="shared" si="0"/>
        <v>2776</v>
      </c>
      <c r="Q15" s="59">
        <f t="shared" si="1"/>
        <v>31091</v>
      </c>
      <c r="R15" s="59">
        <f t="shared" si="2"/>
        <v>30424</v>
      </c>
      <c r="S15" s="59">
        <f t="shared" si="3"/>
        <v>30258</v>
      </c>
      <c r="T15" s="59">
        <f t="shared" si="4"/>
        <v>29758</v>
      </c>
      <c r="U15" s="59">
        <f t="shared" si="5"/>
        <v>29425</v>
      </c>
      <c r="V15" s="59">
        <f t="shared" si="6"/>
        <v>28759</v>
      </c>
      <c r="W15" s="59">
        <f t="shared" si="7"/>
        <v>28259</v>
      </c>
      <c r="X15" s="59">
        <f t="shared" si="8"/>
        <v>27760</v>
      </c>
    </row>
    <row r="16" spans="1:24" ht="18" customHeight="1" x14ac:dyDescent="0.2">
      <c r="A16" s="53" t="s">
        <v>1114</v>
      </c>
      <c r="B16" s="90" t="s">
        <v>655</v>
      </c>
      <c r="C16" s="84" t="s">
        <v>11</v>
      </c>
      <c r="D16" s="77">
        <v>1</v>
      </c>
      <c r="E16" s="78" t="s">
        <v>12</v>
      </c>
      <c r="F16" s="77">
        <v>10</v>
      </c>
      <c r="G16" s="78" t="s">
        <v>13</v>
      </c>
      <c r="H16" s="78">
        <v>2.5</v>
      </c>
      <c r="I16" s="83">
        <f t="shared" si="9"/>
        <v>13.5</v>
      </c>
      <c r="J16" s="58">
        <f>IF(D16='基本（介護無）・単一'!$F$4,'基本（介護無）・単一'!$L$4,IF(D16='基本（介護無）・単一'!$F$5,'基本（介護無）・単一'!$L$5,IF(D16='基本（介護無）・単一'!$F$6,'基本（介護無）・単一'!$L$6,IF(D16='基本（介護無）・単一'!$F$7,'基本（介護無）・単一'!$L$7,IF(D16='基本（介護無）・単一'!$F$8,'基本（介護無）・単一'!$L$8,IF(D16='基本（介護無）・単一'!$F$9,'基本（介護無）・単一'!$L$9,IF(D16='基本（介護無）・単一'!$F$10,'基本（介護無）・単一'!$L$10)))))))</f>
        <v>276</v>
      </c>
      <c r="K16" s="257"/>
      <c r="L16" s="58">
        <f>'③身体介護を伴わない移動支援・複合（夜間早朝＆日中）'!$J$44</f>
        <v>1946</v>
      </c>
      <c r="M16" s="257"/>
      <c r="N16" s="58">
        <f t="shared" si="10"/>
        <v>484</v>
      </c>
      <c r="O16" s="257"/>
      <c r="P16" s="58">
        <f t="shared" si="0"/>
        <v>2896</v>
      </c>
      <c r="Q16" s="59">
        <f t="shared" si="1"/>
        <v>32435</v>
      </c>
      <c r="R16" s="59">
        <f t="shared" si="2"/>
        <v>31740</v>
      </c>
      <c r="S16" s="59">
        <f t="shared" si="3"/>
        <v>31566</v>
      </c>
      <c r="T16" s="59">
        <f t="shared" si="4"/>
        <v>31045</v>
      </c>
      <c r="U16" s="59">
        <f t="shared" si="5"/>
        <v>30697</v>
      </c>
      <c r="V16" s="59">
        <f t="shared" si="6"/>
        <v>30002</v>
      </c>
      <c r="W16" s="59">
        <f t="shared" si="7"/>
        <v>29481</v>
      </c>
      <c r="X16" s="59">
        <f t="shared" si="8"/>
        <v>28960</v>
      </c>
    </row>
    <row r="17" spans="1:24" ht="18" customHeight="1" x14ac:dyDescent="0.2">
      <c r="A17" s="53" t="s">
        <v>1115</v>
      </c>
      <c r="B17" s="90" t="s">
        <v>655</v>
      </c>
      <c r="C17" s="84" t="s">
        <v>11</v>
      </c>
      <c r="D17" s="77">
        <v>1</v>
      </c>
      <c r="E17" s="78" t="s">
        <v>12</v>
      </c>
      <c r="F17" s="77">
        <v>10</v>
      </c>
      <c r="G17" s="78" t="s">
        <v>13</v>
      </c>
      <c r="H17" s="78">
        <v>3</v>
      </c>
      <c r="I17" s="83">
        <f t="shared" si="9"/>
        <v>14</v>
      </c>
      <c r="J17" s="58">
        <f>IF(D17='基本（介護無）・単一'!$F$4,'基本（介護無）・単一'!$L$4,IF(D17='基本（介護無）・単一'!$F$5,'基本（介護無）・単一'!$L$5,IF(D17='基本（介護無）・単一'!$F$6,'基本（介護無）・単一'!$L$6,IF(D17='基本（介護無）・単一'!$F$7,'基本（介護無）・単一'!$L$7,IF(D17='基本（介護無）・単一'!$F$8,'基本（介護無）・単一'!$L$8,IF(D17='基本（介護無）・単一'!$F$9,'基本（介護無）・単一'!$L$9,IF(D17='基本（介護無）・単一'!$F$10,'基本（介護無）・単一'!$L$10)))))))</f>
        <v>276</v>
      </c>
      <c r="K17" s="257"/>
      <c r="L17" s="58">
        <f>'③身体介護を伴わない移動支援・複合（夜間早朝＆日中）'!$J$44</f>
        <v>1946</v>
      </c>
      <c r="M17" s="257"/>
      <c r="N17" s="58">
        <f t="shared" si="10"/>
        <v>581</v>
      </c>
      <c r="O17" s="257"/>
      <c r="P17" s="58">
        <f t="shared" si="0"/>
        <v>3017</v>
      </c>
      <c r="Q17" s="59">
        <f t="shared" si="1"/>
        <v>33790</v>
      </c>
      <c r="R17" s="59">
        <f t="shared" si="2"/>
        <v>33066</v>
      </c>
      <c r="S17" s="59">
        <f t="shared" si="3"/>
        <v>32885</v>
      </c>
      <c r="T17" s="59">
        <f t="shared" si="4"/>
        <v>32342</v>
      </c>
      <c r="U17" s="59">
        <f t="shared" si="5"/>
        <v>31980</v>
      </c>
      <c r="V17" s="59">
        <f t="shared" si="6"/>
        <v>31256</v>
      </c>
      <c r="W17" s="59">
        <f t="shared" si="7"/>
        <v>30713</v>
      </c>
      <c r="X17" s="59">
        <f t="shared" si="8"/>
        <v>30170</v>
      </c>
    </row>
    <row r="18" spans="1:24" ht="18" customHeight="1" x14ac:dyDescent="0.2">
      <c r="A18" s="53" t="s">
        <v>1116</v>
      </c>
      <c r="B18" s="90" t="s">
        <v>655</v>
      </c>
      <c r="C18" s="84" t="s">
        <v>11</v>
      </c>
      <c r="D18" s="77">
        <v>1</v>
      </c>
      <c r="E18" s="78" t="s">
        <v>12</v>
      </c>
      <c r="F18" s="77">
        <v>10</v>
      </c>
      <c r="G18" s="78" t="s">
        <v>13</v>
      </c>
      <c r="H18" s="78">
        <v>3.5</v>
      </c>
      <c r="I18" s="83">
        <f t="shared" si="9"/>
        <v>14.5</v>
      </c>
      <c r="J18" s="58">
        <f>IF(D18='基本（介護無）・単一'!$F$4,'基本（介護無）・単一'!$L$4,IF(D18='基本（介護無）・単一'!$F$5,'基本（介護無）・単一'!$L$5,IF(D18='基本（介護無）・単一'!$F$6,'基本（介護無）・単一'!$L$6,IF(D18='基本（介護無）・単一'!$F$7,'基本（介護無）・単一'!$L$7,IF(D18='基本（介護無）・単一'!$F$8,'基本（介護無）・単一'!$L$8,IF(D18='基本（介護無）・単一'!$F$9,'基本（介護無）・単一'!$L$9,IF(D18='基本（介護無）・単一'!$F$10,'基本（介護無）・単一'!$L$10)))))))</f>
        <v>276</v>
      </c>
      <c r="K18" s="257"/>
      <c r="L18" s="58">
        <f>'③身体介護を伴わない移動支援・複合（夜間早朝＆日中）'!$J$44</f>
        <v>1946</v>
      </c>
      <c r="M18" s="257"/>
      <c r="N18" s="58">
        <f t="shared" si="10"/>
        <v>678</v>
      </c>
      <c r="O18" s="257"/>
      <c r="P18" s="58">
        <f t="shared" si="0"/>
        <v>3139</v>
      </c>
      <c r="Q18" s="59">
        <f t="shared" si="1"/>
        <v>35156</v>
      </c>
      <c r="R18" s="59">
        <f t="shared" si="2"/>
        <v>34403</v>
      </c>
      <c r="S18" s="59">
        <f t="shared" si="3"/>
        <v>34215</v>
      </c>
      <c r="T18" s="59">
        <f t="shared" si="4"/>
        <v>33650</v>
      </c>
      <c r="U18" s="59">
        <f t="shared" si="5"/>
        <v>33273</v>
      </c>
      <c r="V18" s="59">
        <f t="shared" si="6"/>
        <v>32520</v>
      </c>
      <c r="W18" s="59">
        <f t="shared" si="7"/>
        <v>31955</v>
      </c>
      <c r="X18" s="59">
        <f t="shared" si="8"/>
        <v>31390</v>
      </c>
    </row>
    <row r="19" spans="1:24" ht="18" customHeight="1" x14ac:dyDescent="0.2">
      <c r="A19" s="53" t="s">
        <v>1117</v>
      </c>
      <c r="B19" s="90" t="s">
        <v>655</v>
      </c>
      <c r="C19" s="84" t="s">
        <v>11</v>
      </c>
      <c r="D19" s="77">
        <v>1</v>
      </c>
      <c r="E19" s="78" t="s">
        <v>12</v>
      </c>
      <c r="F19" s="77">
        <v>10</v>
      </c>
      <c r="G19" s="78" t="s">
        <v>13</v>
      </c>
      <c r="H19" s="78">
        <v>4</v>
      </c>
      <c r="I19" s="83">
        <f t="shared" si="9"/>
        <v>15</v>
      </c>
      <c r="J19" s="58">
        <f>IF(D19='基本（介護無）・単一'!$F$4,'基本（介護無）・単一'!$L$4,IF(D19='基本（介護無）・単一'!$F$5,'基本（介護無）・単一'!$L$5,IF(D19='基本（介護無）・単一'!$F$6,'基本（介護無）・単一'!$L$6,IF(D19='基本（介護無）・単一'!$F$7,'基本（介護無）・単一'!$L$7,IF(D19='基本（介護無）・単一'!$F$8,'基本（介護無）・単一'!$L$8,IF(D19='基本（介護無）・単一'!$F$9,'基本（介護無）・単一'!$L$9,IF(D19='基本（介護無）・単一'!$F$10,'基本（介護無）・単一'!$L$10)))))))</f>
        <v>276</v>
      </c>
      <c r="K19" s="257"/>
      <c r="L19" s="58">
        <f>'③身体介護を伴わない移動支援・複合（夜間早朝＆日中）'!$J$44</f>
        <v>1946</v>
      </c>
      <c r="M19" s="257"/>
      <c r="N19" s="58">
        <f t="shared" si="10"/>
        <v>774</v>
      </c>
      <c r="O19" s="257"/>
      <c r="P19" s="58">
        <f t="shared" si="0"/>
        <v>3259</v>
      </c>
      <c r="Q19" s="59">
        <f t="shared" si="1"/>
        <v>36500</v>
      </c>
      <c r="R19" s="59">
        <f t="shared" si="2"/>
        <v>35718</v>
      </c>
      <c r="S19" s="59">
        <f t="shared" si="3"/>
        <v>35523</v>
      </c>
      <c r="T19" s="59">
        <f t="shared" si="4"/>
        <v>34936</v>
      </c>
      <c r="U19" s="59">
        <f t="shared" si="5"/>
        <v>34545</v>
      </c>
      <c r="V19" s="59">
        <f t="shared" si="6"/>
        <v>33763</v>
      </c>
      <c r="W19" s="59">
        <f t="shared" si="7"/>
        <v>33176</v>
      </c>
      <c r="X19" s="59">
        <f t="shared" si="8"/>
        <v>32590</v>
      </c>
    </row>
    <row r="20" spans="1:24" ht="18" customHeight="1" x14ac:dyDescent="0.2">
      <c r="A20" s="53" t="s">
        <v>1118</v>
      </c>
      <c r="B20" s="90" t="s">
        <v>655</v>
      </c>
      <c r="C20" s="84" t="s">
        <v>11</v>
      </c>
      <c r="D20" s="77">
        <v>1.5</v>
      </c>
      <c r="E20" s="78" t="s">
        <v>12</v>
      </c>
      <c r="F20" s="77">
        <v>10</v>
      </c>
      <c r="G20" s="78" t="s">
        <v>13</v>
      </c>
      <c r="H20" s="78">
        <v>0.5</v>
      </c>
      <c r="I20" s="83">
        <f t="shared" si="9"/>
        <v>12</v>
      </c>
      <c r="J20" s="58">
        <f>IF(D20='基本（介護無）・単一'!$F$4,'基本（介護無）・単一'!$L$4,IF(D20='基本（介護無）・単一'!$F$5,'基本（介護無）・単一'!$L$5,IF(D20='基本（介護無）・単一'!$F$6,'基本（介護無）・単一'!$L$6,IF(D20='基本（介護無）・単一'!$F$7,'基本（介護無）・単一'!$L$7,IF(D20='基本（介護無）・単一'!$F$8,'基本（介護無）・単一'!$L$8,IF(D20='基本（介護無）・単一'!$F$9,'基本（介護無）・単一'!$L$9,IF(D20='基本（介護無）・単一'!$F$10,'基本（介護無）・単一'!$L$10)))))))</f>
        <v>385</v>
      </c>
      <c r="K20" s="257"/>
      <c r="L20" s="58">
        <f>'③身体介護を伴わない移動支援・複合（夜間早朝＆日中）'!$J$65</f>
        <v>1933</v>
      </c>
      <c r="M20" s="257"/>
      <c r="N20" s="58">
        <f t="shared" si="10"/>
        <v>98</v>
      </c>
      <c r="O20" s="257"/>
      <c r="P20" s="58">
        <f t="shared" si="0"/>
        <v>2537</v>
      </c>
      <c r="Q20" s="59">
        <f t="shared" si="1"/>
        <v>28414</v>
      </c>
      <c r="R20" s="59">
        <f t="shared" si="2"/>
        <v>27805</v>
      </c>
      <c r="S20" s="59">
        <f t="shared" si="3"/>
        <v>27653</v>
      </c>
      <c r="T20" s="59">
        <f t="shared" si="4"/>
        <v>27196</v>
      </c>
      <c r="U20" s="59">
        <f t="shared" si="5"/>
        <v>26892</v>
      </c>
      <c r="V20" s="59">
        <f t="shared" si="6"/>
        <v>26283</v>
      </c>
      <c r="W20" s="59">
        <f t="shared" si="7"/>
        <v>25826</v>
      </c>
      <c r="X20" s="59">
        <f t="shared" si="8"/>
        <v>25370</v>
      </c>
    </row>
    <row r="21" spans="1:24" ht="18" customHeight="1" x14ac:dyDescent="0.2">
      <c r="A21" s="53" t="s">
        <v>1119</v>
      </c>
      <c r="B21" s="90" t="s">
        <v>655</v>
      </c>
      <c r="C21" s="84" t="s">
        <v>11</v>
      </c>
      <c r="D21" s="77">
        <v>1.5</v>
      </c>
      <c r="E21" s="78" t="s">
        <v>12</v>
      </c>
      <c r="F21" s="77">
        <v>10</v>
      </c>
      <c r="G21" s="78" t="s">
        <v>13</v>
      </c>
      <c r="H21" s="78">
        <v>1</v>
      </c>
      <c r="I21" s="83">
        <f t="shared" si="9"/>
        <v>12.5</v>
      </c>
      <c r="J21" s="58">
        <f>IF(D21='基本（介護無）・単一'!$F$4,'基本（介護無）・単一'!$L$4,IF(D21='基本（介護無）・単一'!$F$5,'基本（介護無）・単一'!$L$5,IF(D21='基本（介護無）・単一'!$F$6,'基本（介護無）・単一'!$L$6,IF(D21='基本（介護無）・単一'!$F$7,'基本（介護無）・単一'!$L$7,IF(D21='基本（介護無）・単一'!$F$8,'基本（介護無）・単一'!$L$8,IF(D21='基本（介護無）・単一'!$F$9,'基本（介護無）・単一'!$L$9,IF(D21='基本（介護無）・単一'!$F$10,'基本（介護無）・単一'!$L$10)))))))</f>
        <v>385</v>
      </c>
      <c r="K21" s="257"/>
      <c r="L21" s="58">
        <f>'③身体介護を伴わない移動支援・複合（夜間早朝＆日中）'!$J$65</f>
        <v>1933</v>
      </c>
      <c r="M21" s="257"/>
      <c r="N21" s="58">
        <f t="shared" si="10"/>
        <v>195</v>
      </c>
      <c r="O21" s="257"/>
      <c r="P21" s="58">
        <f t="shared" si="0"/>
        <v>2658</v>
      </c>
      <c r="Q21" s="59">
        <f t="shared" si="1"/>
        <v>29769</v>
      </c>
      <c r="R21" s="59">
        <f t="shared" si="2"/>
        <v>29131</v>
      </c>
      <c r="S21" s="59">
        <f t="shared" si="3"/>
        <v>28972</v>
      </c>
      <c r="T21" s="59">
        <f t="shared" si="4"/>
        <v>28493</v>
      </c>
      <c r="U21" s="59">
        <f t="shared" si="5"/>
        <v>28174</v>
      </c>
      <c r="V21" s="59">
        <f t="shared" si="6"/>
        <v>27536</v>
      </c>
      <c r="W21" s="59">
        <f t="shared" si="7"/>
        <v>27058</v>
      </c>
      <c r="X21" s="59">
        <f t="shared" si="8"/>
        <v>26580</v>
      </c>
    </row>
    <row r="22" spans="1:24" ht="18" customHeight="1" x14ac:dyDescent="0.2">
      <c r="A22" s="53" t="s">
        <v>1120</v>
      </c>
      <c r="B22" s="90" t="s">
        <v>655</v>
      </c>
      <c r="C22" s="84" t="s">
        <v>11</v>
      </c>
      <c r="D22" s="77">
        <v>1.5</v>
      </c>
      <c r="E22" s="78" t="s">
        <v>12</v>
      </c>
      <c r="F22" s="77">
        <v>10</v>
      </c>
      <c r="G22" s="78" t="s">
        <v>13</v>
      </c>
      <c r="H22" s="78">
        <v>1.5</v>
      </c>
      <c r="I22" s="83">
        <f t="shared" si="9"/>
        <v>13</v>
      </c>
      <c r="J22" s="58">
        <f>IF(D22='基本（介護無）・単一'!$F$4,'基本（介護無）・単一'!$L$4,IF(D22='基本（介護無）・単一'!$F$5,'基本（介護無）・単一'!$L$5,IF(D22='基本（介護無）・単一'!$F$6,'基本（介護無）・単一'!$L$6,IF(D22='基本（介護無）・単一'!$F$7,'基本（介護無）・単一'!$L$7,IF(D22='基本（介護無）・単一'!$F$8,'基本（介護無）・単一'!$L$8,IF(D22='基本（介護無）・単一'!$F$9,'基本（介護無）・単一'!$L$9,IF(D22='基本（介護無）・単一'!$F$10,'基本（介護無）・単一'!$L$10)))))))</f>
        <v>385</v>
      </c>
      <c r="K22" s="257"/>
      <c r="L22" s="58">
        <f>'③身体介護を伴わない移動支援・複合（夜間早朝＆日中）'!$J$65</f>
        <v>1933</v>
      </c>
      <c r="M22" s="257"/>
      <c r="N22" s="58">
        <f t="shared" si="10"/>
        <v>291</v>
      </c>
      <c r="O22" s="257"/>
      <c r="P22" s="58">
        <f t="shared" si="0"/>
        <v>2778</v>
      </c>
      <c r="Q22" s="59">
        <f t="shared" si="1"/>
        <v>31113</v>
      </c>
      <c r="R22" s="59">
        <f t="shared" si="2"/>
        <v>30446</v>
      </c>
      <c r="S22" s="59">
        <f t="shared" si="3"/>
        <v>30280</v>
      </c>
      <c r="T22" s="59">
        <f t="shared" si="4"/>
        <v>29780</v>
      </c>
      <c r="U22" s="59">
        <f t="shared" si="5"/>
        <v>29446</v>
      </c>
      <c r="V22" s="59">
        <f t="shared" si="6"/>
        <v>28780</v>
      </c>
      <c r="W22" s="59">
        <f t="shared" si="7"/>
        <v>28280</v>
      </c>
      <c r="X22" s="59">
        <f t="shared" si="8"/>
        <v>27780</v>
      </c>
    </row>
    <row r="23" spans="1:24" ht="18" customHeight="1" x14ac:dyDescent="0.2">
      <c r="A23" s="53" t="s">
        <v>1121</v>
      </c>
      <c r="B23" s="90" t="s">
        <v>655</v>
      </c>
      <c r="C23" s="84" t="s">
        <v>11</v>
      </c>
      <c r="D23" s="77">
        <v>1.5</v>
      </c>
      <c r="E23" s="78" t="s">
        <v>12</v>
      </c>
      <c r="F23" s="77">
        <v>10</v>
      </c>
      <c r="G23" s="78" t="s">
        <v>13</v>
      </c>
      <c r="H23" s="78">
        <v>2</v>
      </c>
      <c r="I23" s="83">
        <f t="shared" si="9"/>
        <v>13.5</v>
      </c>
      <c r="J23" s="58">
        <f>IF(D23='基本（介護無）・単一'!$F$4,'基本（介護無）・単一'!$L$4,IF(D23='基本（介護無）・単一'!$F$5,'基本（介護無）・単一'!$L$5,IF(D23='基本（介護無）・単一'!$F$6,'基本（介護無）・単一'!$L$6,IF(D23='基本（介護無）・単一'!$F$7,'基本（介護無）・単一'!$L$7,IF(D23='基本（介護無）・単一'!$F$8,'基本（介護無）・単一'!$L$8,IF(D23='基本（介護無）・単一'!$F$9,'基本（介護無）・単一'!$L$9,IF(D23='基本（介護無）・単一'!$F$10,'基本（介護無）・単一'!$L$10)))))))</f>
        <v>385</v>
      </c>
      <c r="K23" s="257"/>
      <c r="L23" s="58">
        <f>'③身体介護を伴わない移動支援・複合（夜間早朝＆日中）'!$J$65</f>
        <v>1933</v>
      </c>
      <c r="M23" s="257"/>
      <c r="N23" s="58">
        <f t="shared" si="10"/>
        <v>388</v>
      </c>
      <c r="O23" s="257"/>
      <c r="P23" s="58">
        <f t="shared" si="0"/>
        <v>2899</v>
      </c>
      <c r="Q23" s="59">
        <f t="shared" si="1"/>
        <v>32468</v>
      </c>
      <c r="R23" s="59">
        <f t="shared" si="2"/>
        <v>31773</v>
      </c>
      <c r="S23" s="59">
        <f t="shared" si="3"/>
        <v>31599</v>
      </c>
      <c r="T23" s="59">
        <f t="shared" si="4"/>
        <v>31077</v>
      </c>
      <c r="U23" s="59">
        <f t="shared" si="5"/>
        <v>30729</v>
      </c>
      <c r="V23" s="59">
        <f t="shared" si="6"/>
        <v>30033</v>
      </c>
      <c r="W23" s="59">
        <f t="shared" si="7"/>
        <v>29511</v>
      </c>
      <c r="X23" s="59">
        <f t="shared" si="8"/>
        <v>28990</v>
      </c>
    </row>
    <row r="24" spans="1:24" ht="18" customHeight="1" x14ac:dyDescent="0.2">
      <c r="A24" s="53" t="s">
        <v>1122</v>
      </c>
      <c r="B24" s="90" t="s">
        <v>655</v>
      </c>
      <c r="C24" s="84" t="s">
        <v>11</v>
      </c>
      <c r="D24" s="77">
        <v>1.5</v>
      </c>
      <c r="E24" s="78" t="s">
        <v>12</v>
      </c>
      <c r="F24" s="77">
        <v>10</v>
      </c>
      <c r="G24" s="78" t="s">
        <v>13</v>
      </c>
      <c r="H24" s="78">
        <v>2.5</v>
      </c>
      <c r="I24" s="83">
        <f t="shared" si="9"/>
        <v>14</v>
      </c>
      <c r="J24" s="58">
        <f>IF(D24='基本（介護無）・単一'!$F$4,'基本（介護無）・単一'!$L$4,IF(D24='基本（介護無）・単一'!$F$5,'基本（介護無）・単一'!$L$5,IF(D24='基本（介護無）・単一'!$F$6,'基本（介護無）・単一'!$L$6,IF(D24='基本（介護無）・単一'!$F$7,'基本（介護無）・単一'!$L$7,IF(D24='基本（介護無）・単一'!$F$8,'基本（介護無）・単一'!$L$8,IF(D24='基本（介護無）・単一'!$F$9,'基本（介護無）・単一'!$L$9,IF(D24='基本（介護無）・単一'!$F$10,'基本（介護無）・単一'!$L$10)))))))</f>
        <v>385</v>
      </c>
      <c r="K24" s="257"/>
      <c r="L24" s="58">
        <f>'③身体介護を伴わない移動支援・複合（夜間早朝＆日中）'!$J$65</f>
        <v>1933</v>
      </c>
      <c r="M24" s="257"/>
      <c r="N24" s="58">
        <f t="shared" si="10"/>
        <v>484</v>
      </c>
      <c r="O24" s="257"/>
      <c r="P24" s="58">
        <f t="shared" si="0"/>
        <v>3019</v>
      </c>
      <c r="Q24" s="59">
        <f t="shared" si="1"/>
        <v>33812</v>
      </c>
      <c r="R24" s="59">
        <f t="shared" si="2"/>
        <v>33088</v>
      </c>
      <c r="S24" s="59">
        <f t="shared" si="3"/>
        <v>32907</v>
      </c>
      <c r="T24" s="59">
        <f t="shared" si="4"/>
        <v>32363</v>
      </c>
      <c r="U24" s="59">
        <f t="shared" si="5"/>
        <v>32001</v>
      </c>
      <c r="V24" s="59">
        <f t="shared" si="6"/>
        <v>31276</v>
      </c>
      <c r="W24" s="59">
        <f t="shared" si="7"/>
        <v>30733</v>
      </c>
      <c r="X24" s="59">
        <f t="shared" si="8"/>
        <v>30190</v>
      </c>
    </row>
    <row r="25" spans="1:24" ht="18" customHeight="1" x14ac:dyDescent="0.2">
      <c r="A25" s="53" t="s">
        <v>1123</v>
      </c>
      <c r="B25" s="90" t="s">
        <v>655</v>
      </c>
      <c r="C25" s="84" t="s">
        <v>11</v>
      </c>
      <c r="D25" s="77">
        <v>1.5</v>
      </c>
      <c r="E25" s="78" t="s">
        <v>12</v>
      </c>
      <c r="F25" s="77">
        <v>10</v>
      </c>
      <c r="G25" s="78" t="s">
        <v>13</v>
      </c>
      <c r="H25" s="78">
        <v>3</v>
      </c>
      <c r="I25" s="83">
        <f t="shared" si="9"/>
        <v>14.5</v>
      </c>
      <c r="J25" s="58">
        <f>IF(D25='基本（介護無）・単一'!$F$4,'基本（介護無）・単一'!$L$4,IF(D25='基本（介護無）・単一'!$F$5,'基本（介護無）・単一'!$L$5,IF(D25='基本（介護無）・単一'!$F$6,'基本（介護無）・単一'!$L$6,IF(D25='基本（介護無）・単一'!$F$7,'基本（介護無）・単一'!$L$7,IF(D25='基本（介護無）・単一'!$F$8,'基本（介護無）・単一'!$L$8,IF(D25='基本（介護無）・単一'!$F$9,'基本（介護無）・単一'!$L$9,IF(D25='基本（介護無）・単一'!$F$10,'基本（介護無）・単一'!$L$10)))))))</f>
        <v>385</v>
      </c>
      <c r="K25" s="257"/>
      <c r="L25" s="58">
        <f>'③身体介護を伴わない移動支援・複合（夜間早朝＆日中）'!$J$65</f>
        <v>1933</v>
      </c>
      <c r="M25" s="257"/>
      <c r="N25" s="58">
        <f t="shared" si="10"/>
        <v>581</v>
      </c>
      <c r="O25" s="257"/>
      <c r="P25" s="58">
        <f t="shared" si="0"/>
        <v>3140</v>
      </c>
      <c r="Q25" s="59">
        <f t="shared" si="1"/>
        <v>35168</v>
      </c>
      <c r="R25" s="59">
        <f t="shared" si="2"/>
        <v>34414</v>
      </c>
      <c r="S25" s="59">
        <f t="shared" si="3"/>
        <v>34226</v>
      </c>
      <c r="T25" s="59">
        <f t="shared" si="4"/>
        <v>33660</v>
      </c>
      <c r="U25" s="59">
        <f t="shared" si="5"/>
        <v>33284</v>
      </c>
      <c r="V25" s="59">
        <f t="shared" si="6"/>
        <v>32530</v>
      </c>
      <c r="W25" s="59">
        <f t="shared" si="7"/>
        <v>31965</v>
      </c>
      <c r="X25" s="59">
        <f t="shared" si="8"/>
        <v>31400</v>
      </c>
    </row>
    <row r="26" spans="1:24" ht="18" customHeight="1" x14ac:dyDescent="0.2">
      <c r="A26" s="53" t="s">
        <v>1124</v>
      </c>
      <c r="B26" s="90" t="s">
        <v>655</v>
      </c>
      <c r="C26" s="84" t="s">
        <v>11</v>
      </c>
      <c r="D26" s="77">
        <v>1.5</v>
      </c>
      <c r="E26" s="78" t="s">
        <v>12</v>
      </c>
      <c r="F26" s="77">
        <v>10</v>
      </c>
      <c r="G26" s="78" t="s">
        <v>13</v>
      </c>
      <c r="H26" s="78">
        <v>3.5</v>
      </c>
      <c r="I26" s="83">
        <f t="shared" si="9"/>
        <v>15</v>
      </c>
      <c r="J26" s="58">
        <f>IF(D26='基本（介護無）・単一'!$F$4,'基本（介護無）・単一'!$L$4,IF(D26='基本（介護無）・単一'!$F$5,'基本（介護無）・単一'!$L$5,IF(D26='基本（介護無）・単一'!$F$6,'基本（介護無）・単一'!$L$6,IF(D26='基本（介護無）・単一'!$F$7,'基本（介護無）・単一'!$L$7,IF(D26='基本（介護無）・単一'!$F$8,'基本（介護無）・単一'!$L$8,IF(D26='基本（介護無）・単一'!$F$9,'基本（介護無）・単一'!$L$9,IF(D26='基本（介護無）・単一'!$F$10,'基本（介護無）・単一'!$L$10)))))))</f>
        <v>385</v>
      </c>
      <c r="K26" s="257"/>
      <c r="L26" s="58">
        <f>'③身体介護を伴わない移動支援・複合（夜間早朝＆日中）'!$J$65</f>
        <v>1933</v>
      </c>
      <c r="M26" s="257"/>
      <c r="N26" s="58">
        <f t="shared" si="10"/>
        <v>678</v>
      </c>
      <c r="O26" s="257"/>
      <c r="P26" s="58">
        <f t="shared" si="0"/>
        <v>3262</v>
      </c>
      <c r="Q26" s="59">
        <f t="shared" si="1"/>
        <v>36534</v>
      </c>
      <c r="R26" s="59">
        <f t="shared" si="2"/>
        <v>35751</v>
      </c>
      <c r="S26" s="59">
        <f t="shared" si="3"/>
        <v>35555</v>
      </c>
      <c r="T26" s="59">
        <f t="shared" si="4"/>
        <v>34968</v>
      </c>
      <c r="U26" s="59">
        <f t="shared" si="5"/>
        <v>34577</v>
      </c>
      <c r="V26" s="59">
        <f t="shared" si="6"/>
        <v>33794</v>
      </c>
      <c r="W26" s="59">
        <f t="shared" si="7"/>
        <v>33207</v>
      </c>
      <c r="X26" s="59">
        <f t="shared" si="8"/>
        <v>32620</v>
      </c>
    </row>
    <row r="27" spans="1:24" ht="18" customHeight="1" x14ac:dyDescent="0.2">
      <c r="A27" s="53" t="s">
        <v>1125</v>
      </c>
      <c r="B27" s="90" t="s">
        <v>655</v>
      </c>
      <c r="C27" s="84" t="s">
        <v>11</v>
      </c>
      <c r="D27" s="77">
        <v>2</v>
      </c>
      <c r="E27" s="78" t="s">
        <v>12</v>
      </c>
      <c r="F27" s="77">
        <v>10</v>
      </c>
      <c r="G27" s="78" t="s">
        <v>13</v>
      </c>
      <c r="H27" s="78">
        <v>0.5</v>
      </c>
      <c r="I27" s="83">
        <f t="shared" si="9"/>
        <v>12.5</v>
      </c>
      <c r="J27" s="58">
        <f>IF(D27='基本（介護無）・単一'!$F$4,'基本（介護無）・単一'!$L$4,IF(D27='基本（介護無）・単一'!$F$5,'基本（介護無）・単一'!$L$5,IF(D27='基本（介護無）・単一'!$F$6,'基本（介護無）・単一'!$L$6,IF(D27='基本（介護無）・単一'!$F$7,'基本（介護無）・単一'!$L$7,IF(D27='基本（介護無）・単一'!$F$8,'基本（介護無）・単一'!$L$8,IF(D27='基本（介護無）・単一'!$F$9,'基本（介護無）・単一'!$L$9,IF(D27='基本（介護無）・単一'!$F$10,'基本（介護無）・単一'!$L$10)))))))</f>
        <v>483</v>
      </c>
      <c r="K27" s="257"/>
      <c r="L27" s="58">
        <f>'③身体介護を伴わない移動支援・複合（夜間早朝＆日中）'!$J$86</f>
        <v>1933</v>
      </c>
      <c r="M27" s="257"/>
      <c r="N27" s="58">
        <f t="shared" ref="N27:N32" si="11">N4</f>
        <v>98</v>
      </c>
      <c r="O27" s="257"/>
      <c r="P27" s="58">
        <f t="shared" si="0"/>
        <v>2660</v>
      </c>
      <c r="Q27" s="59">
        <f t="shared" si="1"/>
        <v>29792</v>
      </c>
      <c r="R27" s="59">
        <f t="shared" si="2"/>
        <v>29153</v>
      </c>
      <c r="S27" s="59">
        <f t="shared" si="3"/>
        <v>28994</v>
      </c>
      <c r="T27" s="59">
        <f t="shared" si="4"/>
        <v>28515</v>
      </c>
      <c r="U27" s="59">
        <f t="shared" si="5"/>
        <v>28196</v>
      </c>
      <c r="V27" s="59">
        <f t="shared" si="6"/>
        <v>27557</v>
      </c>
      <c r="W27" s="59">
        <f t="shared" si="7"/>
        <v>27078</v>
      </c>
      <c r="X27" s="59">
        <f t="shared" si="8"/>
        <v>26600</v>
      </c>
    </row>
    <row r="28" spans="1:24" ht="18" customHeight="1" x14ac:dyDescent="0.2">
      <c r="A28" s="53" t="s">
        <v>1126</v>
      </c>
      <c r="B28" s="90" t="s">
        <v>655</v>
      </c>
      <c r="C28" s="84" t="s">
        <v>11</v>
      </c>
      <c r="D28" s="77">
        <v>2</v>
      </c>
      <c r="E28" s="78" t="s">
        <v>12</v>
      </c>
      <c r="F28" s="77">
        <v>10</v>
      </c>
      <c r="G28" s="78" t="s">
        <v>13</v>
      </c>
      <c r="H28" s="78">
        <v>1</v>
      </c>
      <c r="I28" s="83">
        <f t="shared" si="9"/>
        <v>13</v>
      </c>
      <c r="J28" s="58">
        <f>IF(D28='基本（介護無）・単一'!$F$4,'基本（介護無）・単一'!$L$4,IF(D28='基本（介護無）・単一'!$F$5,'基本（介護無）・単一'!$L$5,IF(D28='基本（介護無）・単一'!$F$6,'基本（介護無）・単一'!$L$6,IF(D28='基本（介護無）・単一'!$F$7,'基本（介護無）・単一'!$L$7,IF(D28='基本（介護無）・単一'!$F$8,'基本（介護無）・単一'!$L$8,IF(D28='基本（介護無）・単一'!$F$9,'基本（介護無）・単一'!$L$9,IF(D28='基本（介護無）・単一'!$F$10,'基本（介護無）・単一'!$L$10)))))))</f>
        <v>483</v>
      </c>
      <c r="K28" s="257"/>
      <c r="L28" s="58">
        <f>'③身体介護を伴わない移動支援・複合（夜間早朝＆日中）'!$J$86</f>
        <v>1933</v>
      </c>
      <c r="M28" s="257"/>
      <c r="N28" s="58">
        <f t="shared" si="11"/>
        <v>195</v>
      </c>
      <c r="O28" s="257"/>
      <c r="P28" s="58">
        <f t="shared" si="0"/>
        <v>2781</v>
      </c>
      <c r="Q28" s="59">
        <f t="shared" si="1"/>
        <v>31147</v>
      </c>
      <c r="R28" s="59">
        <f t="shared" si="2"/>
        <v>30479</v>
      </c>
      <c r="S28" s="59">
        <f t="shared" si="3"/>
        <v>30312</v>
      </c>
      <c r="T28" s="59">
        <f t="shared" si="4"/>
        <v>29812</v>
      </c>
      <c r="U28" s="59">
        <f t="shared" si="5"/>
        <v>29478</v>
      </c>
      <c r="V28" s="59">
        <f t="shared" si="6"/>
        <v>28811</v>
      </c>
      <c r="W28" s="59">
        <f t="shared" si="7"/>
        <v>28310</v>
      </c>
      <c r="X28" s="59">
        <f t="shared" si="8"/>
        <v>27810</v>
      </c>
    </row>
    <row r="29" spans="1:24" ht="18" customHeight="1" x14ac:dyDescent="0.2">
      <c r="A29" s="53" t="s">
        <v>1127</v>
      </c>
      <c r="B29" s="90" t="s">
        <v>655</v>
      </c>
      <c r="C29" s="84" t="s">
        <v>11</v>
      </c>
      <c r="D29" s="77">
        <v>2</v>
      </c>
      <c r="E29" s="78" t="s">
        <v>12</v>
      </c>
      <c r="F29" s="77">
        <v>10</v>
      </c>
      <c r="G29" s="78" t="s">
        <v>13</v>
      </c>
      <c r="H29" s="78">
        <v>1.5</v>
      </c>
      <c r="I29" s="83">
        <f t="shared" si="9"/>
        <v>13.5</v>
      </c>
      <c r="J29" s="58">
        <f>IF(D29='基本（介護無）・単一'!$F$4,'基本（介護無）・単一'!$L$4,IF(D29='基本（介護無）・単一'!$F$5,'基本（介護無）・単一'!$L$5,IF(D29='基本（介護無）・単一'!$F$6,'基本（介護無）・単一'!$L$6,IF(D29='基本（介護無）・単一'!$F$7,'基本（介護無）・単一'!$L$7,IF(D29='基本（介護無）・単一'!$F$8,'基本（介護無）・単一'!$L$8,IF(D29='基本（介護無）・単一'!$F$9,'基本（介護無）・単一'!$L$9,IF(D29='基本（介護無）・単一'!$F$10,'基本（介護無）・単一'!$L$10)))))))</f>
        <v>483</v>
      </c>
      <c r="K29" s="257"/>
      <c r="L29" s="58">
        <f>'③身体介護を伴わない移動支援・複合（夜間早朝＆日中）'!$J$86</f>
        <v>1933</v>
      </c>
      <c r="M29" s="257"/>
      <c r="N29" s="58">
        <f t="shared" si="11"/>
        <v>291</v>
      </c>
      <c r="O29" s="257"/>
      <c r="P29" s="58">
        <f t="shared" si="0"/>
        <v>2901</v>
      </c>
      <c r="Q29" s="59">
        <f t="shared" si="1"/>
        <v>32491</v>
      </c>
      <c r="R29" s="59">
        <f t="shared" si="2"/>
        <v>31794</v>
      </c>
      <c r="S29" s="59">
        <f t="shared" si="3"/>
        <v>31620</v>
      </c>
      <c r="T29" s="59">
        <f t="shared" si="4"/>
        <v>31098</v>
      </c>
      <c r="U29" s="59">
        <f t="shared" si="5"/>
        <v>30750</v>
      </c>
      <c r="V29" s="59">
        <f t="shared" si="6"/>
        <v>30054</v>
      </c>
      <c r="W29" s="59">
        <f t="shared" si="7"/>
        <v>29532</v>
      </c>
      <c r="X29" s="59">
        <f t="shared" si="8"/>
        <v>29010</v>
      </c>
    </row>
    <row r="30" spans="1:24" ht="18" customHeight="1" x14ac:dyDescent="0.2">
      <c r="A30" s="53" t="s">
        <v>1128</v>
      </c>
      <c r="B30" s="90" t="s">
        <v>655</v>
      </c>
      <c r="C30" s="84" t="s">
        <v>11</v>
      </c>
      <c r="D30" s="77">
        <v>2</v>
      </c>
      <c r="E30" s="78" t="s">
        <v>12</v>
      </c>
      <c r="F30" s="77">
        <v>10</v>
      </c>
      <c r="G30" s="78" t="s">
        <v>13</v>
      </c>
      <c r="H30" s="78">
        <v>2</v>
      </c>
      <c r="I30" s="83">
        <f t="shared" si="9"/>
        <v>14</v>
      </c>
      <c r="J30" s="58">
        <f>IF(D30='基本（介護無）・単一'!$F$4,'基本（介護無）・単一'!$L$4,IF(D30='基本（介護無）・単一'!$F$5,'基本（介護無）・単一'!$L$5,IF(D30='基本（介護無）・単一'!$F$6,'基本（介護無）・単一'!$L$6,IF(D30='基本（介護無）・単一'!$F$7,'基本（介護無）・単一'!$L$7,IF(D30='基本（介護無）・単一'!$F$8,'基本（介護無）・単一'!$L$8,IF(D30='基本（介護無）・単一'!$F$9,'基本（介護無）・単一'!$L$9,IF(D30='基本（介護無）・単一'!$F$10,'基本（介護無）・単一'!$L$10)))))))</f>
        <v>483</v>
      </c>
      <c r="K30" s="257"/>
      <c r="L30" s="58">
        <f>'③身体介護を伴わない移動支援・複合（夜間早朝＆日中）'!$J$86</f>
        <v>1933</v>
      </c>
      <c r="M30" s="257"/>
      <c r="N30" s="58">
        <f t="shared" si="11"/>
        <v>388</v>
      </c>
      <c r="O30" s="257"/>
      <c r="P30" s="58">
        <f t="shared" si="0"/>
        <v>3022</v>
      </c>
      <c r="Q30" s="59">
        <f t="shared" si="1"/>
        <v>33846</v>
      </c>
      <c r="R30" s="59">
        <f t="shared" si="2"/>
        <v>33121</v>
      </c>
      <c r="S30" s="59">
        <f t="shared" si="3"/>
        <v>32939</v>
      </c>
      <c r="T30" s="59">
        <f t="shared" si="4"/>
        <v>32395</v>
      </c>
      <c r="U30" s="59">
        <f t="shared" si="5"/>
        <v>32033</v>
      </c>
      <c r="V30" s="59">
        <f t="shared" si="6"/>
        <v>31307</v>
      </c>
      <c r="W30" s="59">
        <f t="shared" si="7"/>
        <v>30763</v>
      </c>
      <c r="X30" s="59">
        <f t="shared" si="8"/>
        <v>30220</v>
      </c>
    </row>
    <row r="31" spans="1:24" ht="18" customHeight="1" x14ac:dyDescent="0.2">
      <c r="A31" s="53" t="s">
        <v>1129</v>
      </c>
      <c r="B31" s="90" t="s">
        <v>655</v>
      </c>
      <c r="C31" s="84" t="s">
        <v>11</v>
      </c>
      <c r="D31" s="77">
        <v>2</v>
      </c>
      <c r="E31" s="78" t="s">
        <v>12</v>
      </c>
      <c r="F31" s="77">
        <v>10</v>
      </c>
      <c r="G31" s="78" t="s">
        <v>13</v>
      </c>
      <c r="H31" s="78">
        <v>2.5</v>
      </c>
      <c r="I31" s="83">
        <f t="shared" si="9"/>
        <v>14.5</v>
      </c>
      <c r="J31" s="58">
        <f>IF(D31='基本（介護無）・単一'!$F$4,'基本（介護無）・単一'!$L$4,IF(D31='基本（介護無）・単一'!$F$5,'基本（介護無）・単一'!$L$5,IF(D31='基本（介護無）・単一'!$F$6,'基本（介護無）・単一'!$L$6,IF(D31='基本（介護無）・単一'!$F$7,'基本（介護無）・単一'!$L$7,IF(D31='基本（介護無）・単一'!$F$8,'基本（介護無）・単一'!$L$8,IF(D31='基本（介護無）・単一'!$F$9,'基本（介護無）・単一'!$L$9,IF(D31='基本（介護無）・単一'!$F$10,'基本（介護無）・単一'!$L$10)))))))</f>
        <v>483</v>
      </c>
      <c r="K31" s="257"/>
      <c r="L31" s="58">
        <f>'③身体介護を伴わない移動支援・複合（夜間早朝＆日中）'!$J$86</f>
        <v>1933</v>
      </c>
      <c r="M31" s="257"/>
      <c r="N31" s="58">
        <f t="shared" si="11"/>
        <v>484</v>
      </c>
      <c r="O31" s="257"/>
      <c r="P31" s="58">
        <f t="shared" si="0"/>
        <v>3142</v>
      </c>
      <c r="Q31" s="59">
        <f t="shared" si="1"/>
        <v>35190</v>
      </c>
      <c r="R31" s="59">
        <f t="shared" si="2"/>
        <v>34436</v>
      </c>
      <c r="S31" s="59">
        <f t="shared" si="3"/>
        <v>34247</v>
      </c>
      <c r="T31" s="59">
        <f t="shared" si="4"/>
        <v>33682</v>
      </c>
      <c r="U31" s="59">
        <f t="shared" si="5"/>
        <v>33305</v>
      </c>
      <c r="V31" s="59">
        <f t="shared" si="6"/>
        <v>32551</v>
      </c>
      <c r="W31" s="59">
        <f t="shared" si="7"/>
        <v>31985</v>
      </c>
      <c r="X31" s="59">
        <f t="shared" si="8"/>
        <v>31420</v>
      </c>
    </row>
    <row r="32" spans="1:24" ht="18" customHeight="1" x14ac:dyDescent="0.2">
      <c r="A32" s="53" t="s">
        <v>1130</v>
      </c>
      <c r="B32" s="90" t="s">
        <v>655</v>
      </c>
      <c r="C32" s="84" t="s">
        <v>11</v>
      </c>
      <c r="D32" s="77">
        <v>2</v>
      </c>
      <c r="E32" s="78" t="s">
        <v>12</v>
      </c>
      <c r="F32" s="77">
        <v>10</v>
      </c>
      <c r="G32" s="78" t="s">
        <v>13</v>
      </c>
      <c r="H32" s="78">
        <v>3</v>
      </c>
      <c r="I32" s="83">
        <f t="shared" si="9"/>
        <v>15</v>
      </c>
      <c r="J32" s="58">
        <f>IF(D32='基本（介護無）・単一'!$F$4,'基本（介護無）・単一'!$L$4,IF(D32='基本（介護無）・単一'!$F$5,'基本（介護無）・単一'!$L$5,IF(D32='基本（介護無）・単一'!$F$6,'基本（介護無）・単一'!$L$6,IF(D32='基本（介護無）・単一'!$F$7,'基本（介護無）・単一'!$L$7,IF(D32='基本（介護無）・単一'!$F$8,'基本（介護無）・単一'!$L$8,IF(D32='基本（介護無）・単一'!$F$9,'基本（介護無）・単一'!$L$9,IF(D32='基本（介護無）・単一'!$F$10,'基本（介護無）・単一'!$L$10)))))))</f>
        <v>483</v>
      </c>
      <c r="K32" s="257"/>
      <c r="L32" s="58">
        <f>'③身体介護を伴わない移動支援・複合（夜間早朝＆日中）'!$J$86</f>
        <v>1933</v>
      </c>
      <c r="M32" s="257"/>
      <c r="N32" s="58">
        <f t="shared" si="11"/>
        <v>581</v>
      </c>
      <c r="O32" s="257"/>
      <c r="P32" s="58">
        <f t="shared" si="0"/>
        <v>3263</v>
      </c>
      <c r="Q32" s="59">
        <f t="shared" si="1"/>
        <v>36545</v>
      </c>
      <c r="R32" s="59">
        <f t="shared" si="2"/>
        <v>35762</v>
      </c>
      <c r="S32" s="59">
        <f t="shared" si="3"/>
        <v>35566</v>
      </c>
      <c r="T32" s="59">
        <f t="shared" si="4"/>
        <v>34979</v>
      </c>
      <c r="U32" s="59">
        <f t="shared" si="5"/>
        <v>34587</v>
      </c>
      <c r="V32" s="59">
        <f t="shared" si="6"/>
        <v>33804</v>
      </c>
      <c r="W32" s="59">
        <f t="shared" si="7"/>
        <v>33217</v>
      </c>
      <c r="X32" s="59">
        <f t="shared" si="8"/>
        <v>32630</v>
      </c>
    </row>
    <row r="33" spans="1:24" ht="18" customHeight="1" x14ac:dyDescent="0.2">
      <c r="A33" s="89" t="s">
        <v>528</v>
      </c>
      <c r="B33" s="96" t="s">
        <v>188</v>
      </c>
      <c r="C33" s="80" t="s">
        <v>11</v>
      </c>
      <c r="D33" s="81">
        <v>0.5</v>
      </c>
      <c r="E33" s="82" t="s">
        <v>12</v>
      </c>
      <c r="F33" s="81">
        <v>10</v>
      </c>
      <c r="G33" s="75" t="s">
        <v>13</v>
      </c>
      <c r="H33" s="82">
        <v>0.5</v>
      </c>
      <c r="I33" s="86">
        <f>D33+F33+H33</f>
        <v>11</v>
      </c>
      <c r="J33" s="85">
        <f>IF(D33='基本（介護無）・単一'!$F$4,'基本（介護無）・単一'!$L$4,IF(D33='基本（介護無）・単一'!$F$5,'基本（介護無）・単一'!$L$5,IF(D33='基本（介護無）・単一'!$F$6,'基本（介護無）・単一'!$L$6,IF(D33='基本（介護無）・単一'!$F$7,'基本（介護無）・単一'!$L$7,IF(D33='基本（介護無）・単一'!$F$8,'基本（介護無）・単一'!$L$8,IF(D33='基本（介護無）・単一'!$F$9,'基本（介護無）・単一'!$L$9,IF(D33='基本（介護無）・単一'!$F$10,'基本（介護無）・単一'!$L$10)))))))</f>
        <v>148</v>
      </c>
      <c r="K33" s="257"/>
      <c r="L33" s="58">
        <f>'③身体介護を伴わない移動支援・複合（夜間早朝＆日中）'!$J$23</f>
        <v>1977</v>
      </c>
      <c r="M33" s="257"/>
      <c r="N33" s="58">
        <f>'④身体介護を伴わない移動支援・複合（日中＆夜間早朝）'!J184</f>
        <v>98</v>
      </c>
      <c r="O33" s="257"/>
      <c r="P33" s="58">
        <f>ROUND(((ROUND(J33*(1+$K$4),0)+ROUND(L33*(1+$M$4),0)+ROUND(N33*(1+$O$4),0))*0.75),0)</f>
        <v>1714</v>
      </c>
      <c r="Q33" s="59">
        <f>ROUNDDOWN(($P33*Q$3),0)</f>
        <v>19196</v>
      </c>
      <c r="R33" s="59">
        <f t="shared" ref="R33:X48" si="12">ROUNDDOWN(($P33*R$3),0)</f>
        <v>18785</v>
      </c>
      <c r="S33" s="59">
        <f t="shared" si="12"/>
        <v>18682</v>
      </c>
      <c r="T33" s="59">
        <f t="shared" si="12"/>
        <v>18374</v>
      </c>
      <c r="U33" s="59">
        <f t="shared" si="12"/>
        <v>18168</v>
      </c>
      <c r="V33" s="59">
        <f t="shared" si="12"/>
        <v>17757</v>
      </c>
      <c r="W33" s="59">
        <f t="shared" si="12"/>
        <v>17448</v>
      </c>
      <c r="X33" s="59">
        <f t="shared" si="12"/>
        <v>17140</v>
      </c>
    </row>
    <row r="34" spans="1:24" ht="18" customHeight="1" x14ac:dyDescent="0.2">
      <c r="A34" s="89" t="s">
        <v>529</v>
      </c>
      <c r="B34" s="90" t="s">
        <v>188</v>
      </c>
      <c r="C34" s="84" t="s">
        <v>11</v>
      </c>
      <c r="D34" s="77">
        <v>0.5</v>
      </c>
      <c r="E34" s="78" t="s">
        <v>12</v>
      </c>
      <c r="F34" s="77">
        <v>10</v>
      </c>
      <c r="G34" s="78" t="s">
        <v>13</v>
      </c>
      <c r="H34" s="78">
        <v>1</v>
      </c>
      <c r="I34" s="83">
        <f t="shared" ref="I34:I61" si="13">D34+F34+H34</f>
        <v>11.5</v>
      </c>
      <c r="J34" s="58">
        <f>IF(D34='基本（介護無）・単一'!$F$4,'基本（介護無）・単一'!$L$4,IF(D34='基本（介護無）・単一'!$F$5,'基本（介護無）・単一'!$L$5,IF(D34='基本（介護無）・単一'!$F$6,'基本（介護無）・単一'!$L$6,IF(D34='基本（介護無）・単一'!$F$7,'基本（介護無）・単一'!$L$7,IF(D34='基本（介護無）・単一'!$F$8,'基本（介護無）・単一'!$L$8,IF(D34='基本（介護無）・単一'!$F$9,'基本（介護無）・単一'!$L$9,IF(D34='基本（介護無）・単一'!$F$10,'基本（介護無）・単一'!$L$10)))))))</f>
        <v>148</v>
      </c>
      <c r="K34" s="257"/>
      <c r="L34" s="58">
        <f>'③身体介護を伴わない移動支援・複合（夜間早朝＆日中）'!$J$23</f>
        <v>1977</v>
      </c>
      <c r="M34" s="257"/>
      <c r="N34" s="58">
        <f>'④身体介護を伴わない移動支援・複合（日中＆夜間早朝）'!J185</f>
        <v>195</v>
      </c>
      <c r="O34" s="257"/>
      <c r="P34" s="58">
        <f>ROUND(J34*(1+$K$4),0)+ROUND(L34*(1+$M$4),0)+ROUND(N34*(1+$O$4),0)</f>
        <v>2406</v>
      </c>
      <c r="Q34" s="59">
        <f t="shared" ref="Q34:X61" si="14">ROUNDDOWN(($P34*Q$3),0)</f>
        <v>26947</v>
      </c>
      <c r="R34" s="59">
        <f t="shared" si="12"/>
        <v>26369</v>
      </c>
      <c r="S34" s="59">
        <f t="shared" si="12"/>
        <v>26225</v>
      </c>
      <c r="T34" s="59">
        <f t="shared" si="12"/>
        <v>25792</v>
      </c>
      <c r="U34" s="59">
        <f t="shared" si="12"/>
        <v>25503</v>
      </c>
      <c r="V34" s="59">
        <f t="shared" si="12"/>
        <v>24926</v>
      </c>
      <c r="W34" s="59">
        <f t="shared" si="12"/>
        <v>24493</v>
      </c>
      <c r="X34" s="59">
        <f t="shared" si="12"/>
        <v>24060</v>
      </c>
    </row>
    <row r="35" spans="1:24" ht="18" customHeight="1" x14ac:dyDescent="0.2">
      <c r="A35" s="89" t="s">
        <v>530</v>
      </c>
      <c r="B35" s="90" t="s">
        <v>188</v>
      </c>
      <c r="C35" s="84" t="s">
        <v>11</v>
      </c>
      <c r="D35" s="77">
        <v>0.5</v>
      </c>
      <c r="E35" s="78" t="s">
        <v>12</v>
      </c>
      <c r="F35" s="77">
        <v>10</v>
      </c>
      <c r="G35" s="78" t="s">
        <v>13</v>
      </c>
      <c r="H35" s="78">
        <v>1.5</v>
      </c>
      <c r="I35" s="83">
        <f t="shared" si="13"/>
        <v>12</v>
      </c>
      <c r="J35" s="58">
        <f>IF(D35='基本（介護無）・単一'!$F$4,'基本（介護無）・単一'!$L$4,IF(D35='基本（介護無）・単一'!$F$5,'基本（介護無）・単一'!$L$5,IF(D35='基本（介護無）・単一'!$F$6,'基本（介護無）・単一'!$L$6,IF(D35='基本（介護無）・単一'!$F$7,'基本（介護無）・単一'!$L$7,IF(D35='基本（介護無）・単一'!$F$8,'基本（介護無）・単一'!$L$8,IF(D35='基本（介護無）・単一'!$F$9,'基本（介護無）・単一'!$L$9,IF(D35='基本（介護無）・単一'!$F$10,'基本（介護無）・単一'!$L$10)))))))</f>
        <v>148</v>
      </c>
      <c r="K35" s="257"/>
      <c r="L35" s="58">
        <f>'③身体介護を伴わない移動支援・複合（夜間早朝＆日中）'!$J$23</f>
        <v>1977</v>
      </c>
      <c r="M35" s="257"/>
      <c r="N35" s="58">
        <f>'④身体介護を伴わない移動支援・複合（日中＆夜間早朝）'!J186</f>
        <v>291</v>
      </c>
      <c r="O35" s="257"/>
      <c r="P35" s="58">
        <f t="shared" ref="P35:P61" si="15">ROUND(J35*(1+$K$4),0)+ROUND(L35*(1+$M$4),0)+ROUND(N35*(1+$O$4),0)</f>
        <v>2526</v>
      </c>
      <c r="Q35" s="59">
        <f t="shared" si="14"/>
        <v>28291</v>
      </c>
      <c r="R35" s="59">
        <f t="shared" si="12"/>
        <v>27684</v>
      </c>
      <c r="S35" s="59">
        <f t="shared" si="12"/>
        <v>27533</v>
      </c>
      <c r="T35" s="59">
        <f t="shared" si="12"/>
        <v>27078</v>
      </c>
      <c r="U35" s="59">
        <f t="shared" si="12"/>
        <v>26775</v>
      </c>
      <c r="V35" s="59">
        <f t="shared" si="12"/>
        <v>26169</v>
      </c>
      <c r="W35" s="59">
        <f t="shared" si="12"/>
        <v>25714</v>
      </c>
      <c r="X35" s="59">
        <f t="shared" si="12"/>
        <v>25260</v>
      </c>
    </row>
    <row r="36" spans="1:24" ht="18" customHeight="1" x14ac:dyDescent="0.2">
      <c r="A36" s="89" t="s">
        <v>531</v>
      </c>
      <c r="B36" s="90" t="s">
        <v>188</v>
      </c>
      <c r="C36" s="84" t="s">
        <v>11</v>
      </c>
      <c r="D36" s="77">
        <v>0.5</v>
      </c>
      <c r="E36" s="78" t="s">
        <v>12</v>
      </c>
      <c r="F36" s="77">
        <v>10</v>
      </c>
      <c r="G36" s="78" t="s">
        <v>13</v>
      </c>
      <c r="H36" s="78">
        <v>2</v>
      </c>
      <c r="I36" s="83">
        <f t="shared" si="13"/>
        <v>12.5</v>
      </c>
      <c r="J36" s="58">
        <f>IF(D36='基本（介護無）・単一'!$F$4,'基本（介護無）・単一'!$L$4,IF(D36='基本（介護無）・単一'!$F$5,'基本（介護無）・単一'!$L$5,IF(D36='基本（介護無）・単一'!$F$6,'基本（介護無）・単一'!$L$6,IF(D36='基本（介護無）・単一'!$F$7,'基本（介護無）・単一'!$L$7,IF(D36='基本（介護無）・単一'!$F$8,'基本（介護無）・単一'!$L$8,IF(D36='基本（介護無）・単一'!$F$9,'基本（介護無）・単一'!$L$9,IF(D36='基本（介護無）・単一'!$F$10,'基本（介護無）・単一'!$L$10)))))))</f>
        <v>148</v>
      </c>
      <c r="K36" s="257"/>
      <c r="L36" s="58">
        <f>'③身体介護を伴わない移動支援・複合（夜間早朝＆日中）'!$J$23</f>
        <v>1977</v>
      </c>
      <c r="M36" s="257"/>
      <c r="N36" s="58">
        <f>'④身体介護を伴わない移動支援・複合（日中＆夜間早朝）'!J187</f>
        <v>388</v>
      </c>
      <c r="O36" s="257"/>
      <c r="P36" s="58">
        <f t="shared" si="15"/>
        <v>2647</v>
      </c>
      <c r="Q36" s="59">
        <f t="shared" si="14"/>
        <v>29646</v>
      </c>
      <c r="R36" s="59">
        <f t="shared" si="12"/>
        <v>29011</v>
      </c>
      <c r="S36" s="59">
        <f t="shared" si="12"/>
        <v>28852</v>
      </c>
      <c r="T36" s="59">
        <f t="shared" si="12"/>
        <v>28375</v>
      </c>
      <c r="U36" s="59">
        <f t="shared" si="12"/>
        <v>28058</v>
      </c>
      <c r="V36" s="59">
        <f t="shared" si="12"/>
        <v>27422</v>
      </c>
      <c r="W36" s="59">
        <f t="shared" si="12"/>
        <v>26946</v>
      </c>
      <c r="X36" s="59">
        <f t="shared" si="12"/>
        <v>26470</v>
      </c>
    </row>
    <row r="37" spans="1:24" ht="18" customHeight="1" x14ac:dyDescent="0.2">
      <c r="A37" s="89" t="s">
        <v>532</v>
      </c>
      <c r="B37" s="90" t="s">
        <v>188</v>
      </c>
      <c r="C37" s="84" t="s">
        <v>11</v>
      </c>
      <c r="D37" s="77">
        <v>0.5</v>
      </c>
      <c r="E37" s="78" t="s">
        <v>12</v>
      </c>
      <c r="F37" s="77">
        <v>10</v>
      </c>
      <c r="G37" s="78" t="s">
        <v>13</v>
      </c>
      <c r="H37" s="78">
        <v>2.5</v>
      </c>
      <c r="I37" s="83">
        <f t="shared" si="13"/>
        <v>13</v>
      </c>
      <c r="J37" s="58">
        <f>IF(D37='基本（介護無）・単一'!$F$4,'基本（介護無）・単一'!$L$4,IF(D37='基本（介護無）・単一'!$F$5,'基本（介護無）・単一'!$L$5,IF(D37='基本（介護無）・単一'!$F$6,'基本（介護無）・単一'!$L$6,IF(D37='基本（介護無）・単一'!$F$7,'基本（介護無）・単一'!$L$7,IF(D37='基本（介護無）・単一'!$F$8,'基本（介護無）・単一'!$L$8,IF(D37='基本（介護無）・単一'!$F$9,'基本（介護無）・単一'!$L$9,IF(D37='基本（介護無）・単一'!$F$10,'基本（介護無）・単一'!$L$10)))))))</f>
        <v>148</v>
      </c>
      <c r="K37" s="257"/>
      <c r="L37" s="58">
        <f>'③身体介護を伴わない移動支援・複合（夜間早朝＆日中）'!$J$23</f>
        <v>1977</v>
      </c>
      <c r="M37" s="257"/>
      <c r="N37" s="58">
        <f>'④身体介護を伴わない移動支援・複合（日中＆夜間早朝）'!J188</f>
        <v>484</v>
      </c>
      <c r="O37" s="257"/>
      <c r="P37" s="58">
        <f t="shared" si="15"/>
        <v>2767</v>
      </c>
      <c r="Q37" s="59">
        <f t="shared" si="14"/>
        <v>30990</v>
      </c>
      <c r="R37" s="59">
        <f t="shared" si="12"/>
        <v>30326</v>
      </c>
      <c r="S37" s="59">
        <f t="shared" si="12"/>
        <v>30160</v>
      </c>
      <c r="T37" s="59">
        <f t="shared" si="12"/>
        <v>29662</v>
      </c>
      <c r="U37" s="59">
        <f t="shared" si="12"/>
        <v>29330</v>
      </c>
      <c r="V37" s="59">
        <f t="shared" si="12"/>
        <v>28666</v>
      </c>
      <c r="W37" s="59">
        <f t="shared" si="12"/>
        <v>28168</v>
      </c>
      <c r="X37" s="59">
        <f t="shared" si="12"/>
        <v>27670</v>
      </c>
    </row>
    <row r="38" spans="1:24" ht="18" customHeight="1" x14ac:dyDescent="0.2">
      <c r="A38" s="89" t="s">
        <v>533</v>
      </c>
      <c r="B38" s="90" t="s">
        <v>188</v>
      </c>
      <c r="C38" s="84" t="s">
        <v>11</v>
      </c>
      <c r="D38" s="77">
        <v>0.5</v>
      </c>
      <c r="E38" s="78" t="s">
        <v>12</v>
      </c>
      <c r="F38" s="77">
        <v>10</v>
      </c>
      <c r="G38" s="78" t="s">
        <v>13</v>
      </c>
      <c r="H38" s="78">
        <v>3</v>
      </c>
      <c r="I38" s="83">
        <f t="shared" si="13"/>
        <v>13.5</v>
      </c>
      <c r="J38" s="58">
        <f>IF(D38='基本（介護無）・単一'!$F$4,'基本（介護無）・単一'!$L$4,IF(D38='基本（介護無）・単一'!$F$5,'基本（介護無）・単一'!$L$5,IF(D38='基本（介護無）・単一'!$F$6,'基本（介護無）・単一'!$L$6,IF(D38='基本（介護無）・単一'!$F$7,'基本（介護無）・単一'!$L$7,IF(D38='基本（介護無）・単一'!$F$8,'基本（介護無）・単一'!$L$8,IF(D38='基本（介護無）・単一'!$F$9,'基本（介護無）・単一'!$L$9,IF(D38='基本（介護無）・単一'!$F$10,'基本（介護無）・単一'!$L$10)))))))</f>
        <v>148</v>
      </c>
      <c r="K38" s="257"/>
      <c r="L38" s="58">
        <f>'③身体介護を伴わない移動支援・複合（夜間早朝＆日中）'!$J$23</f>
        <v>1977</v>
      </c>
      <c r="M38" s="257"/>
      <c r="N38" s="58">
        <f>'④身体介護を伴わない移動支援・複合（日中＆夜間早朝）'!J189</f>
        <v>581</v>
      </c>
      <c r="O38" s="257"/>
      <c r="P38" s="58">
        <f t="shared" si="15"/>
        <v>2888</v>
      </c>
      <c r="Q38" s="59">
        <f t="shared" si="14"/>
        <v>32345</v>
      </c>
      <c r="R38" s="59">
        <f t="shared" si="12"/>
        <v>31652</v>
      </c>
      <c r="S38" s="59">
        <f t="shared" si="12"/>
        <v>31479</v>
      </c>
      <c r="T38" s="59">
        <f t="shared" si="12"/>
        <v>30959</v>
      </c>
      <c r="U38" s="59">
        <f t="shared" si="12"/>
        <v>30612</v>
      </c>
      <c r="V38" s="59">
        <f t="shared" si="12"/>
        <v>29919</v>
      </c>
      <c r="W38" s="59">
        <f t="shared" si="12"/>
        <v>29399</v>
      </c>
      <c r="X38" s="59">
        <f t="shared" si="12"/>
        <v>28880</v>
      </c>
    </row>
    <row r="39" spans="1:24" ht="18" customHeight="1" x14ac:dyDescent="0.2">
      <c r="A39" s="89" t="s">
        <v>534</v>
      </c>
      <c r="B39" s="90" t="s">
        <v>188</v>
      </c>
      <c r="C39" s="84" t="s">
        <v>11</v>
      </c>
      <c r="D39" s="77">
        <v>0.5</v>
      </c>
      <c r="E39" s="78" t="s">
        <v>12</v>
      </c>
      <c r="F39" s="77">
        <v>10</v>
      </c>
      <c r="G39" s="78" t="s">
        <v>13</v>
      </c>
      <c r="H39" s="78">
        <v>3.5</v>
      </c>
      <c r="I39" s="83">
        <f t="shared" si="13"/>
        <v>14</v>
      </c>
      <c r="J39" s="58">
        <f>IF(D39='基本（介護無）・単一'!$F$4,'基本（介護無）・単一'!$L$4,IF(D39='基本（介護無）・単一'!$F$5,'基本（介護無）・単一'!$L$5,IF(D39='基本（介護無）・単一'!$F$6,'基本（介護無）・単一'!$L$6,IF(D39='基本（介護無）・単一'!$F$7,'基本（介護無）・単一'!$L$7,IF(D39='基本（介護無）・単一'!$F$8,'基本（介護無）・単一'!$L$8,IF(D39='基本（介護無）・単一'!$F$9,'基本（介護無）・単一'!$L$9,IF(D39='基本（介護無）・単一'!$F$10,'基本（介護無）・単一'!$L$10)))))))</f>
        <v>148</v>
      </c>
      <c r="K39" s="257"/>
      <c r="L39" s="58">
        <f>'③身体介護を伴わない移動支援・複合（夜間早朝＆日中）'!$J$23</f>
        <v>1977</v>
      </c>
      <c r="M39" s="257"/>
      <c r="N39" s="58">
        <f>'④身体介護を伴わない移動支援・複合（日中＆夜間早朝）'!J190</f>
        <v>678</v>
      </c>
      <c r="O39" s="257"/>
      <c r="P39" s="58">
        <f t="shared" si="15"/>
        <v>3010</v>
      </c>
      <c r="Q39" s="59">
        <f t="shared" si="14"/>
        <v>33712</v>
      </c>
      <c r="R39" s="59">
        <f t="shared" si="12"/>
        <v>32989</v>
      </c>
      <c r="S39" s="59">
        <f t="shared" si="12"/>
        <v>32809</v>
      </c>
      <c r="T39" s="59">
        <f t="shared" si="12"/>
        <v>32267</v>
      </c>
      <c r="U39" s="59">
        <f t="shared" si="12"/>
        <v>31906</v>
      </c>
      <c r="V39" s="59">
        <f t="shared" si="12"/>
        <v>31183</v>
      </c>
      <c r="W39" s="59">
        <f t="shared" si="12"/>
        <v>30641</v>
      </c>
      <c r="X39" s="59">
        <f t="shared" si="12"/>
        <v>30100</v>
      </c>
    </row>
    <row r="40" spans="1:24" ht="18" customHeight="1" x14ac:dyDescent="0.2">
      <c r="A40" s="89" t="s">
        <v>535</v>
      </c>
      <c r="B40" s="90" t="s">
        <v>188</v>
      </c>
      <c r="C40" s="84" t="s">
        <v>11</v>
      </c>
      <c r="D40" s="77">
        <v>0.5</v>
      </c>
      <c r="E40" s="78" t="s">
        <v>12</v>
      </c>
      <c r="F40" s="77">
        <v>10</v>
      </c>
      <c r="G40" s="78" t="s">
        <v>13</v>
      </c>
      <c r="H40" s="78">
        <v>4</v>
      </c>
      <c r="I40" s="83">
        <f t="shared" si="13"/>
        <v>14.5</v>
      </c>
      <c r="J40" s="58">
        <f>IF(D40='基本（介護無）・単一'!$F$4,'基本（介護無）・単一'!$L$4,IF(D40='基本（介護無）・単一'!$F$5,'基本（介護無）・単一'!$L$5,IF(D40='基本（介護無）・単一'!$F$6,'基本（介護無）・単一'!$L$6,IF(D40='基本（介護無）・単一'!$F$7,'基本（介護無）・単一'!$L$7,IF(D40='基本（介護無）・単一'!$F$8,'基本（介護無）・単一'!$L$8,IF(D40='基本（介護無）・単一'!$F$9,'基本（介護無）・単一'!$L$9,IF(D40='基本（介護無）・単一'!$F$10,'基本（介護無）・単一'!$L$10)))))))</f>
        <v>148</v>
      </c>
      <c r="K40" s="257"/>
      <c r="L40" s="58">
        <f>'③身体介護を伴わない移動支援・複合（夜間早朝＆日中）'!$J$23</f>
        <v>1977</v>
      </c>
      <c r="M40" s="257"/>
      <c r="N40" s="58">
        <f>'④身体介護を伴わない移動支援・複合（日中＆夜間早朝）'!J191</f>
        <v>774</v>
      </c>
      <c r="O40" s="257"/>
      <c r="P40" s="58">
        <f t="shared" si="15"/>
        <v>3130</v>
      </c>
      <c r="Q40" s="59">
        <f t="shared" si="14"/>
        <v>35056</v>
      </c>
      <c r="R40" s="59">
        <f t="shared" si="12"/>
        <v>34304</v>
      </c>
      <c r="S40" s="59">
        <f t="shared" si="12"/>
        <v>34117</v>
      </c>
      <c r="T40" s="59">
        <f t="shared" si="12"/>
        <v>33553</v>
      </c>
      <c r="U40" s="59">
        <f t="shared" si="12"/>
        <v>33178</v>
      </c>
      <c r="V40" s="59">
        <f t="shared" si="12"/>
        <v>32426</v>
      </c>
      <c r="W40" s="59">
        <f t="shared" si="12"/>
        <v>31863</v>
      </c>
      <c r="X40" s="59">
        <f t="shared" si="12"/>
        <v>31300</v>
      </c>
    </row>
    <row r="41" spans="1:24" ht="18" customHeight="1" x14ac:dyDescent="0.2">
      <c r="A41" s="89" t="s">
        <v>536</v>
      </c>
      <c r="B41" s="90" t="s">
        <v>188</v>
      </c>
      <c r="C41" s="84" t="s">
        <v>11</v>
      </c>
      <c r="D41" s="77">
        <v>1</v>
      </c>
      <c r="E41" s="78" t="s">
        <v>12</v>
      </c>
      <c r="F41" s="77">
        <v>10</v>
      </c>
      <c r="G41" s="78" t="s">
        <v>13</v>
      </c>
      <c r="H41" s="78">
        <v>0.5</v>
      </c>
      <c r="I41" s="83">
        <f t="shared" si="13"/>
        <v>11.5</v>
      </c>
      <c r="J41" s="58">
        <f>IF(D41='基本（介護無）・単一'!$F$4,'基本（介護無）・単一'!$L$4,IF(D41='基本（介護無）・単一'!$F$5,'基本（介護無）・単一'!$L$5,IF(D41='基本（介護無）・単一'!$F$6,'基本（介護無）・単一'!$L$6,IF(D41='基本（介護無）・単一'!$F$7,'基本（介護無）・単一'!$L$7,IF(D41='基本（介護無）・単一'!$F$8,'基本（介護無）・単一'!$L$8,IF(D41='基本（介護無）・単一'!$F$9,'基本（介護無）・単一'!$L$9,IF(D41='基本（介護無）・単一'!$F$10,'基本（介護無）・単一'!$L$10)))))))</f>
        <v>276</v>
      </c>
      <c r="K41" s="257"/>
      <c r="L41" s="58">
        <f>'③身体介護を伴わない移動支援・複合（夜間早朝＆日中）'!$J$44</f>
        <v>1946</v>
      </c>
      <c r="M41" s="257"/>
      <c r="N41" s="58">
        <f>N4</f>
        <v>98</v>
      </c>
      <c r="O41" s="257"/>
      <c r="P41" s="58">
        <f t="shared" si="15"/>
        <v>2414</v>
      </c>
      <c r="Q41" s="59">
        <f t="shared" si="14"/>
        <v>27036</v>
      </c>
      <c r="R41" s="59">
        <f t="shared" si="12"/>
        <v>26457</v>
      </c>
      <c r="S41" s="59">
        <f t="shared" si="12"/>
        <v>26312</v>
      </c>
      <c r="T41" s="59">
        <f t="shared" si="12"/>
        <v>25878</v>
      </c>
      <c r="U41" s="59">
        <f t="shared" si="12"/>
        <v>25588</v>
      </c>
      <c r="V41" s="59">
        <f t="shared" si="12"/>
        <v>25009</v>
      </c>
      <c r="W41" s="59">
        <f t="shared" si="12"/>
        <v>24574</v>
      </c>
      <c r="X41" s="59">
        <f t="shared" si="12"/>
        <v>24140</v>
      </c>
    </row>
    <row r="42" spans="1:24" ht="18" customHeight="1" x14ac:dyDescent="0.2">
      <c r="A42" s="89" t="s">
        <v>537</v>
      </c>
      <c r="B42" s="90" t="s">
        <v>188</v>
      </c>
      <c r="C42" s="84" t="s">
        <v>11</v>
      </c>
      <c r="D42" s="77">
        <v>1</v>
      </c>
      <c r="E42" s="78" t="s">
        <v>12</v>
      </c>
      <c r="F42" s="77">
        <v>10</v>
      </c>
      <c r="G42" s="78" t="s">
        <v>13</v>
      </c>
      <c r="H42" s="78">
        <v>1</v>
      </c>
      <c r="I42" s="83">
        <f t="shared" si="13"/>
        <v>12</v>
      </c>
      <c r="J42" s="58">
        <f>IF(D42='基本（介護無）・単一'!$F$4,'基本（介護無）・単一'!$L$4,IF(D42='基本（介護無）・単一'!$F$5,'基本（介護無）・単一'!$L$5,IF(D42='基本（介護無）・単一'!$F$6,'基本（介護無）・単一'!$L$6,IF(D42='基本（介護無）・単一'!$F$7,'基本（介護無）・単一'!$L$7,IF(D42='基本（介護無）・単一'!$F$8,'基本（介護無）・単一'!$L$8,IF(D42='基本（介護無）・単一'!$F$9,'基本（介護無）・単一'!$L$9,IF(D42='基本（介護無）・単一'!$F$10,'基本（介護無）・単一'!$L$10)))))))</f>
        <v>276</v>
      </c>
      <c r="K42" s="257"/>
      <c r="L42" s="58">
        <f>'③身体介護を伴わない移動支援・複合（夜間早朝＆日中）'!$J$44</f>
        <v>1946</v>
      </c>
      <c r="M42" s="257"/>
      <c r="N42" s="58">
        <f t="shared" ref="N42:N53" si="16">N5</f>
        <v>195</v>
      </c>
      <c r="O42" s="257"/>
      <c r="P42" s="58">
        <f t="shared" si="15"/>
        <v>2535</v>
      </c>
      <c r="Q42" s="59">
        <f t="shared" si="14"/>
        <v>28392</v>
      </c>
      <c r="R42" s="59">
        <f t="shared" si="12"/>
        <v>27783</v>
      </c>
      <c r="S42" s="59">
        <f t="shared" si="12"/>
        <v>27631</v>
      </c>
      <c r="T42" s="59">
        <f t="shared" si="12"/>
        <v>27175</v>
      </c>
      <c r="U42" s="59">
        <f t="shared" si="12"/>
        <v>26871</v>
      </c>
      <c r="V42" s="59">
        <f t="shared" si="12"/>
        <v>26262</v>
      </c>
      <c r="W42" s="59">
        <f t="shared" si="12"/>
        <v>25806</v>
      </c>
      <c r="X42" s="59">
        <f t="shared" si="12"/>
        <v>25350</v>
      </c>
    </row>
    <row r="43" spans="1:24" ht="18" customHeight="1" x14ac:dyDescent="0.2">
      <c r="A43" s="89" t="s">
        <v>538</v>
      </c>
      <c r="B43" s="90" t="s">
        <v>188</v>
      </c>
      <c r="C43" s="84" t="s">
        <v>11</v>
      </c>
      <c r="D43" s="77">
        <v>1</v>
      </c>
      <c r="E43" s="78" t="s">
        <v>12</v>
      </c>
      <c r="F43" s="77">
        <v>10</v>
      </c>
      <c r="G43" s="78" t="s">
        <v>13</v>
      </c>
      <c r="H43" s="78">
        <v>1.5</v>
      </c>
      <c r="I43" s="83">
        <f t="shared" si="13"/>
        <v>12.5</v>
      </c>
      <c r="J43" s="58">
        <f>IF(D43='基本（介護無）・単一'!$F$4,'基本（介護無）・単一'!$L$4,IF(D43='基本（介護無）・単一'!$F$5,'基本（介護無）・単一'!$L$5,IF(D43='基本（介護無）・単一'!$F$6,'基本（介護無）・単一'!$L$6,IF(D43='基本（介護無）・単一'!$F$7,'基本（介護無）・単一'!$L$7,IF(D43='基本（介護無）・単一'!$F$8,'基本（介護無）・単一'!$L$8,IF(D43='基本（介護無）・単一'!$F$9,'基本（介護無）・単一'!$L$9,IF(D43='基本（介護無）・単一'!$F$10,'基本（介護無）・単一'!$L$10)))))))</f>
        <v>276</v>
      </c>
      <c r="K43" s="257"/>
      <c r="L43" s="58">
        <f>'③身体介護を伴わない移動支援・複合（夜間早朝＆日中）'!$J$44</f>
        <v>1946</v>
      </c>
      <c r="M43" s="257"/>
      <c r="N43" s="58">
        <f t="shared" si="16"/>
        <v>291</v>
      </c>
      <c r="O43" s="257"/>
      <c r="P43" s="58">
        <f t="shared" si="15"/>
        <v>2655</v>
      </c>
      <c r="Q43" s="59">
        <f t="shared" si="14"/>
        <v>29736</v>
      </c>
      <c r="R43" s="59">
        <f t="shared" si="12"/>
        <v>29098</v>
      </c>
      <c r="S43" s="59">
        <f t="shared" si="12"/>
        <v>28939</v>
      </c>
      <c r="T43" s="59">
        <f t="shared" si="12"/>
        <v>28461</v>
      </c>
      <c r="U43" s="59">
        <f t="shared" si="12"/>
        <v>28143</v>
      </c>
      <c r="V43" s="59">
        <f t="shared" si="12"/>
        <v>27505</v>
      </c>
      <c r="W43" s="59">
        <f t="shared" si="12"/>
        <v>27027</v>
      </c>
      <c r="X43" s="59">
        <f t="shared" si="12"/>
        <v>26550</v>
      </c>
    </row>
    <row r="44" spans="1:24" ht="18" customHeight="1" x14ac:dyDescent="0.2">
      <c r="A44" s="89" t="s">
        <v>539</v>
      </c>
      <c r="B44" s="90" t="s">
        <v>188</v>
      </c>
      <c r="C44" s="84" t="s">
        <v>11</v>
      </c>
      <c r="D44" s="77">
        <v>1</v>
      </c>
      <c r="E44" s="78" t="s">
        <v>12</v>
      </c>
      <c r="F44" s="77">
        <v>10</v>
      </c>
      <c r="G44" s="78" t="s">
        <v>13</v>
      </c>
      <c r="H44" s="78">
        <v>2</v>
      </c>
      <c r="I44" s="83">
        <f t="shared" si="13"/>
        <v>13</v>
      </c>
      <c r="J44" s="58">
        <f>IF(D44='基本（介護無）・単一'!$F$4,'基本（介護無）・単一'!$L$4,IF(D44='基本（介護無）・単一'!$F$5,'基本（介護無）・単一'!$L$5,IF(D44='基本（介護無）・単一'!$F$6,'基本（介護無）・単一'!$L$6,IF(D44='基本（介護無）・単一'!$F$7,'基本（介護無）・単一'!$L$7,IF(D44='基本（介護無）・単一'!$F$8,'基本（介護無）・単一'!$L$8,IF(D44='基本（介護無）・単一'!$F$9,'基本（介護無）・単一'!$L$9,IF(D44='基本（介護無）・単一'!$F$10,'基本（介護無）・単一'!$L$10)))))))</f>
        <v>276</v>
      </c>
      <c r="K44" s="257"/>
      <c r="L44" s="58">
        <f>'③身体介護を伴わない移動支援・複合（夜間早朝＆日中）'!$J$44</f>
        <v>1946</v>
      </c>
      <c r="M44" s="257"/>
      <c r="N44" s="58">
        <f t="shared" si="16"/>
        <v>388</v>
      </c>
      <c r="O44" s="257"/>
      <c r="P44" s="58">
        <f t="shared" si="15"/>
        <v>2776</v>
      </c>
      <c r="Q44" s="59">
        <f t="shared" si="14"/>
        <v>31091</v>
      </c>
      <c r="R44" s="59">
        <f t="shared" si="12"/>
        <v>30424</v>
      </c>
      <c r="S44" s="59">
        <f t="shared" si="12"/>
        <v>30258</v>
      </c>
      <c r="T44" s="59">
        <f t="shared" si="12"/>
        <v>29758</v>
      </c>
      <c r="U44" s="59">
        <f t="shared" si="12"/>
        <v>29425</v>
      </c>
      <c r="V44" s="59">
        <f t="shared" si="12"/>
        <v>28759</v>
      </c>
      <c r="W44" s="59">
        <f t="shared" si="12"/>
        <v>28259</v>
      </c>
      <c r="X44" s="59">
        <f t="shared" si="12"/>
        <v>27760</v>
      </c>
    </row>
    <row r="45" spans="1:24" ht="18" customHeight="1" x14ac:dyDescent="0.2">
      <c r="A45" s="89" t="s">
        <v>540</v>
      </c>
      <c r="B45" s="90" t="s">
        <v>188</v>
      </c>
      <c r="C45" s="84" t="s">
        <v>11</v>
      </c>
      <c r="D45" s="77">
        <v>1</v>
      </c>
      <c r="E45" s="78" t="s">
        <v>12</v>
      </c>
      <c r="F45" s="77">
        <v>10</v>
      </c>
      <c r="G45" s="78" t="s">
        <v>13</v>
      </c>
      <c r="H45" s="78">
        <v>2.5</v>
      </c>
      <c r="I45" s="83">
        <f t="shared" si="13"/>
        <v>13.5</v>
      </c>
      <c r="J45" s="58">
        <f>IF(D45='基本（介護無）・単一'!$F$4,'基本（介護無）・単一'!$L$4,IF(D45='基本（介護無）・単一'!$F$5,'基本（介護無）・単一'!$L$5,IF(D45='基本（介護無）・単一'!$F$6,'基本（介護無）・単一'!$L$6,IF(D45='基本（介護無）・単一'!$F$7,'基本（介護無）・単一'!$L$7,IF(D45='基本（介護無）・単一'!$F$8,'基本（介護無）・単一'!$L$8,IF(D45='基本（介護無）・単一'!$F$9,'基本（介護無）・単一'!$L$9,IF(D45='基本（介護無）・単一'!$F$10,'基本（介護無）・単一'!$L$10)))))))</f>
        <v>276</v>
      </c>
      <c r="K45" s="257"/>
      <c r="L45" s="58">
        <f>'③身体介護を伴わない移動支援・複合（夜間早朝＆日中）'!$J$44</f>
        <v>1946</v>
      </c>
      <c r="M45" s="257"/>
      <c r="N45" s="58">
        <f t="shared" si="16"/>
        <v>484</v>
      </c>
      <c r="O45" s="257"/>
      <c r="P45" s="58">
        <f t="shared" si="15"/>
        <v>2896</v>
      </c>
      <c r="Q45" s="59">
        <f t="shared" si="14"/>
        <v>32435</v>
      </c>
      <c r="R45" s="59">
        <f t="shared" si="12"/>
        <v>31740</v>
      </c>
      <c r="S45" s="59">
        <f t="shared" si="12"/>
        <v>31566</v>
      </c>
      <c r="T45" s="59">
        <f t="shared" si="12"/>
        <v>31045</v>
      </c>
      <c r="U45" s="59">
        <f t="shared" si="12"/>
        <v>30697</v>
      </c>
      <c r="V45" s="59">
        <f t="shared" si="12"/>
        <v>30002</v>
      </c>
      <c r="W45" s="59">
        <f t="shared" si="12"/>
        <v>29481</v>
      </c>
      <c r="X45" s="59">
        <f t="shared" si="12"/>
        <v>28960</v>
      </c>
    </row>
    <row r="46" spans="1:24" ht="18" customHeight="1" x14ac:dyDescent="0.2">
      <c r="A46" s="89" t="s">
        <v>541</v>
      </c>
      <c r="B46" s="90" t="s">
        <v>188</v>
      </c>
      <c r="C46" s="84" t="s">
        <v>11</v>
      </c>
      <c r="D46" s="77">
        <v>1</v>
      </c>
      <c r="E46" s="78" t="s">
        <v>12</v>
      </c>
      <c r="F46" s="77">
        <v>10</v>
      </c>
      <c r="G46" s="78" t="s">
        <v>13</v>
      </c>
      <c r="H46" s="78">
        <v>3</v>
      </c>
      <c r="I46" s="83">
        <f t="shared" si="13"/>
        <v>14</v>
      </c>
      <c r="J46" s="58">
        <f>IF(D46='基本（介護無）・単一'!$F$4,'基本（介護無）・単一'!$L$4,IF(D46='基本（介護無）・単一'!$F$5,'基本（介護無）・単一'!$L$5,IF(D46='基本（介護無）・単一'!$F$6,'基本（介護無）・単一'!$L$6,IF(D46='基本（介護無）・単一'!$F$7,'基本（介護無）・単一'!$L$7,IF(D46='基本（介護無）・単一'!$F$8,'基本（介護無）・単一'!$L$8,IF(D46='基本（介護無）・単一'!$F$9,'基本（介護無）・単一'!$L$9,IF(D46='基本（介護無）・単一'!$F$10,'基本（介護無）・単一'!$L$10)))))))</f>
        <v>276</v>
      </c>
      <c r="K46" s="257"/>
      <c r="L46" s="58">
        <f>'③身体介護を伴わない移動支援・複合（夜間早朝＆日中）'!$J$44</f>
        <v>1946</v>
      </c>
      <c r="M46" s="257"/>
      <c r="N46" s="58">
        <f t="shared" si="16"/>
        <v>581</v>
      </c>
      <c r="O46" s="257"/>
      <c r="P46" s="58">
        <f t="shared" si="15"/>
        <v>3017</v>
      </c>
      <c r="Q46" s="59">
        <f t="shared" si="14"/>
        <v>33790</v>
      </c>
      <c r="R46" s="59">
        <f t="shared" si="12"/>
        <v>33066</v>
      </c>
      <c r="S46" s="59">
        <f t="shared" si="12"/>
        <v>32885</v>
      </c>
      <c r="T46" s="59">
        <f t="shared" si="12"/>
        <v>32342</v>
      </c>
      <c r="U46" s="59">
        <f t="shared" si="12"/>
        <v>31980</v>
      </c>
      <c r="V46" s="59">
        <f t="shared" si="12"/>
        <v>31256</v>
      </c>
      <c r="W46" s="59">
        <f t="shared" si="12"/>
        <v>30713</v>
      </c>
      <c r="X46" s="59">
        <f t="shared" si="12"/>
        <v>30170</v>
      </c>
    </row>
    <row r="47" spans="1:24" ht="18" customHeight="1" x14ac:dyDescent="0.2">
      <c r="A47" s="89" t="s">
        <v>542</v>
      </c>
      <c r="B47" s="90" t="s">
        <v>188</v>
      </c>
      <c r="C47" s="84" t="s">
        <v>11</v>
      </c>
      <c r="D47" s="77">
        <v>1</v>
      </c>
      <c r="E47" s="78" t="s">
        <v>12</v>
      </c>
      <c r="F47" s="77">
        <v>10</v>
      </c>
      <c r="G47" s="78" t="s">
        <v>13</v>
      </c>
      <c r="H47" s="78">
        <v>3.5</v>
      </c>
      <c r="I47" s="83">
        <f t="shared" si="13"/>
        <v>14.5</v>
      </c>
      <c r="J47" s="58">
        <f>IF(D47='基本（介護無）・単一'!$F$4,'基本（介護無）・単一'!$L$4,IF(D47='基本（介護無）・単一'!$F$5,'基本（介護無）・単一'!$L$5,IF(D47='基本（介護無）・単一'!$F$6,'基本（介護無）・単一'!$L$6,IF(D47='基本（介護無）・単一'!$F$7,'基本（介護無）・単一'!$L$7,IF(D47='基本（介護無）・単一'!$F$8,'基本（介護無）・単一'!$L$8,IF(D47='基本（介護無）・単一'!$F$9,'基本（介護無）・単一'!$L$9,IF(D47='基本（介護無）・単一'!$F$10,'基本（介護無）・単一'!$L$10)))))))</f>
        <v>276</v>
      </c>
      <c r="K47" s="257"/>
      <c r="L47" s="58">
        <f>'③身体介護を伴わない移動支援・複合（夜間早朝＆日中）'!$J$44</f>
        <v>1946</v>
      </c>
      <c r="M47" s="257"/>
      <c r="N47" s="58">
        <f t="shared" si="16"/>
        <v>678</v>
      </c>
      <c r="O47" s="257"/>
      <c r="P47" s="58">
        <f t="shared" si="15"/>
        <v>3139</v>
      </c>
      <c r="Q47" s="59">
        <f t="shared" si="14"/>
        <v>35156</v>
      </c>
      <c r="R47" s="59">
        <f t="shared" si="12"/>
        <v>34403</v>
      </c>
      <c r="S47" s="59">
        <f t="shared" si="12"/>
        <v>34215</v>
      </c>
      <c r="T47" s="59">
        <f t="shared" si="12"/>
        <v>33650</v>
      </c>
      <c r="U47" s="59">
        <f t="shared" si="12"/>
        <v>33273</v>
      </c>
      <c r="V47" s="59">
        <f t="shared" si="12"/>
        <v>32520</v>
      </c>
      <c r="W47" s="59">
        <f t="shared" si="12"/>
        <v>31955</v>
      </c>
      <c r="X47" s="59">
        <f t="shared" si="12"/>
        <v>31390</v>
      </c>
    </row>
    <row r="48" spans="1:24" ht="18" customHeight="1" x14ac:dyDescent="0.2">
      <c r="A48" s="89" t="s">
        <v>543</v>
      </c>
      <c r="B48" s="90" t="s">
        <v>188</v>
      </c>
      <c r="C48" s="84" t="s">
        <v>11</v>
      </c>
      <c r="D48" s="77">
        <v>1</v>
      </c>
      <c r="E48" s="78" t="s">
        <v>12</v>
      </c>
      <c r="F48" s="77">
        <v>10</v>
      </c>
      <c r="G48" s="78" t="s">
        <v>13</v>
      </c>
      <c r="H48" s="78">
        <v>4</v>
      </c>
      <c r="I48" s="83">
        <f t="shared" si="13"/>
        <v>15</v>
      </c>
      <c r="J48" s="58">
        <f>IF(D48='基本（介護無）・単一'!$F$4,'基本（介護無）・単一'!$L$4,IF(D48='基本（介護無）・単一'!$F$5,'基本（介護無）・単一'!$L$5,IF(D48='基本（介護無）・単一'!$F$6,'基本（介護無）・単一'!$L$6,IF(D48='基本（介護無）・単一'!$F$7,'基本（介護無）・単一'!$L$7,IF(D48='基本（介護無）・単一'!$F$8,'基本（介護無）・単一'!$L$8,IF(D48='基本（介護無）・単一'!$F$9,'基本（介護無）・単一'!$L$9,IF(D48='基本（介護無）・単一'!$F$10,'基本（介護無）・単一'!$L$10)))))))</f>
        <v>276</v>
      </c>
      <c r="K48" s="257"/>
      <c r="L48" s="58">
        <f>'③身体介護を伴わない移動支援・複合（夜間早朝＆日中）'!$J$44</f>
        <v>1946</v>
      </c>
      <c r="M48" s="257"/>
      <c r="N48" s="58">
        <f t="shared" si="16"/>
        <v>774</v>
      </c>
      <c r="O48" s="257"/>
      <c r="P48" s="58">
        <f t="shared" si="15"/>
        <v>3259</v>
      </c>
      <c r="Q48" s="59">
        <f t="shared" si="14"/>
        <v>36500</v>
      </c>
      <c r="R48" s="59">
        <f t="shared" si="12"/>
        <v>35718</v>
      </c>
      <c r="S48" s="59">
        <f t="shared" si="12"/>
        <v>35523</v>
      </c>
      <c r="T48" s="59">
        <f t="shared" si="12"/>
        <v>34936</v>
      </c>
      <c r="U48" s="59">
        <f t="shared" si="12"/>
        <v>34545</v>
      </c>
      <c r="V48" s="59">
        <f t="shared" si="12"/>
        <v>33763</v>
      </c>
      <c r="W48" s="59">
        <f t="shared" si="12"/>
        <v>33176</v>
      </c>
      <c r="X48" s="59">
        <f t="shared" si="12"/>
        <v>32590</v>
      </c>
    </row>
    <row r="49" spans="1:24" ht="18" customHeight="1" x14ac:dyDescent="0.2">
      <c r="A49" s="89" t="s">
        <v>544</v>
      </c>
      <c r="B49" s="90" t="s">
        <v>188</v>
      </c>
      <c r="C49" s="84" t="s">
        <v>11</v>
      </c>
      <c r="D49" s="77">
        <v>1.5</v>
      </c>
      <c r="E49" s="78" t="s">
        <v>12</v>
      </c>
      <c r="F49" s="77">
        <v>10</v>
      </c>
      <c r="G49" s="78" t="s">
        <v>13</v>
      </c>
      <c r="H49" s="78">
        <v>0.5</v>
      </c>
      <c r="I49" s="83">
        <f t="shared" si="13"/>
        <v>12</v>
      </c>
      <c r="J49" s="58">
        <f>IF(D49='基本（介護無）・単一'!$F$4,'基本（介護無）・単一'!$L$4,IF(D49='基本（介護無）・単一'!$F$5,'基本（介護無）・単一'!$L$5,IF(D49='基本（介護無）・単一'!$F$6,'基本（介護無）・単一'!$L$6,IF(D49='基本（介護無）・単一'!$F$7,'基本（介護無）・単一'!$L$7,IF(D49='基本（介護無）・単一'!$F$8,'基本（介護無）・単一'!$L$8,IF(D49='基本（介護無）・単一'!$F$9,'基本（介護無）・単一'!$L$9,IF(D49='基本（介護無）・単一'!$F$10,'基本（介護無）・単一'!$L$10)))))))</f>
        <v>385</v>
      </c>
      <c r="K49" s="257"/>
      <c r="L49" s="58">
        <f>'③身体介護を伴わない移動支援・複合（夜間早朝＆日中）'!$J$65</f>
        <v>1933</v>
      </c>
      <c r="M49" s="257"/>
      <c r="N49" s="58">
        <f t="shared" si="16"/>
        <v>98</v>
      </c>
      <c r="O49" s="257"/>
      <c r="P49" s="58">
        <f t="shared" si="15"/>
        <v>2537</v>
      </c>
      <c r="Q49" s="59">
        <f t="shared" si="14"/>
        <v>28414</v>
      </c>
      <c r="R49" s="59">
        <f t="shared" si="14"/>
        <v>27805</v>
      </c>
      <c r="S49" s="59">
        <f t="shared" si="14"/>
        <v>27653</v>
      </c>
      <c r="T49" s="59">
        <f t="shared" si="14"/>
        <v>27196</v>
      </c>
      <c r="U49" s="59">
        <f t="shared" si="14"/>
        <v>26892</v>
      </c>
      <c r="V49" s="59">
        <f t="shared" si="14"/>
        <v>26283</v>
      </c>
      <c r="W49" s="59">
        <f t="shared" si="14"/>
        <v>25826</v>
      </c>
      <c r="X49" s="59">
        <f t="shared" si="14"/>
        <v>25370</v>
      </c>
    </row>
    <row r="50" spans="1:24" ht="18" customHeight="1" x14ac:dyDescent="0.2">
      <c r="A50" s="89" t="s">
        <v>545</v>
      </c>
      <c r="B50" s="90" t="s">
        <v>188</v>
      </c>
      <c r="C50" s="84" t="s">
        <v>11</v>
      </c>
      <c r="D50" s="77">
        <v>1.5</v>
      </c>
      <c r="E50" s="78" t="s">
        <v>12</v>
      </c>
      <c r="F50" s="77">
        <v>10</v>
      </c>
      <c r="G50" s="78" t="s">
        <v>13</v>
      </c>
      <c r="H50" s="78">
        <v>1</v>
      </c>
      <c r="I50" s="83">
        <f t="shared" si="13"/>
        <v>12.5</v>
      </c>
      <c r="J50" s="58">
        <f>IF(D50='基本（介護無）・単一'!$F$4,'基本（介護無）・単一'!$L$4,IF(D50='基本（介護無）・単一'!$F$5,'基本（介護無）・単一'!$L$5,IF(D50='基本（介護無）・単一'!$F$6,'基本（介護無）・単一'!$L$6,IF(D50='基本（介護無）・単一'!$F$7,'基本（介護無）・単一'!$L$7,IF(D50='基本（介護無）・単一'!$F$8,'基本（介護無）・単一'!$L$8,IF(D50='基本（介護無）・単一'!$F$9,'基本（介護無）・単一'!$L$9,IF(D50='基本（介護無）・単一'!$F$10,'基本（介護無）・単一'!$L$10)))))))</f>
        <v>385</v>
      </c>
      <c r="K50" s="257"/>
      <c r="L50" s="58">
        <f>'③身体介護を伴わない移動支援・複合（夜間早朝＆日中）'!$J$65</f>
        <v>1933</v>
      </c>
      <c r="M50" s="257"/>
      <c r="N50" s="58">
        <f t="shared" si="16"/>
        <v>195</v>
      </c>
      <c r="O50" s="257"/>
      <c r="P50" s="58">
        <f t="shared" si="15"/>
        <v>2658</v>
      </c>
      <c r="Q50" s="59">
        <f t="shared" si="14"/>
        <v>29769</v>
      </c>
      <c r="R50" s="59">
        <f t="shared" si="14"/>
        <v>29131</v>
      </c>
      <c r="S50" s="59">
        <f t="shared" si="14"/>
        <v>28972</v>
      </c>
      <c r="T50" s="59">
        <f t="shared" si="14"/>
        <v>28493</v>
      </c>
      <c r="U50" s="59">
        <f t="shared" si="14"/>
        <v>28174</v>
      </c>
      <c r="V50" s="59">
        <f t="shared" si="14"/>
        <v>27536</v>
      </c>
      <c r="W50" s="59">
        <f t="shared" si="14"/>
        <v>27058</v>
      </c>
      <c r="X50" s="59">
        <f t="shared" si="14"/>
        <v>26580</v>
      </c>
    </row>
    <row r="51" spans="1:24" ht="18" customHeight="1" x14ac:dyDescent="0.2">
      <c r="A51" s="89" t="s">
        <v>546</v>
      </c>
      <c r="B51" s="90" t="s">
        <v>188</v>
      </c>
      <c r="C51" s="84" t="s">
        <v>11</v>
      </c>
      <c r="D51" s="77">
        <v>1.5</v>
      </c>
      <c r="E51" s="78" t="s">
        <v>12</v>
      </c>
      <c r="F51" s="77">
        <v>10</v>
      </c>
      <c r="G51" s="78" t="s">
        <v>13</v>
      </c>
      <c r="H51" s="78">
        <v>1.5</v>
      </c>
      <c r="I51" s="83">
        <f t="shared" si="13"/>
        <v>13</v>
      </c>
      <c r="J51" s="58">
        <f>IF(D51='基本（介護無）・単一'!$F$4,'基本（介護無）・単一'!$L$4,IF(D51='基本（介護無）・単一'!$F$5,'基本（介護無）・単一'!$L$5,IF(D51='基本（介護無）・単一'!$F$6,'基本（介護無）・単一'!$L$6,IF(D51='基本（介護無）・単一'!$F$7,'基本（介護無）・単一'!$L$7,IF(D51='基本（介護無）・単一'!$F$8,'基本（介護無）・単一'!$L$8,IF(D51='基本（介護無）・単一'!$F$9,'基本（介護無）・単一'!$L$9,IF(D51='基本（介護無）・単一'!$F$10,'基本（介護無）・単一'!$L$10)))))))</f>
        <v>385</v>
      </c>
      <c r="K51" s="257"/>
      <c r="L51" s="58">
        <f>'③身体介護を伴わない移動支援・複合（夜間早朝＆日中）'!$J$65</f>
        <v>1933</v>
      </c>
      <c r="M51" s="257"/>
      <c r="N51" s="58">
        <f t="shared" si="16"/>
        <v>291</v>
      </c>
      <c r="O51" s="257"/>
      <c r="P51" s="58">
        <f t="shared" si="15"/>
        <v>2778</v>
      </c>
      <c r="Q51" s="59">
        <f t="shared" si="14"/>
        <v>31113</v>
      </c>
      <c r="R51" s="59">
        <f t="shared" si="14"/>
        <v>30446</v>
      </c>
      <c r="S51" s="59">
        <f t="shared" si="14"/>
        <v>30280</v>
      </c>
      <c r="T51" s="59">
        <f t="shared" si="14"/>
        <v>29780</v>
      </c>
      <c r="U51" s="59">
        <f t="shared" si="14"/>
        <v>29446</v>
      </c>
      <c r="V51" s="59">
        <f t="shared" si="14"/>
        <v>28780</v>
      </c>
      <c r="W51" s="59">
        <f t="shared" si="14"/>
        <v>28280</v>
      </c>
      <c r="X51" s="59">
        <f t="shared" si="14"/>
        <v>27780</v>
      </c>
    </row>
    <row r="52" spans="1:24" ht="18" customHeight="1" x14ac:dyDescent="0.2">
      <c r="A52" s="89" t="s">
        <v>547</v>
      </c>
      <c r="B52" s="90" t="s">
        <v>188</v>
      </c>
      <c r="C52" s="84" t="s">
        <v>11</v>
      </c>
      <c r="D52" s="77">
        <v>1.5</v>
      </c>
      <c r="E52" s="78" t="s">
        <v>12</v>
      </c>
      <c r="F52" s="77">
        <v>10</v>
      </c>
      <c r="G52" s="78" t="s">
        <v>13</v>
      </c>
      <c r="H52" s="78">
        <v>2</v>
      </c>
      <c r="I52" s="83">
        <f t="shared" si="13"/>
        <v>13.5</v>
      </c>
      <c r="J52" s="58">
        <f>IF(D52='基本（介護無）・単一'!$F$4,'基本（介護無）・単一'!$L$4,IF(D52='基本（介護無）・単一'!$F$5,'基本（介護無）・単一'!$L$5,IF(D52='基本（介護無）・単一'!$F$6,'基本（介護無）・単一'!$L$6,IF(D52='基本（介護無）・単一'!$F$7,'基本（介護無）・単一'!$L$7,IF(D52='基本（介護無）・単一'!$F$8,'基本（介護無）・単一'!$L$8,IF(D52='基本（介護無）・単一'!$F$9,'基本（介護無）・単一'!$L$9,IF(D52='基本（介護無）・単一'!$F$10,'基本（介護無）・単一'!$L$10)))))))</f>
        <v>385</v>
      </c>
      <c r="K52" s="257"/>
      <c r="L52" s="58">
        <f>'③身体介護を伴わない移動支援・複合（夜間早朝＆日中）'!$J$65</f>
        <v>1933</v>
      </c>
      <c r="M52" s="257"/>
      <c r="N52" s="58">
        <f t="shared" si="16"/>
        <v>388</v>
      </c>
      <c r="O52" s="257"/>
      <c r="P52" s="58">
        <f t="shared" si="15"/>
        <v>2899</v>
      </c>
      <c r="Q52" s="59">
        <f t="shared" si="14"/>
        <v>32468</v>
      </c>
      <c r="R52" s="59">
        <f t="shared" si="14"/>
        <v>31773</v>
      </c>
      <c r="S52" s="59">
        <f t="shared" si="14"/>
        <v>31599</v>
      </c>
      <c r="T52" s="59">
        <f t="shared" si="14"/>
        <v>31077</v>
      </c>
      <c r="U52" s="59">
        <f t="shared" si="14"/>
        <v>30729</v>
      </c>
      <c r="V52" s="59">
        <f t="shared" si="14"/>
        <v>30033</v>
      </c>
      <c r="W52" s="59">
        <f t="shared" si="14"/>
        <v>29511</v>
      </c>
      <c r="X52" s="59">
        <f t="shared" si="14"/>
        <v>28990</v>
      </c>
    </row>
    <row r="53" spans="1:24" ht="18" customHeight="1" x14ac:dyDescent="0.2">
      <c r="A53" s="89" t="s">
        <v>548</v>
      </c>
      <c r="B53" s="90" t="s">
        <v>188</v>
      </c>
      <c r="C53" s="84" t="s">
        <v>11</v>
      </c>
      <c r="D53" s="77">
        <v>1.5</v>
      </c>
      <c r="E53" s="78" t="s">
        <v>12</v>
      </c>
      <c r="F53" s="77">
        <v>10</v>
      </c>
      <c r="G53" s="78" t="s">
        <v>13</v>
      </c>
      <c r="H53" s="78">
        <v>2.5</v>
      </c>
      <c r="I53" s="83">
        <f t="shared" si="13"/>
        <v>14</v>
      </c>
      <c r="J53" s="58">
        <f>IF(D53='基本（介護無）・単一'!$F$4,'基本（介護無）・単一'!$L$4,IF(D53='基本（介護無）・単一'!$F$5,'基本（介護無）・単一'!$L$5,IF(D53='基本（介護無）・単一'!$F$6,'基本（介護無）・単一'!$L$6,IF(D53='基本（介護無）・単一'!$F$7,'基本（介護無）・単一'!$L$7,IF(D53='基本（介護無）・単一'!$F$8,'基本（介護無）・単一'!$L$8,IF(D53='基本（介護無）・単一'!$F$9,'基本（介護無）・単一'!$L$9,IF(D53='基本（介護無）・単一'!$F$10,'基本（介護無）・単一'!$L$10)))))))</f>
        <v>385</v>
      </c>
      <c r="K53" s="257"/>
      <c r="L53" s="58">
        <f>'③身体介護を伴わない移動支援・複合（夜間早朝＆日中）'!$J$65</f>
        <v>1933</v>
      </c>
      <c r="M53" s="257"/>
      <c r="N53" s="58">
        <f t="shared" si="16"/>
        <v>484</v>
      </c>
      <c r="O53" s="257"/>
      <c r="P53" s="58">
        <f t="shared" si="15"/>
        <v>3019</v>
      </c>
      <c r="Q53" s="59">
        <f t="shared" si="14"/>
        <v>33812</v>
      </c>
      <c r="R53" s="59">
        <f t="shared" si="14"/>
        <v>33088</v>
      </c>
      <c r="S53" s="59">
        <f t="shared" si="14"/>
        <v>32907</v>
      </c>
      <c r="T53" s="59">
        <f t="shared" si="14"/>
        <v>32363</v>
      </c>
      <c r="U53" s="59">
        <f t="shared" si="14"/>
        <v>32001</v>
      </c>
      <c r="V53" s="59">
        <f t="shared" si="14"/>
        <v>31276</v>
      </c>
      <c r="W53" s="59">
        <f t="shared" si="14"/>
        <v>30733</v>
      </c>
      <c r="X53" s="59">
        <f t="shared" si="14"/>
        <v>30190</v>
      </c>
    </row>
    <row r="54" spans="1:24" ht="18" customHeight="1" x14ac:dyDescent="0.2">
      <c r="A54" s="89" t="s">
        <v>549</v>
      </c>
      <c r="B54" s="90" t="s">
        <v>188</v>
      </c>
      <c r="C54" s="84" t="s">
        <v>11</v>
      </c>
      <c r="D54" s="77">
        <v>1.5</v>
      </c>
      <c r="E54" s="78" t="s">
        <v>12</v>
      </c>
      <c r="F54" s="77">
        <v>10</v>
      </c>
      <c r="G54" s="78" t="s">
        <v>13</v>
      </c>
      <c r="H54" s="78">
        <v>3</v>
      </c>
      <c r="I54" s="83">
        <f t="shared" si="13"/>
        <v>14.5</v>
      </c>
      <c r="J54" s="58">
        <f>IF(D54='基本（介護無）・単一'!$F$4,'基本（介護無）・単一'!$L$4,IF(D54='基本（介護無）・単一'!$F$5,'基本（介護無）・単一'!$L$5,IF(D54='基本（介護無）・単一'!$F$6,'基本（介護無）・単一'!$L$6,IF(D54='基本（介護無）・単一'!$F$7,'基本（介護無）・単一'!$L$7,IF(D54='基本（介護無）・単一'!$F$8,'基本（介護無）・単一'!$L$8,IF(D54='基本（介護無）・単一'!$F$9,'基本（介護無）・単一'!$L$9,IF(D54='基本（介護無）・単一'!$F$10,'基本（介護無）・単一'!$L$10)))))))</f>
        <v>385</v>
      </c>
      <c r="K54" s="257"/>
      <c r="L54" s="58">
        <f>'③身体介護を伴わない移動支援・複合（夜間早朝＆日中）'!$J$65</f>
        <v>1933</v>
      </c>
      <c r="M54" s="257"/>
      <c r="N54" s="58">
        <f>N17</f>
        <v>581</v>
      </c>
      <c r="O54" s="257"/>
      <c r="P54" s="58">
        <f t="shared" si="15"/>
        <v>3140</v>
      </c>
      <c r="Q54" s="59">
        <f t="shared" si="14"/>
        <v>35168</v>
      </c>
      <c r="R54" s="59">
        <f t="shared" si="14"/>
        <v>34414</v>
      </c>
      <c r="S54" s="59">
        <f t="shared" si="14"/>
        <v>34226</v>
      </c>
      <c r="T54" s="59">
        <f t="shared" si="14"/>
        <v>33660</v>
      </c>
      <c r="U54" s="59">
        <f t="shared" si="14"/>
        <v>33284</v>
      </c>
      <c r="V54" s="59">
        <f t="shared" si="14"/>
        <v>32530</v>
      </c>
      <c r="W54" s="59">
        <f t="shared" si="14"/>
        <v>31965</v>
      </c>
      <c r="X54" s="59">
        <f t="shared" si="14"/>
        <v>31400</v>
      </c>
    </row>
    <row r="55" spans="1:24" ht="18" customHeight="1" x14ac:dyDescent="0.2">
      <c r="A55" s="89" t="s">
        <v>550</v>
      </c>
      <c r="B55" s="90" t="s">
        <v>188</v>
      </c>
      <c r="C55" s="84" t="s">
        <v>11</v>
      </c>
      <c r="D55" s="77">
        <v>1.5</v>
      </c>
      <c r="E55" s="78" t="s">
        <v>12</v>
      </c>
      <c r="F55" s="77">
        <v>10</v>
      </c>
      <c r="G55" s="78" t="s">
        <v>13</v>
      </c>
      <c r="H55" s="78">
        <v>3.5</v>
      </c>
      <c r="I55" s="83">
        <f t="shared" si="13"/>
        <v>15</v>
      </c>
      <c r="J55" s="58">
        <f>IF(D55='基本（介護無）・単一'!$F$4,'基本（介護無）・単一'!$L$4,IF(D55='基本（介護無）・単一'!$F$5,'基本（介護無）・単一'!$L$5,IF(D55='基本（介護無）・単一'!$F$6,'基本（介護無）・単一'!$L$6,IF(D55='基本（介護無）・単一'!$F$7,'基本（介護無）・単一'!$L$7,IF(D55='基本（介護無）・単一'!$F$8,'基本（介護無）・単一'!$L$8,IF(D55='基本（介護無）・単一'!$F$9,'基本（介護無）・単一'!$L$9,IF(D55='基本（介護無）・単一'!$F$10,'基本（介護無）・単一'!$L$10)))))))</f>
        <v>385</v>
      </c>
      <c r="K55" s="257"/>
      <c r="L55" s="58">
        <f>'③身体介護を伴わない移動支援・複合（夜間早朝＆日中）'!$J$65</f>
        <v>1933</v>
      </c>
      <c r="M55" s="257"/>
      <c r="N55" s="58">
        <f>N18</f>
        <v>678</v>
      </c>
      <c r="O55" s="257"/>
      <c r="P55" s="58">
        <f t="shared" si="15"/>
        <v>3262</v>
      </c>
      <c r="Q55" s="59">
        <f t="shared" si="14"/>
        <v>36534</v>
      </c>
      <c r="R55" s="59">
        <f t="shared" si="14"/>
        <v>35751</v>
      </c>
      <c r="S55" s="59">
        <f t="shared" si="14"/>
        <v>35555</v>
      </c>
      <c r="T55" s="59">
        <f t="shared" si="14"/>
        <v>34968</v>
      </c>
      <c r="U55" s="59">
        <f t="shared" si="14"/>
        <v>34577</v>
      </c>
      <c r="V55" s="59">
        <f t="shared" si="14"/>
        <v>33794</v>
      </c>
      <c r="W55" s="59">
        <f t="shared" si="14"/>
        <v>33207</v>
      </c>
      <c r="X55" s="59">
        <f t="shared" si="14"/>
        <v>32620</v>
      </c>
    </row>
    <row r="56" spans="1:24" ht="18" customHeight="1" x14ac:dyDescent="0.2">
      <c r="A56" s="89" t="s">
        <v>551</v>
      </c>
      <c r="B56" s="90" t="s">
        <v>188</v>
      </c>
      <c r="C56" s="84" t="s">
        <v>11</v>
      </c>
      <c r="D56" s="77">
        <v>2</v>
      </c>
      <c r="E56" s="78" t="s">
        <v>12</v>
      </c>
      <c r="F56" s="77">
        <v>10</v>
      </c>
      <c r="G56" s="78" t="s">
        <v>13</v>
      </c>
      <c r="H56" s="78">
        <v>0.5</v>
      </c>
      <c r="I56" s="83">
        <f t="shared" si="13"/>
        <v>12.5</v>
      </c>
      <c r="J56" s="58">
        <f>IF(D56='基本（介護無）・単一'!$F$4,'基本（介護無）・単一'!$L$4,IF(D56='基本（介護無）・単一'!$F$5,'基本（介護無）・単一'!$L$5,IF(D56='基本（介護無）・単一'!$F$6,'基本（介護無）・単一'!$L$6,IF(D56='基本（介護無）・単一'!$F$7,'基本（介護無）・単一'!$L$7,IF(D56='基本（介護無）・単一'!$F$8,'基本（介護無）・単一'!$L$8,IF(D56='基本（介護無）・単一'!$F$9,'基本（介護無）・単一'!$L$9,IF(D56='基本（介護無）・単一'!$F$10,'基本（介護無）・単一'!$L$10)))))))</f>
        <v>483</v>
      </c>
      <c r="K56" s="257"/>
      <c r="L56" s="58">
        <f>'③身体介護を伴わない移動支援・複合（夜間早朝＆日中）'!$J$86</f>
        <v>1933</v>
      </c>
      <c r="M56" s="257"/>
      <c r="N56" s="58">
        <f>N4</f>
        <v>98</v>
      </c>
      <c r="O56" s="257"/>
      <c r="P56" s="58">
        <f t="shared" si="15"/>
        <v>2660</v>
      </c>
      <c r="Q56" s="59">
        <f t="shared" si="14"/>
        <v>29792</v>
      </c>
      <c r="R56" s="59">
        <f t="shared" si="14"/>
        <v>29153</v>
      </c>
      <c r="S56" s="59">
        <f t="shared" si="14"/>
        <v>28994</v>
      </c>
      <c r="T56" s="59">
        <f t="shared" si="14"/>
        <v>28515</v>
      </c>
      <c r="U56" s="59">
        <f t="shared" si="14"/>
        <v>28196</v>
      </c>
      <c r="V56" s="59">
        <f t="shared" si="14"/>
        <v>27557</v>
      </c>
      <c r="W56" s="59">
        <f t="shared" si="14"/>
        <v>27078</v>
      </c>
      <c r="X56" s="59">
        <f t="shared" si="14"/>
        <v>26600</v>
      </c>
    </row>
    <row r="57" spans="1:24" ht="18" customHeight="1" x14ac:dyDescent="0.2">
      <c r="A57" s="89" t="s">
        <v>552</v>
      </c>
      <c r="B57" s="90" t="s">
        <v>188</v>
      </c>
      <c r="C57" s="84" t="s">
        <v>11</v>
      </c>
      <c r="D57" s="77">
        <v>2</v>
      </c>
      <c r="E57" s="78" t="s">
        <v>12</v>
      </c>
      <c r="F57" s="77">
        <v>10</v>
      </c>
      <c r="G57" s="78" t="s">
        <v>13</v>
      </c>
      <c r="H57" s="78">
        <v>1</v>
      </c>
      <c r="I57" s="83">
        <f t="shared" si="13"/>
        <v>13</v>
      </c>
      <c r="J57" s="58">
        <f>IF(D57='基本（介護無）・単一'!$F$4,'基本（介護無）・単一'!$L$4,IF(D57='基本（介護無）・単一'!$F$5,'基本（介護無）・単一'!$L$5,IF(D57='基本（介護無）・単一'!$F$6,'基本（介護無）・単一'!$L$6,IF(D57='基本（介護無）・単一'!$F$7,'基本（介護無）・単一'!$L$7,IF(D57='基本（介護無）・単一'!$F$8,'基本（介護無）・単一'!$L$8,IF(D57='基本（介護無）・単一'!$F$9,'基本（介護無）・単一'!$L$9,IF(D57='基本（介護無）・単一'!$F$10,'基本（介護無）・単一'!$L$10)))))))</f>
        <v>483</v>
      </c>
      <c r="K57" s="257"/>
      <c r="L57" s="58">
        <f>'③身体介護を伴わない移動支援・複合（夜間早朝＆日中）'!$J$86</f>
        <v>1933</v>
      </c>
      <c r="M57" s="257"/>
      <c r="N57" s="58">
        <f t="shared" ref="N57:N61" si="17">N5</f>
        <v>195</v>
      </c>
      <c r="O57" s="257"/>
      <c r="P57" s="58">
        <f t="shared" si="15"/>
        <v>2781</v>
      </c>
      <c r="Q57" s="59">
        <f t="shared" si="14"/>
        <v>31147</v>
      </c>
      <c r="R57" s="59">
        <f t="shared" si="14"/>
        <v>30479</v>
      </c>
      <c r="S57" s="59">
        <f t="shared" si="14"/>
        <v>30312</v>
      </c>
      <c r="T57" s="59">
        <f t="shared" si="14"/>
        <v>29812</v>
      </c>
      <c r="U57" s="59">
        <f t="shared" si="14"/>
        <v>29478</v>
      </c>
      <c r="V57" s="59">
        <f t="shared" si="14"/>
        <v>28811</v>
      </c>
      <c r="W57" s="59">
        <f t="shared" si="14"/>
        <v>28310</v>
      </c>
      <c r="X57" s="59">
        <f t="shared" si="14"/>
        <v>27810</v>
      </c>
    </row>
    <row r="58" spans="1:24" ht="18" customHeight="1" x14ac:dyDescent="0.2">
      <c r="A58" s="89" t="s">
        <v>553</v>
      </c>
      <c r="B58" s="90" t="s">
        <v>188</v>
      </c>
      <c r="C58" s="84" t="s">
        <v>11</v>
      </c>
      <c r="D58" s="77">
        <v>2</v>
      </c>
      <c r="E58" s="78" t="s">
        <v>12</v>
      </c>
      <c r="F58" s="77">
        <v>10</v>
      </c>
      <c r="G58" s="78" t="s">
        <v>13</v>
      </c>
      <c r="H58" s="78">
        <v>1.5</v>
      </c>
      <c r="I58" s="83">
        <f t="shared" si="13"/>
        <v>13.5</v>
      </c>
      <c r="J58" s="58">
        <f>IF(D58='基本（介護無）・単一'!$F$4,'基本（介護無）・単一'!$L$4,IF(D58='基本（介護無）・単一'!$F$5,'基本（介護無）・単一'!$L$5,IF(D58='基本（介護無）・単一'!$F$6,'基本（介護無）・単一'!$L$6,IF(D58='基本（介護無）・単一'!$F$7,'基本（介護無）・単一'!$L$7,IF(D58='基本（介護無）・単一'!$F$8,'基本（介護無）・単一'!$L$8,IF(D58='基本（介護無）・単一'!$F$9,'基本（介護無）・単一'!$L$9,IF(D58='基本（介護無）・単一'!$F$10,'基本（介護無）・単一'!$L$10)))))))</f>
        <v>483</v>
      </c>
      <c r="K58" s="257"/>
      <c r="L58" s="58">
        <f>'③身体介護を伴わない移動支援・複合（夜間早朝＆日中）'!$J$86</f>
        <v>1933</v>
      </c>
      <c r="M58" s="257"/>
      <c r="N58" s="58">
        <f t="shared" si="17"/>
        <v>291</v>
      </c>
      <c r="O58" s="257"/>
      <c r="P58" s="58">
        <f t="shared" si="15"/>
        <v>2901</v>
      </c>
      <c r="Q58" s="59">
        <f t="shared" si="14"/>
        <v>32491</v>
      </c>
      <c r="R58" s="59">
        <f t="shared" si="14"/>
        <v>31794</v>
      </c>
      <c r="S58" s="59">
        <f t="shared" si="14"/>
        <v>31620</v>
      </c>
      <c r="T58" s="59">
        <f t="shared" si="14"/>
        <v>31098</v>
      </c>
      <c r="U58" s="59">
        <f t="shared" si="14"/>
        <v>30750</v>
      </c>
      <c r="V58" s="59">
        <f t="shared" si="14"/>
        <v>30054</v>
      </c>
      <c r="W58" s="59">
        <f t="shared" si="14"/>
        <v>29532</v>
      </c>
      <c r="X58" s="59">
        <f t="shared" si="14"/>
        <v>29010</v>
      </c>
    </row>
    <row r="59" spans="1:24" ht="18" customHeight="1" x14ac:dyDescent="0.2">
      <c r="A59" s="89" t="s">
        <v>554</v>
      </c>
      <c r="B59" s="90" t="s">
        <v>188</v>
      </c>
      <c r="C59" s="84" t="s">
        <v>11</v>
      </c>
      <c r="D59" s="77">
        <v>2</v>
      </c>
      <c r="E59" s="78" t="s">
        <v>12</v>
      </c>
      <c r="F59" s="77">
        <v>10</v>
      </c>
      <c r="G59" s="78" t="s">
        <v>13</v>
      </c>
      <c r="H59" s="78">
        <v>2</v>
      </c>
      <c r="I59" s="83">
        <f t="shared" si="13"/>
        <v>14</v>
      </c>
      <c r="J59" s="58">
        <f>IF(D59='基本（介護無）・単一'!$F$4,'基本（介護無）・単一'!$L$4,IF(D59='基本（介護無）・単一'!$F$5,'基本（介護無）・単一'!$L$5,IF(D59='基本（介護無）・単一'!$F$6,'基本（介護無）・単一'!$L$6,IF(D59='基本（介護無）・単一'!$F$7,'基本（介護無）・単一'!$L$7,IF(D59='基本（介護無）・単一'!$F$8,'基本（介護無）・単一'!$L$8,IF(D59='基本（介護無）・単一'!$F$9,'基本（介護無）・単一'!$L$9,IF(D59='基本（介護無）・単一'!$F$10,'基本（介護無）・単一'!$L$10)))))))</f>
        <v>483</v>
      </c>
      <c r="K59" s="257"/>
      <c r="L59" s="58">
        <f>'③身体介護を伴わない移動支援・複合（夜間早朝＆日中）'!$J$86</f>
        <v>1933</v>
      </c>
      <c r="M59" s="257"/>
      <c r="N59" s="58">
        <f t="shared" si="17"/>
        <v>388</v>
      </c>
      <c r="O59" s="257"/>
      <c r="P59" s="58">
        <f t="shared" si="15"/>
        <v>3022</v>
      </c>
      <c r="Q59" s="59">
        <f t="shared" si="14"/>
        <v>33846</v>
      </c>
      <c r="R59" s="59">
        <f t="shared" si="14"/>
        <v>33121</v>
      </c>
      <c r="S59" s="59">
        <f t="shared" si="14"/>
        <v>32939</v>
      </c>
      <c r="T59" s="59">
        <f t="shared" si="14"/>
        <v>32395</v>
      </c>
      <c r="U59" s="59">
        <f t="shared" si="14"/>
        <v>32033</v>
      </c>
      <c r="V59" s="59">
        <f t="shared" si="14"/>
        <v>31307</v>
      </c>
      <c r="W59" s="59">
        <f t="shared" si="14"/>
        <v>30763</v>
      </c>
      <c r="X59" s="59">
        <f t="shared" si="14"/>
        <v>30220</v>
      </c>
    </row>
    <row r="60" spans="1:24" ht="18" customHeight="1" x14ac:dyDescent="0.2">
      <c r="A60" s="89" t="s">
        <v>555</v>
      </c>
      <c r="B60" s="90" t="s">
        <v>188</v>
      </c>
      <c r="C60" s="84" t="s">
        <v>11</v>
      </c>
      <c r="D60" s="77">
        <v>2</v>
      </c>
      <c r="E60" s="78" t="s">
        <v>12</v>
      </c>
      <c r="F60" s="77">
        <v>10</v>
      </c>
      <c r="G60" s="78" t="s">
        <v>13</v>
      </c>
      <c r="H60" s="78">
        <v>2.5</v>
      </c>
      <c r="I60" s="83">
        <f t="shared" si="13"/>
        <v>14.5</v>
      </c>
      <c r="J60" s="58">
        <f>IF(D60='基本（介護無）・単一'!$F$4,'基本（介護無）・単一'!$L$4,IF(D60='基本（介護無）・単一'!$F$5,'基本（介護無）・単一'!$L$5,IF(D60='基本（介護無）・単一'!$F$6,'基本（介護無）・単一'!$L$6,IF(D60='基本（介護無）・単一'!$F$7,'基本（介護無）・単一'!$L$7,IF(D60='基本（介護無）・単一'!$F$8,'基本（介護無）・単一'!$L$8,IF(D60='基本（介護無）・単一'!$F$9,'基本（介護無）・単一'!$L$9,IF(D60='基本（介護無）・単一'!$F$10,'基本（介護無）・単一'!$L$10)))))))</f>
        <v>483</v>
      </c>
      <c r="K60" s="257"/>
      <c r="L60" s="58">
        <f>'③身体介護を伴わない移動支援・複合（夜間早朝＆日中）'!$J$86</f>
        <v>1933</v>
      </c>
      <c r="M60" s="257"/>
      <c r="N60" s="58">
        <f t="shared" si="17"/>
        <v>484</v>
      </c>
      <c r="O60" s="257"/>
      <c r="P60" s="58">
        <f t="shared" si="15"/>
        <v>3142</v>
      </c>
      <c r="Q60" s="59">
        <f t="shared" si="14"/>
        <v>35190</v>
      </c>
      <c r="R60" s="59">
        <f t="shared" si="14"/>
        <v>34436</v>
      </c>
      <c r="S60" s="59">
        <f t="shared" si="14"/>
        <v>34247</v>
      </c>
      <c r="T60" s="59">
        <f t="shared" si="14"/>
        <v>33682</v>
      </c>
      <c r="U60" s="59">
        <f t="shared" si="14"/>
        <v>33305</v>
      </c>
      <c r="V60" s="59">
        <f t="shared" si="14"/>
        <v>32551</v>
      </c>
      <c r="W60" s="59">
        <f t="shared" si="14"/>
        <v>31985</v>
      </c>
      <c r="X60" s="59">
        <f t="shared" si="14"/>
        <v>31420</v>
      </c>
    </row>
    <row r="61" spans="1:24" ht="18" customHeight="1" x14ac:dyDescent="0.2">
      <c r="A61" s="89" t="s">
        <v>556</v>
      </c>
      <c r="B61" s="90" t="s">
        <v>188</v>
      </c>
      <c r="C61" s="84" t="s">
        <v>11</v>
      </c>
      <c r="D61" s="77">
        <v>2</v>
      </c>
      <c r="E61" s="78" t="s">
        <v>12</v>
      </c>
      <c r="F61" s="77">
        <v>10</v>
      </c>
      <c r="G61" s="78" t="s">
        <v>13</v>
      </c>
      <c r="H61" s="78">
        <v>3</v>
      </c>
      <c r="I61" s="83">
        <f t="shared" si="13"/>
        <v>15</v>
      </c>
      <c r="J61" s="58">
        <f>IF(D61='基本（介護無）・単一'!$F$4,'基本（介護無）・単一'!$L$4,IF(D61='基本（介護無）・単一'!$F$5,'基本（介護無）・単一'!$L$5,IF(D61='基本（介護無）・単一'!$F$6,'基本（介護無）・単一'!$L$6,IF(D61='基本（介護無）・単一'!$F$7,'基本（介護無）・単一'!$L$7,IF(D61='基本（介護無）・単一'!$F$8,'基本（介護無）・単一'!$L$8,IF(D61='基本（介護無）・単一'!$F$9,'基本（介護無）・単一'!$L$9,IF(D61='基本（介護無）・単一'!$F$10,'基本（介護無）・単一'!$L$10)))))))</f>
        <v>483</v>
      </c>
      <c r="K61" s="258"/>
      <c r="L61" s="58">
        <f>'③身体介護を伴わない移動支援・複合（夜間早朝＆日中）'!$J$86</f>
        <v>1933</v>
      </c>
      <c r="M61" s="258"/>
      <c r="N61" s="58">
        <f t="shared" si="17"/>
        <v>581</v>
      </c>
      <c r="O61" s="258"/>
      <c r="P61" s="58">
        <f t="shared" si="15"/>
        <v>3263</v>
      </c>
      <c r="Q61" s="59">
        <f t="shared" si="14"/>
        <v>36545</v>
      </c>
      <c r="R61" s="59">
        <f t="shared" si="14"/>
        <v>35762</v>
      </c>
      <c r="S61" s="59">
        <f t="shared" si="14"/>
        <v>35566</v>
      </c>
      <c r="T61" s="59">
        <f t="shared" si="14"/>
        <v>34979</v>
      </c>
      <c r="U61" s="59">
        <f t="shared" si="14"/>
        <v>34587</v>
      </c>
      <c r="V61" s="59">
        <f t="shared" si="14"/>
        <v>33804</v>
      </c>
      <c r="W61" s="59">
        <f t="shared" si="14"/>
        <v>33217</v>
      </c>
      <c r="X61" s="59">
        <f>ROUNDDOWN(($P61*X$3),0)</f>
        <v>32630</v>
      </c>
    </row>
  </sheetData>
  <sheetProtection algorithmName="SHA-512" hashValue="Hyf0K7KW2dYGedi207ZytpY0j9lBgrXbLAIinJOYyCvsHZsevp7vdN+VrsJ8HCrTFK1pmFgSCQYxrWRcKB3v7g==" saltValue="DcusgzhZo43q0hPXLgBHNA==" spinCount="100000" sheet="1" objects="1" scenarios="1"/>
  <autoFilter ref="A1:X32" xr:uid="{00000000-0009-0000-0000-000007000000}">
    <filterColumn colId="1" showButton="0"/>
    <filterColumn colId="2" showButton="0"/>
    <filterColumn colId="3" showButton="0"/>
    <filterColumn colId="4" showButton="0"/>
    <filterColumn colId="5" showButton="0"/>
    <filterColumn colId="6" showButton="0"/>
    <filterColumn colId="16" showButton="0"/>
    <filterColumn colId="17" showButton="0"/>
    <filterColumn colId="18" showButton="0"/>
    <filterColumn colId="19" showButton="0"/>
    <filterColumn colId="20" showButton="0"/>
    <filterColumn colId="21" showButton="0"/>
    <filterColumn colId="22" showButton="0"/>
  </autoFilter>
  <mergeCells count="13">
    <mergeCell ref="K4:K61"/>
    <mergeCell ref="M4:M61"/>
    <mergeCell ref="O4:O61"/>
    <mergeCell ref="N1:N3"/>
    <mergeCell ref="O1:O3"/>
    <mergeCell ref="B1:H3"/>
    <mergeCell ref="P1:P3"/>
    <mergeCell ref="Q1:X1"/>
    <mergeCell ref="I1:I3"/>
    <mergeCell ref="J1:J3"/>
    <mergeCell ref="K1:K3"/>
    <mergeCell ref="L1:L3"/>
    <mergeCell ref="M1:M3"/>
  </mergeCells>
  <phoneticPr fontId="6"/>
  <printOptions horizontalCentered="1"/>
  <pageMargins left="0.19685039370078741" right="0.19685039370078741" top="0.39370078740157483" bottom="0.39370078740157483" header="0.39370078740157483" footer="0.19685039370078741"/>
  <pageSetup paperSize="9" scale="70" firstPageNumber="0" fitToHeight="0" orientation="portrait" useFirstPageNumber="1" horizontalDpi="300" verticalDpi="300" r:id="rId1"/>
  <headerFooter alignWithMargins="0">
    <oddHeader>&amp;L別表&amp;C&amp;A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191"/>
  <sheetViews>
    <sheetView view="pageBreakPreview" topLeftCell="B1" zoomScaleNormal="100" zoomScaleSheetLayoutView="100" workbookViewId="0">
      <selection activeCell="R9" sqref="R9"/>
    </sheetView>
  </sheetViews>
  <sheetFormatPr defaultColWidth="2.6640625" defaultRowHeight="18" customHeight="1" outlineLevelCol="1" x14ac:dyDescent="0.2"/>
  <cols>
    <col min="1" max="1" width="24.109375" style="38" hidden="1" customWidth="1" outlineLevel="1"/>
    <col min="2" max="2" width="14.77734375" style="38" customWidth="1" collapsed="1"/>
    <col min="3" max="3" width="5" style="38" bestFit="1" customWidth="1"/>
    <col min="4" max="4" width="5.88671875" style="38" bestFit="1" customWidth="1"/>
    <col min="5" max="8" width="5" style="38" bestFit="1" customWidth="1"/>
    <col min="9" max="9" width="6.77734375" style="38" bestFit="1" customWidth="1"/>
    <col min="10" max="10" width="8.33203125" style="38" hidden="1" customWidth="1" outlineLevel="1"/>
    <col min="11" max="11" width="6.6640625" style="38" hidden="1" customWidth="1" outlineLevel="1"/>
    <col min="12" max="12" width="9.77734375" style="38" hidden="1" customWidth="1" outlineLevel="1"/>
    <col min="13" max="13" width="6.6640625" style="38" hidden="1" customWidth="1" outlineLevel="1"/>
    <col min="14" max="14" width="8.44140625" style="38" hidden="1" customWidth="1" outlineLevel="1"/>
    <col min="15" max="15" width="6.6640625" style="38" hidden="1" customWidth="1" outlineLevel="1"/>
    <col min="16" max="16" width="8.33203125" style="38" bestFit="1" customWidth="1" collapsed="1"/>
    <col min="17" max="24" width="10.77734375" style="38" customWidth="1"/>
    <col min="25" max="16384" width="2.6640625" style="38"/>
  </cols>
  <sheetData>
    <row r="1" spans="1:24" ht="18" customHeight="1" x14ac:dyDescent="0.2">
      <c r="A1" s="53"/>
      <c r="B1" s="283" t="s">
        <v>44</v>
      </c>
      <c r="C1" s="284"/>
      <c r="D1" s="284"/>
      <c r="E1" s="284"/>
      <c r="F1" s="284"/>
      <c r="G1" s="284"/>
      <c r="H1" s="285"/>
      <c r="I1" s="290" t="s">
        <v>67</v>
      </c>
      <c r="J1" s="281" t="s">
        <v>116</v>
      </c>
      <c r="K1" s="262" t="s">
        <v>46</v>
      </c>
      <c r="L1" s="268" t="s">
        <v>116</v>
      </c>
      <c r="M1" s="262" t="s">
        <v>46</v>
      </c>
      <c r="N1" s="268" t="s">
        <v>116</v>
      </c>
      <c r="O1" s="262" t="s">
        <v>46</v>
      </c>
      <c r="P1" s="260" t="s">
        <v>47</v>
      </c>
      <c r="Q1" s="259" t="s">
        <v>48</v>
      </c>
      <c r="R1" s="259"/>
      <c r="S1" s="259"/>
      <c r="T1" s="259"/>
      <c r="U1" s="259"/>
      <c r="V1" s="259"/>
      <c r="W1" s="259"/>
      <c r="X1" s="259"/>
    </row>
    <row r="2" spans="1:24" ht="18" customHeight="1" x14ac:dyDescent="0.2">
      <c r="A2" s="53"/>
      <c r="B2" s="286"/>
      <c r="C2" s="275"/>
      <c r="D2" s="275"/>
      <c r="E2" s="275"/>
      <c r="F2" s="275"/>
      <c r="G2" s="275"/>
      <c r="H2" s="275"/>
      <c r="I2" s="291"/>
      <c r="J2" s="281"/>
      <c r="K2" s="262"/>
      <c r="L2" s="268"/>
      <c r="M2" s="262"/>
      <c r="N2" s="268"/>
      <c r="O2" s="262"/>
      <c r="P2" s="260"/>
      <c r="Q2" s="54" t="s">
        <v>49</v>
      </c>
      <c r="R2" s="54" t="s">
        <v>50</v>
      </c>
      <c r="S2" s="54" t="s">
        <v>51</v>
      </c>
      <c r="T2" s="54" t="s">
        <v>52</v>
      </c>
      <c r="U2" s="54" t="s">
        <v>53</v>
      </c>
      <c r="V2" s="54" t="s">
        <v>54</v>
      </c>
      <c r="W2" s="54" t="s">
        <v>55</v>
      </c>
      <c r="X2" s="54" t="s">
        <v>56</v>
      </c>
    </row>
    <row r="3" spans="1:24" ht="18" customHeight="1" x14ac:dyDescent="0.2">
      <c r="A3" s="53"/>
      <c r="B3" s="287"/>
      <c r="C3" s="288"/>
      <c r="D3" s="288"/>
      <c r="E3" s="288"/>
      <c r="F3" s="288"/>
      <c r="G3" s="288"/>
      <c r="H3" s="289"/>
      <c r="I3" s="292"/>
      <c r="J3" s="293"/>
      <c r="K3" s="263"/>
      <c r="L3" s="269"/>
      <c r="M3" s="263"/>
      <c r="N3" s="269"/>
      <c r="O3" s="263"/>
      <c r="P3" s="260"/>
      <c r="Q3" s="55">
        <v>11.2</v>
      </c>
      <c r="R3" s="55">
        <v>10.96</v>
      </c>
      <c r="S3" s="55">
        <v>10.9</v>
      </c>
      <c r="T3" s="55">
        <v>10.72</v>
      </c>
      <c r="U3" s="55">
        <v>10.6</v>
      </c>
      <c r="V3" s="55">
        <v>10.36</v>
      </c>
      <c r="W3" s="55">
        <v>10.18</v>
      </c>
      <c r="X3" s="55">
        <v>10</v>
      </c>
    </row>
    <row r="4" spans="1:24" ht="18" customHeight="1" x14ac:dyDescent="0.2">
      <c r="A4" s="53" t="s">
        <v>1131</v>
      </c>
      <c r="B4" s="97" t="s">
        <v>1132</v>
      </c>
      <c r="C4" s="71" t="s">
        <v>12</v>
      </c>
      <c r="D4" s="72">
        <v>0.5</v>
      </c>
      <c r="E4" s="73" t="s">
        <v>14</v>
      </c>
      <c r="F4" s="74">
        <v>4</v>
      </c>
      <c r="G4" s="75" t="s">
        <v>10</v>
      </c>
      <c r="H4" s="74">
        <v>0.5</v>
      </c>
      <c r="I4" s="76">
        <f>D4+F4+H4</f>
        <v>5</v>
      </c>
      <c r="J4" s="58">
        <f>IF(D4='基本（介護無）・単一'!$F$4,'基本（介護無）・単一'!$L$4,IF(D4='基本（介護無）・単一'!$F$5,'基本（介護無）・単一'!$L$5,IF(D4='基本（介護無）・単一'!$F$6,'基本（介護無）・単一'!$L$6,IF(D4='基本（介護無）・単一'!$F$7,'基本（介護無）・単一'!$L$7,IF(D4='基本（介護無）・単一'!$F$8,'基本（介護無）・単一'!$L$8,IF(D4='基本（介護無）・単一'!$F$9,'基本（介護無）・単一'!$L$9,IF(D4='基本（介護無）・単一'!$F$10,'基本（介護無）・単一'!$L$10)))))))</f>
        <v>148</v>
      </c>
      <c r="K4" s="256">
        <v>0</v>
      </c>
      <c r="L4" s="58">
        <f>'④身体介護を伴わない移動支援・複合（日中＆夜間早朝）'!$J$11</f>
        <v>818</v>
      </c>
      <c r="M4" s="256">
        <v>0.25</v>
      </c>
      <c r="N4" s="58">
        <f>'⑤身体介護を伴わない移動支援・複合（夜間早朝＆深夜）'!J44</f>
        <v>98</v>
      </c>
      <c r="O4" s="256">
        <v>0.5</v>
      </c>
      <c r="P4" s="58">
        <f t="shared" ref="P4:P35" si="0">ROUND(J4*(1+$K$4),0)+ROUND(L4*(1+$M$4),0)+ROUND(N4*(1+$O$4),0)</f>
        <v>1318</v>
      </c>
      <c r="Q4" s="59">
        <f t="shared" ref="Q4:Q67" si="1">ROUNDDOWN($P4*Q$3,0)</f>
        <v>14761</v>
      </c>
      <c r="R4" s="59">
        <f t="shared" ref="R4:R67" si="2">ROUNDDOWN($P4*R$3,0)</f>
        <v>14445</v>
      </c>
      <c r="S4" s="59">
        <f t="shared" ref="S4:S67" si="3">ROUNDDOWN($P4*S$3,0)</f>
        <v>14366</v>
      </c>
      <c r="T4" s="59">
        <f t="shared" ref="T4:T67" si="4">ROUNDDOWN($P4*T$3,0)</f>
        <v>14128</v>
      </c>
      <c r="U4" s="59">
        <f t="shared" ref="U4:U67" si="5">ROUNDDOWN($P4*U$3,0)</f>
        <v>13970</v>
      </c>
      <c r="V4" s="59">
        <f t="shared" ref="V4:V67" si="6">ROUNDDOWN($P4*V$3,0)</f>
        <v>13654</v>
      </c>
      <c r="W4" s="59">
        <f t="shared" ref="W4:W67" si="7">ROUNDDOWN($P4*W$3,0)</f>
        <v>13417</v>
      </c>
      <c r="X4" s="59">
        <f t="shared" ref="X4:X67" si="8">ROUNDDOWN($P4*X$3,0)</f>
        <v>13180</v>
      </c>
    </row>
    <row r="5" spans="1:24" ht="18" customHeight="1" x14ac:dyDescent="0.2">
      <c r="A5" s="53" t="s">
        <v>1133</v>
      </c>
      <c r="B5" s="90" t="s">
        <v>1132</v>
      </c>
      <c r="C5" s="56" t="s">
        <v>12</v>
      </c>
      <c r="D5" s="60">
        <v>0.5</v>
      </c>
      <c r="E5" s="61" t="s">
        <v>14</v>
      </c>
      <c r="F5" s="77">
        <v>4</v>
      </c>
      <c r="G5" s="78" t="s">
        <v>10</v>
      </c>
      <c r="H5" s="77">
        <v>1</v>
      </c>
      <c r="I5" s="76">
        <f t="shared" ref="I5:I68" si="9">D5+F5+H5</f>
        <v>5.5</v>
      </c>
      <c r="J5" s="58">
        <f>IF(D5='基本（介護無）・単一'!$F$4,'基本（介護無）・単一'!$L$4,IF(D5='基本（介護無）・単一'!$F$5,'基本（介護無）・単一'!$L$5,IF(D5='基本（介護無）・単一'!$F$6,'基本（介護無）・単一'!$L$6,IF(D5='基本（介護無）・単一'!$F$7,'基本（介護無）・単一'!$L$7,IF(D5='基本（介護無）・単一'!$F$8,'基本（介護無）・単一'!$L$8,IF(D5='基本（介護無）・単一'!$F$9,'基本（介護無）・単一'!$L$9,IF(D5='基本（介護無）・単一'!$F$10,'基本（介護無）・単一'!$L$10)))))))</f>
        <v>148</v>
      </c>
      <c r="K5" s="257"/>
      <c r="L5" s="58">
        <f>'④身体介護を伴わない移動支援・複合（日中＆夜間早朝）'!$J$11</f>
        <v>818</v>
      </c>
      <c r="M5" s="257"/>
      <c r="N5" s="58">
        <f>'⑤身体介護を伴わない移動支援・複合（夜間早朝＆深夜）'!J45</f>
        <v>195</v>
      </c>
      <c r="O5" s="257"/>
      <c r="P5" s="58">
        <f t="shared" si="0"/>
        <v>1464</v>
      </c>
      <c r="Q5" s="59">
        <f t="shared" si="1"/>
        <v>16396</v>
      </c>
      <c r="R5" s="59">
        <f t="shared" si="2"/>
        <v>16045</v>
      </c>
      <c r="S5" s="59">
        <f t="shared" si="3"/>
        <v>15957</v>
      </c>
      <c r="T5" s="59">
        <f t="shared" si="4"/>
        <v>15694</v>
      </c>
      <c r="U5" s="59">
        <f t="shared" si="5"/>
        <v>15518</v>
      </c>
      <c r="V5" s="59">
        <f t="shared" si="6"/>
        <v>15167</v>
      </c>
      <c r="W5" s="59">
        <f t="shared" si="7"/>
        <v>14903</v>
      </c>
      <c r="X5" s="59">
        <f t="shared" si="8"/>
        <v>14640</v>
      </c>
    </row>
    <row r="6" spans="1:24" ht="18" customHeight="1" x14ac:dyDescent="0.2">
      <c r="A6" s="53" t="s">
        <v>1134</v>
      </c>
      <c r="B6" s="90" t="s">
        <v>1132</v>
      </c>
      <c r="C6" s="56" t="s">
        <v>12</v>
      </c>
      <c r="D6" s="60">
        <v>0.5</v>
      </c>
      <c r="E6" s="61" t="s">
        <v>14</v>
      </c>
      <c r="F6" s="77">
        <v>4</v>
      </c>
      <c r="G6" s="78" t="s">
        <v>10</v>
      </c>
      <c r="H6" s="77">
        <v>1.5</v>
      </c>
      <c r="I6" s="76">
        <f t="shared" si="9"/>
        <v>6</v>
      </c>
      <c r="J6" s="58">
        <f>IF(D6='基本（介護無）・単一'!$F$4,'基本（介護無）・単一'!$L$4,IF(D6='基本（介護無）・単一'!$F$5,'基本（介護無）・単一'!$L$5,IF(D6='基本（介護無）・単一'!$F$6,'基本（介護無）・単一'!$L$6,IF(D6='基本（介護無）・単一'!$F$7,'基本（介護無）・単一'!$L$7,IF(D6='基本（介護無）・単一'!$F$8,'基本（介護無）・単一'!$L$8,IF(D6='基本（介護無）・単一'!$F$9,'基本（介護無）・単一'!$L$9,IF(D6='基本（介護無）・単一'!$F$10,'基本（介護無）・単一'!$L$10)))))))</f>
        <v>148</v>
      </c>
      <c r="K6" s="257"/>
      <c r="L6" s="58">
        <f>'④身体介護を伴わない移動支援・複合（日中＆夜間早朝）'!$J$11</f>
        <v>818</v>
      </c>
      <c r="M6" s="257"/>
      <c r="N6" s="58">
        <f>'⑤身体介護を伴わない移動支援・複合（夜間早朝＆深夜）'!J46</f>
        <v>291</v>
      </c>
      <c r="O6" s="257"/>
      <c r="P6" s="58">
        <f t="shared" si="0"/>
        <v>1608</v>
      </c>
      <c r="Q6" s="59">
        <f t="shared" si="1"/>
        <v>18009</v>
      </c>
      <c r="R6" s="59">
        <f t="shared" si="2"/>
        <v>17623</v>
      </c>
      <c r="S6" s="59">
        <f t="shared" si="3"/>
        <v>17527</v>
      </c>
      <c r="T6" s="59">
        <f t="shared" si="4"/>
        <v>17237</v>
      </c>
      <c r="U6" s="59">
        <f t="shared" si="5"/>
        <v>17044</v>
      </c>
      <c r="V6" s="59">
        <f t="shared" si="6"/>
        <v>16658</v>
      </c>
      <c r="W6" s="59">
        <f t="shared" si="7"/>
        <v>16369</v>
      </c>
      <c r="X6" s="59">
        <f t="shared" si="8"/>
        <v>16080</v>
      </c>
    </row>
    <row r="7" spans="1:24" ht="18" customHeight="1" x14ac:dyDescent="0.2">
      <c r="A7" s="53" t="s">
        <v>1135</v>
      </c>
      <c r="B7" s="90" t="s">
        <v>1132</v>
      </c>
      <c r="C7" s="56" t="s">
        <v>12</v>
      </c>
      <c r="D7" s="60">
        <v>0.5</v>
      </c>
      <c r="E7" s="61" t="s">
        <v>14</v>
      </c>
      <c r="F7" s="77">
        <v>4</v>
      </c>
      <c r="G7" s="78" t="s">
        <v>10</v>
      </c>
      <c r="H7" s="77">
        <v>2</v>
      </c>
      <c r="I7" s="76">
        <f t="shared" si="9"/>
        <v>6.5</v>
      </c>
      <c r="J7" s="58">
        <f>IF(D7='基本（介護無）・単一'!$F$4,'基本（介護無）・単一'!$L$4,IF(D7='基本（介護無）・単一'!$F$5,'基本（介護無）・単一'!$L$5,IF(D7='基本（介護無）・単一'!$F$6,'基本（介護無）・単一'!$L$6,IF(D7='基本（介護無）・単一'!$F$7,'基本（介護無）・単一'!$L$7,IF(D7='基本（介護無）・単一'!$F$8,'基本（介護無）・単一'!$L$8,IF(D7='基本（介護無）・単一'!$F$9,'基本（介護無）・単一'!$L$9,IF(D7='基本（介護無）・単一'!$F$10,'基本（介護無）・単一'!$L$10)))))))</f>
        <v>148</v>
      </c>
      <c r="K7" s="257"/>
      <c r="L7" s="58">
        <f>'④身体介護を伴わない移動支援・複合（日中＆夜間早朝）'!$J$11</f>
        <v>818</v>
      </c>
      <c r="M7" s="257"/>
      <c r="N7" s="58">
        <f>'⑤身体介護を伴わない移動支援・複合（夜間早朝＆深夜）'!J47</f>
        <v>388</v>
      </c>
      <c r="O7" s="257"/>
      <c r="P7" s="58">
        <f t="shared" si="0"/>
        <v>1753</v>
      </c>
      <c r="Q7" s="59">
        <f t="shared" si="1"/>
        <v>19633</v>
      </c>
      <c r="R7" s="59">
        <f t="shared" si="2"/>
        <v>19212</v>
      </c>
      <c r="S7" s="59">
        <f t="shared" si="3"/>
        <v>19107</v>
      </c>
      <c r="T7" s="59">
        <f t="shared" si="4"/>
        <v>18792</v>
      </c>
      <c r="U7" s="59">
        <f t="shared" si="5"/>
        <v>18581</v>
      </c>
      <c r="V7" s="59">
        <f t="shared" si="6"/>
        <v>18161</v>
      </c>
      <c r="W7" s="59">
        <f t="shared" si="7"/>
        <v>17845</v>
      </c>
      <c r="X7" s="59">
        <f t="shared" si="8"/>
        <v>17530</v>
      </c>
    </row>
    <row r="8" spans="1:24" ht="18" customHeight="1" x14ac:dyDescent="0.2">
      <c r="A8" s="53" t="s">
        <v>1136</v>
      </c>
      <c r="B8" s="90" t="s">
        <v>1132</v>
      </c>
      <c r="C8" s="56" t="s">
        <v>12</v>
      </c>
      <c r="D8" s="60">
        <v>0.5</v>
      </c>
      <c r="E8" s="61" t="s">
        <v>14</v>
      </c>
      <c r="F8" s="77">
        <v>4</v>
      </c>
      <c r="G8" s="78" t="s">
        <v>10</v>
      </c>
      <c r="H8" s="77">
        <v>2.5</v>
      </c>
      <c r="I8" s="76">
        <f t="shared" si="9"/>
        <v>7</v>
      </c>
      <c r="J8" s="58">
        <f>IF(D8='基本（介護無）・単一'!$F$4,'基本（介護無）・単一'!$L$4,IF(D8='基本（介護無）・単一'!$F$5,'基本（介護無）・単一'!$L$5,IF(D8='基本（介護無）・単一'!$F$6,'基本（介護無）・単一'!$L$6,IF(D8='基本（介護無）・単一'!$F$7,'基本（介護無）・単一'!$L$7,IF(D8='基本（介護無）・単一'!$F$8,'基本（介護無）・単一'!$L$8,IF(D8='基本（介護無）・単一'!$F$9,'基本（介護無）・単一'!$L$9,IF(D8='基本（介護無）・単一'!$F$10,'基本（介護無）・単一'!$L$10)))))))</f>
        <v>148</v>
      </c>
      <c r="K8" s="257"/>
      <c r="L8" s="58">
        <f>'④身体介護を伴わない移動支援・複合（日中＆夜間早朝）'!$J$11</f>
        <v>818</v>
      </c>
      <c r="M8" s="257"/>
      <c r="N8" s="58">
        <f>'⑤身体介護を伴わない移動支援・複合（夜間早朝＆深夜）'!J48</f>
        <v>484</v>
      </c>
      <c r="O8" s="257"/>
      <c r="P8" s="58">
        <f t="shared" si="0"/>
        <v>1897</v>
      </c>
      <c r="Q8" s="59">
        <f t="shared" si="1"/>
        <v>21246</v>
      </c>
      <c r="R8" s="59">
        <f t="shared" si="2"/>
        <v>20791</v>
      </c>
      <c r="S8" s="59">
        <f t="shared" si="3"/>
        <v>20677</v>
      </c>
      <c r="T8" s="59">
        <f t="shared" si="4"/>
        <v>20335</v>
      </c>
      <c r="U8" s="59">
        <f t="shared" si="5"/>
        <v>20108</v>
      </c>
      <c r="V8" s="59">
        <f t="shared" si="6"/>
        <v>19652</v>
      </c>
      <c r="W8" s="59">
        <f t="shared" si="7"/>
        <v>19311</v>
      </c>
      <c r="X8" s="59">
        <f t="shared" si="8"/>
        <v>18970</v>
      </c>
    </row>
    <row r="9" spans="1:24" ht="18" customHeight="1" x14ac:dyDescent="0.2">
      <c r="A9" s="53" t="s">
        <v>1137</v>
      </c>
      <c r="B9" s="90" t="s">
        <v>1132</v>
      </c>
      <c r="C9" s="56" t="s">
        <v>12</v>
      </c>
      <c r="D9" s="60">
        <v>1</v>
      </c>
      <c r="E9" s="61" t="s">
        <v>14</v>
      </c>
      <c r="F9" s="77">
        <v>4</v>
      </c>
      <c r="G9" s="78" t="s">
        <v>10</v>
      </c>
      <c r="H9" s="77">
        <v>0.5</v>
      </c>
      <c r="I9" s="76">
        <f t="shared" si="9"/>
        <v>5.5</v>
      </c>
      <c r="J9" s="58">
        <f>IF(D9='基本（介護無）・単一'!$F$4,'基本（介護無）・単一'!$L$4,IF(D9='基本（介護無）・単一'!$F$5,'基本（介護無）・単一'!$L$5,IF(D9='基本（介護無）・単一'!$F$6,'基本（介護無）・単一'!$L$6,IF(D9='基本（介護無）・単一'!$F$7,'基本（介護無）・単一'!$L$7,IF(D9='基本（介護無）・単一'!$F$8,'基本（介護無）・単一'!$L$8,IF(D9='基本（介護無）・単一'!$F$9,'基本（介護無）・単一'!$L$9,IF(D9='基本（介護無）・単一'!$F$10,'基本（介護無）・単一'!$L$10)))))))</f>
        <v>276</v>
      </c>
      <c r="K9" s="257"/>
      <c r="L9" s="58">
        <f>'④身体介護を伴わない移動支援・複合（日中＆夜間早朝）'!$J$20</f>
        <v>787</v>
      </c>
      <c r="M9" s="257"/>
      <c r="N9" s="58">
        <f>N4</f>
        <v>98</v>
      </c>
      <c r="O9" s="257"/>
      <c r="P9" s="58">
        <f t="shared" si="0"/>
        <v>1407</v>
      </c>
      <c r="Q9" s="59">
        <f t="shared" si="1"/>
        <v>15758</v>
      </c>
      <c r="R9" s="59">
        <f t="shared" si="2"/>
        <v>15420</v>
      </c>
      <c r="S9" s="59">
        <f t="shared" si="3"/>
        <v>15336</v>
      </c>
      <c r="T9" s="59">
        <f t="shared" si="4"/>
        <v>15083</v>
      </c>
      <c r="U9" s="59">
        <f t="shared" si="5"/>
        <v>14914</v>
      </c>
      <c r="V9" s="59">
        <f t="shared" si="6"/>
        <v>14576</v>
      </c>
      <c r="W9" s="59">
        <f t="shared" si="7"/>
        <v>14323</v>
      </c>
      <c r="X9" s="59">
        <f t="shared" si="8"/>
        <v>14070</v>
      </c>
    </row>
    <row r="10" spans="1:24" ht="18" customHeight="1" x14ac:dyDescent="0.2">
      <c r="A10" s="53" t="s">
        <v>1138</v>
      </c>
      <c r="B10" s="90" t="s">
        <v>1132</v>
      </c>
      <c r="C10" s="56" t="s">
        <v>12</v>
      </c>
      <c r="D10" s="60">
        <v>1</v>
      </c>
      <c r="E10" s="61" t="s">
        <v>14</v>
      </c>
      <c r="F10" s="77">
        <v>4</v>
      </c>
      <c r="G10" s="78" t="s">
        <v>10</v>
      </c>
      <c r="H10" s="77">
        <v>1</v>
      </c>
      <c r="I10" s="76">
        <f t="shared" si="9"/>
        <v>6</v>
      </c>
      <c r="J10" s="58">
        <f>IF(D10='基本（介護無）・単一'!$F$4,'基本（介護無）・単一'!$L$4,IF(D10='基本（介護無）・単一'!$F$5,'基本（介護無）・単一'!$L$5,IF(D10='基本（介護無）・単一'!$F$6,'基本（介護無）・単一'!$L$6,IF(D10='基本（介護無）・単一'!$F$7,'基本（介護無）・単一'!$L$7,IF(D10='基本（介護無）・単一'!$F$8,'基本（介護無）・単一'!$L$8,IF(D10='基本（介護無）・単一'!$F$9,'基本（介護無）・単一'!$L$9,IF(D10='基本（介護無）・単一'!$F$10,'基本（介護無）・単一'!$L$10)))))))</f>
        <v>276</v>
      </c>
      <c r="K10" s="257"/>
      <c r="L10" s="58">
        <f>'④身体介護を伴わない移動支援・複合（日中＆夜間早朝）'!$J$20</f>
        <v>787</v>
      </c>
      <c r="M10" s="257"/>
      <c r="N10" s="58">
        <f t="shared" ref="N10:N73" si="10">N5</f>
        <v>195</v>
      </c>
      <c r="O10" s="257"/>
      <c r="P10" s="58">
        <f t="shared" si="0"/>
        <v>1553</v>
      </c>
      <c r="Q10" s="59">
        <f t="shared" si="1"/>
        <v>17393</v>
      </c>
      <c r="R10" s="59">
        <f t="shared" si="2"/>
        <v>17020</v>
      </c>
      <c r="S10" s="59">
        <f t="shared" si="3"/>
        <v>16927</v>
      </c>
      <c r="T10" s="59">
        <f t="shared" si="4"/>
        <v>16648</v>
      </c>
      <c r="U10" s="59">
        <f t="shared" si="5"/>
        <v>16461</v>
      </c>
      <c r="V10" s="59">
        <f t="shared" si="6"/>
        <v>16089</v>
      </c>
      <c r="W10" s="59">
        <f t="shared" si="7"/>
        <v>15809</v>
      </c>
      <c r="X10" s="59">
        <f t="shared" si="8"/>
        <v>15530</v>
      </c>
    </row>
    <row r="11" spans="1:24" ht="18" customHeight="1" x14ac:dyDescent="0.2">
      <c r="A11" s="53" t="s">
        <v>1139</v>
      </c>
      <c r="B11" s="90" t="s">
        <v>1132</v>
      </c>
      <c r="C11" s="56" t="s">
        <v>12</v>
      </c>
      <c r="D11" s="60">
        <v>1</v>
      </c>
      <c r="E11" s="61" t="s">
        <v>14</v>
      </c>
      <c r="F11" s="77">
        <v>4</v>
      </c>
      <c r="G11" s="78" t="s">
        <v>10</v>
      </c>
      <c r="H11" s="77">
        <v>1.5</v>
      </c>
      <c r="I11" s="76">
        <f t="shared" si="9"/>
        <v>6.5</v>
      </c>
      <c r="J11" s="58">
        <f>IF(D11='基本（介護無）・単一'!$F$4,'基本（介護無）・単一'!$L$4,IF(D11='基本（介護無）・単一'!$F$5,'基本（介護無）・単一'!$L$5,IF(D11='基本（介護無）・単一'!$F$6,'基本（介護無）・単一'!$L$6,IF(D11='基本（介護無）・単一'!$F$7,'基本（介護無）・単一'!$L$7,IF(D11='基本（介護無）・単一'!$F$8,'基本（介護無）・単一'!$L$8,IF(D11='基本（介護無）・単一'!$F$9,'基本（介護無）・単一'!$L$9,IF(D11='基本（介護無）・単一'!$F$10,'基本（介護無）・単一'!$L$10)))))))</f>
        <v>276</v>
      </c>
      <c r="K11" s="257"/>
      <c r="L11" s="58">
        <f>'④身体介護を伴わない移動支援・複合（日中＆夜間早朝）'!$J$20</f>
        <v>787</v>
      </c>
      <c r="M11" s="257"/>
      <c r="N11" s="58">
        <f t="shared" si="10"/>
        <v>291</v>
      </c>
      <c r="O11" s="257"/>
      <c r="P11" s="58">
        <f t="shared" si="0"/>
        <v>1697</v>
      </c>
      <c r="Q11" s="59">
        <f t="shared" si="1"/>
        <v>19006</v>
      </c>
      <c r="R11" s="59">
        <f t="shared" si="2"/>
        <v>18599</v>
      </c>
      <c r="S11" s="59">
        <f t="shared" si="3"/>
        <v>18497</v>
      </c>
      <c r="T11" s="59">
        <f t="shared" si="4"/>
        <v>18191</v>
      </c>
      <c r="U11" s="59">
        <f t="shared" si="5"/>
        <v>17988</v>
      </c>
      <c r="V11" s="59">
        <f t="shared" si="6"/>
        <v>17580</v>
      </c>
      <c r="W11" s="59">
        <f t="shared" si="7"/>
        <v>17275</v>
      </c>
      <c r="X11" s="59">
        <f t="shared" si="8"/>
        <v>16970</v>
      </c>
    </row>
    <row r="12" spans="1:24" ht="18" customHeight="1" x14ac:dyDescent="0.2">
      <c r="A12" s="53" t="s">
        <v>1140</v>
      </c>
      <c r="B12" s="90" t="s">
        <v>1132</v>
      </c>
      <c r="C12" s="56" t="s">
        <v>12</v>
      </c>
      <c r="D12" s="60">
        <v>1</v>
      </c>
      <c r="E12" s="61" t="s">
        <v>14</v>
      </c>
      <c r="F12" s="77">
        <v>4</v>
      </c>
      <c r="G12" s="78" t="s">
        <v>10</v>
      </c>
      <c r="H12" s="77">
        <v>2</v>
      </c>
      <c r="I12" s="76">
        <f t="shared" si="9"/>
        <v>7</v>
      </c>
      <c r="J12" s="58">
        <f>IF(D12='基本（介護無）・単一'!$F$4,'基本（介護無）・単一'!$L$4,IF(D12='基本（介護無）・単一'!$F$5,'基本（介護無）・単一'!$L$5,IF(D12='基本（介護無）・単一'!$F$6,'基本（介護無）・単一'!$L$6,IF(D12='基本（介護無）・単一'!$F$7,'基本（介護無）・単一'!$L$7,IF(D12='基本（介護無）・単一'!$F$8,'基本（介護無）・単一'!$L$8,IF(D12='基本（介護無）・単一'!$F$9,'基本（介護無）・単一'!$L$9,IF(D12='基本（介護無）・単一'!$F$10,'基本（介護無）・単一'!$L$10)))))))</f>
        <v>276</v>
      </c>
      <c r="K12" s="257"/>
      <c r="L12" s="58">
        <f>'④身体介護を伴わない移動支援・複合（日中＆夜間早朝）'!$J$20</f>
        <v>787</v>
      </c>
      <c r="M12" s="257"/>
      <c r="N12" s="58">
        <f t="shared" si="10"/>
        <v>388</v>
      </c>
      <c r="O12" s="257"/>
      <c r="P12" s="58">
        <f t="shared" si="0"/>
        <v>1842</v>
      </c>
      <c r="Q12" s="59">
        <f t="shared" si="1"/>
        <v>20630</v>
      </c>
      <c r="R12" s="59">
        <f t="shared" si="2"/>
        <v>20188</v>
      </c>
      <c r="S12" s="59">
        <f t="shared" si="3"/>
        <v>20077</v>
      </c>
      <c r="T12" s="59">
        <f t="shared" si="4"/>
        <v>19746</v>
      </c>
      <c r="U12" s="59">
        <f t="shared" si="5"/>
        <v>19525</v>
      </c>
      <c r="V12" s="59">
        <f t="shared" si="6"/>
        <v>19083</v>
      </c>
      <c r="W12" s="59">
        <f t="shared" si="7"/>
        <v>18751</v>
      </c>
      <c r="X12" s="59">
        <f t="shared" si="8"/>
        <v>18420</v>
      </c>
    </row>
    <row r="13" spans="1:24" ht="18" customHeight="1" x14ac:dyDescent="0.2">
      <c r="A13" s="53" t="s">
        <v>1141</v>
      </c>
      <c r="B13" s="90" t="s">
        <v>1132</v>
      </c>
      <c r="C13" s="56" t="s">
        <v>12</v>
      </c>
      <c r="D13" s="60">
        <v>1</v>
      </c>
      <c r="E13" s="61" t="s">
        <v>14</v>
      </c>
      <c r="F13" s="77">
        <v>4</v>
      </c>
      <c r="G13" s="78" t="s">
        <v>10</v>
      </c>
      <c r="H13" s="77">
        <v>2.5</v>
      </c>
      <c r="I13" s="76">
        <f t="shared" si="9"/>
        <v>7.5</v>
      </c>
      <c r="J13" s="58">
        <f>IF(D13='基本（介護無）・単一'!$F$4,'基本（介護無）・単一'!$L$4,IF(D13='基本（介護無）・単一'!$F$5,'基本（介護無）・単一'!$L$5,IF(D13='基本（介護無）・単一'!$F$6,'基本（介護無）・単一'!$L$6,IF(D13='基本（介護無）・単一'!$F$7,'基本（介護無）・単一'!$L$7,IF(D13='基本（介護無）・単一'!$F$8,'基本（介護無）・単一'!$L$8,IF(D13='基本（介護無）・単一'!$F$9,'基本（介護無）・単一'!$L$9,IF(D13='基本（介護無）・単一'!$F$10,'基本（介護無）・単一'!$L$10)))))))</f>
        <v>276</v>
      </c>
      <c r="K13" s="257"/>
      <c r="L13" s="58">
        <f>'④身体介護を伴わない移動支援・複合（日中＆夜間早朝）'!$J$20</f>
        <v>787</v>
      </c>
      <c r="M13" s="257"/>
      <c r="N13" s="58">
        <f t="shared" si="10"/>
        <v>484</v>
      </c>
      <c r="O13" s="257"/>
      <c r="P13" s="58">
        <f t="shared" si="0"/>
        <v>1986</v>
      </c>
      <c r="Q13" s="59">
        <f t="shared" si="1"/>
        <v>22243</v>
      </c>
      <c r="R13" s="59">
        <f t="shared" si="2"/>
        <v>21766</v>
      </c>
      <c r="S13" s="59">
        <f t="shared" si="3"/>
        <v>21647</v>
      </c>
      <c r="T13" s="59">
        <f t="shared" si="4"/>
        <v>21289</v>
      </c>
      <c r="U13" s="59">
        <f t="shared" si="5"/>
        <v>21051</v>
      </c>
      <c r="V13" s="59">
        <f t="shared" si="6"/>
        <v>20574</v>
      </c>
      <c r="W13" s="59">
        <f t="shared" si="7"/>
        <v>20217</v>
      </c>
      <c r="X13" s="59">
        <f t="shared" si="8"/>
        <v>19860</v>
      </c>
    </row>
    <row r="14" spans="1:24" ht="18" customHeight="1" x14ac:dyDescent="0.2">
      <c r="A14" s="53" t="s">
        <v>1142</v>
      </c>
      <c r="B14" s="90" t="s">
        <v>1132</v>
      </c>
      <c r="C14" s="56" t="s">
        <v>12</v>
      </c>
      <c r="D14" s="60">
        <v>1.5</v>
      </c>
      <c r="E14" s="61" t="s">
        <v>14</v>
      </c>
      <c r="F14" s="77">
        <v>4</v>
      </c>
      <c r="G14" s="78" t="s">
        <v>10</v>
      </c>
      <c r="H14" s="77">
        <v>0.5</v>
      </c>
      <c r="I14" s="76">
        <f t="shared" si="9"/>
        <v>6</v>
      </c>
      <c r="J14" s="58">
        <f>IF(D14='基本（介護無）・単一'!$F$4,'基本（介護無）・単一'!$L$4,IF(D14='基本（介護無）・単一'!$F$5,'基本（介護無）・単一'!$L$5,IF(D14='基本（介護無）・単一'!$F$6,'基本（介護無）・単一'!$L$6,IF(D14='基本（介護無）・単一'!$F$7,'基本（介護無）・単一'!$L$7,IF(D14='基本（介護無）・単一'!$F$8,'基本（介護無）・単一'!$L$8,IF(D14='基本（介護無）・単一'!$F$9,'基本（介護無）・単一'!$L$9,IF(D14='基本（介護無）・単一'!$F$10,'基本（介護無）・単一'!$L$10)))))))</f>
        <v>385</v>
      </c>
      <c r="K14" s="257"/>
      <c r="L14" s="58">
        <f>'④身体介護を伴わない移動支援・複合（日中＆夜間早朝）'!$J$29</f>
        <v>774</v>
      </c>
      <c r="M14" s="257"/>
      <c r="N14" s="58">
        <f t="shared" si="10"/>
        <v>98</v>
      </c>
      <c r="O14" s="257"/>
      <c r="P14" s="58">
        <f t="shared" si="0"/>
        <v>1500</v>
      </c>
      <c r="Q14" s="59">
        <f t="shared" si="1"/>
        <v>16800</v>
      </c>
      <c r="R14" s="59">
        <f t="shared" si="2"/>
        <v>16440</v>
      </c>
      <c r="S14" s="59">
        <f t="shared" si="3"/>
        <v>16350</v>
      </c>
      <c r="T14" s="59">
        <f t="shared" si="4"/>
        <v>16080</v>
      </c>
      <c r="U14" s="59">
        <f t="shared" si="5"/>
        <v>15900</v>
      </c>
      <c r="V14" s="59">
        <f t="shared" si="6"/>
        <v>15540</v>
      </c>
      <c r="W14" s="59">
        <f t="shared" si="7"/>
        <v>15270</v>
      </c>
      <c r="X14" s="59">
        <f t="shared" si="8"/>
        <v>15000</v>
      </c>
    </row>
    <row r="15" spans="1:24" ht="18" customHeight="1" x14ac:dyDescent="0.2">
      <c r="A15" s="53" t="s">
        <v>1143</v>
      </c>
      <c r="B15" s="90" t="s">
        <v>1132</v>
      </c>
      <c r="C15" s="56" t="s">
        <v>12</v>
      </c>
      <c r="D15" s="60">
        <v>1.5</v>
      </c>
      <c r="E15" s="61" t="s">
        <v>14</v>
      </c>
      <c r="F15" s="77">
        <v>4</v>
      </c>
      <c r="G15" s="78" t="s">
        <v>10</v>
      </c>
      <c r="H15" s="77">
        <v>1</v>
      </c>
      <c r="I15" s="76">
        <f t="shared" si="9"/>
        <v>6.5</v>
      </c>
      <c r="J15" s="58">
        <f>IF(D15='基本（介護無）・単一'!$F$4,'基本（介護無）・単一'!$L$4,IF(D15='基本（介護無）・単一'!$F$5,'基本（介護無）・単一'!$L$5,IF(D15='基本（介護無）・単一'!$F$6,'基本（介護無）・単一'!$L$6,IF(D15='基本（介護無）・単一'!$F$7,'基本（介護無）・単一'!$L$7,IF(D15='基本（介護無）・単一'!$F$8,'基本（介護無）・単一'!$L$8,IF(D15='基本（介護無）・単一'!$F$9,'基本（介護無）・単一'!$L$9,IF(D15='基本（介護無）・単一'!$F$10,'基本（介護無）・単一'!$L$10)))))))</f>
        <v>385</v>
      </c>
      <c r="K15" s="257"/>
      <c r="L15" s="58">
        <f>'④身体介護を伴わない移動支援・複合（日中＆夜間早朝）'!$J$29</f>
        <v>774</v>
      </c>
      <c r="M15" s="257"/>
      <c r="N15" s="58">
        <f t="shared" si="10"/>
        <v>195</v>
      </c>
      <c r="O15" s="257"/>
      <c r="P15" s="58">
        <f t="shared" si="0"/>
        <v>1646</v>
      </c>
      <c r="Q15" s="59">
        <f t="shared" si="1"/>
        <v>18435</v>
      </c>
      <c r="R15" s="59">
        <f t="shared" si="2"/>
        <v>18040</v>
      </c>
      <c r="S15" s="59">
        <f t="shared" si="3"/>
        <v>17941</v>
      </c>
      <c r="T15" s="59">
        <f t="shared" si="4"/>
        <v>17645</v>
      </c>
      <c r="U15" s="59">
        <f t="shared" si="5"/>
        <v>17447</v>
      </c>
      <c r="V15" s="59">
        <f t="shared" si="6"/>
        <v>17052</v>
      </c>
      <c r="W15" s="59">
        <f t="shared" si="7"/>
        <v>16756</v>
      </c>
      <c r="X15" s="59">
        <f t="shared" si="8"/>
        <v>16460</v>
      </c>
    </row>
    <row r="16" spans="1:24" ht="18" customHeight="1" x14ac:dyDescent="0.2">
      <c r="A16" s="53" t="s">
        <v>1144</v>
      </c>
      <c r="B16" s="90" t="s">
        <v>1132</v>
      </c>
      <c r="C16" s="56" t="s">
        <v>12</v>
      </c>
      <c r="D16" s="60">
        <v>1.5</v>
      </c>
      <c r="E16" s="61" t="s">
        <v>14</v>
      </c>
      <c r="F16" s="77">
        <v>4</v>
      </c>
      <c r="G16" s="78" t="s">
        <v>10</v>
      </c>
      <c r="H16" s="77">
        <v>1.5</v>
      </c>
      <c r="I16" s="76">
        <f t="shared" si="9"/>
        <v>7</v>
      </c>
      <c r="J16" s="58">
        <f>IF(D16='基本（介護無）・単一'!$F$4,'基本（介護無）・単一'!$L$4,IF(D16='基本（介護無）・単一'!$F$5,'基本（介護無）・単一'!$L$5,IF(D16='基本（介護無）・単一'!$F$6,'基本（介護無）・単一'!$L$6,IF(D16='基本（介護無）・単一'!$F$7,'基本（介護無）・単一'!$L$7,IF(D16='基本（介護無）・単一'!$F$8,'基本（介護無）・単一'!$L$8,IF(D16='基本（介護無）・単一'!$F$9,'基本（介護無）・単一'!$L$9,IF(D16='基本（介護無）・単一'!$F$10,'基本（介護無）・単一'!$L$10)))))))</f>
        <v>385</v>
      </c>
      <c r="K16" s="257"/>
      <c r="L16" s="58">
        <f>'④身体介護を伴わない移動支援・複合（日中＆夜間早朝）'!$J$29</f>
        <v>774</v>
      </c>
      <c r="M16" s="257"/>
      <c r="N16" s="58">
        <f t="shared" si="10"/>
        <v>291</v>
      </c>
      <c r="O16" s="257"/>
      <c r="P16" s="58">
        <f t="shared" si="0"/>
        <v>1790</v>
      </c>
      <c r="Q16" s="59">
        <f t="shared" si="1"/>
        <v>20048</v>
      </c>
      <c r="R16" s="59">
        <f t="shared" si="2"/>
        <v>19618</v>
      </c>
      <c r="S16" s="59">
        <f t="shared" si="3"/>
        <v>19511</v>
      </c>
      <c r="T16" s="59">
        <f t="shared" si="4"/>
        <v>19188</v>
      </c>
      <c r="U16" s="59">
        <f t="shared" si="5"/>
        <v>18974</v>
      </c>
      <c r="V16" s="59">
        <f t="shared" si="6"/>
        <v>18544</v>
      </c>
      <c r="W16" s="59">
        <f t="shared" si="7"/>
        <v>18222</v>
      </c>
      <c r="X16" s="59">
        <f t="shared" si="8"/>
        <v>17900</v>
      </c>
    </row>
    <row r="17" spans="1:24" ht="18" customHeight="1" x14ac:dyDescent="0.2">
      <c r="A17" s="53" t="s">
        <v>1145</v>
      </c>
      <c r="B17" s="90" t="s">
        <v>1132</v>
      </c>
      <c r="C17" s="56" t="s">
        <v>12</v>
      </c>
      <c r="D17" s="60">
        <v>1.5</v>
      </c>
      <c r="E17" s="61" t="s">
        <v>14</v>
      </c>
      <c r="F17" s="77">
        <v>4</v>
      </c>
      <c r="G17" s="78" t="s">
        <v>10</v>
      </c>
      <c r="H17" s="77">
        <v>2</v>
      </c>
      <c r="I17" s="76">
        <f t="shared" si="9"/>
        <v>7.5</v>
      </c>
      <c r="J17" s="58">
        <f>IF(D17='基本（介護無）・単一'!$F$4,'基本（介護無）・単一'!$L$4,IF(D17='基本（介護無）・単一'!$F$5,'基本（介護無）・単一'!$L$5,IF(D17='基本（介護無）・単一'!$F$6,'基本（介護無）・単一'!$L$6,IF(D17='基本（介護無）・単一'!$F$7,'基本（介護無）・単一'!$L$7,IF(D17='基本（介護無）・単一'!$F$8,'基本（介護無）・単一'!$L$8,IF(D17='基本（介護無）・単一'!$F$9,'基本（介護無）・単一'!$L$9,IF(D17='基本（介護無）・単一'!$F$10,'基本（介護無）・単一'!$L$10)))))))</f>
        <v>385</v>
      </c>
      <c r="K17" s="257"/>
      <c r="L17" s="58">
        <f>'④身体介護を伴わない移動支援・複合（日中＆夜間早朝）'!$J$29</f>
        <v>774</v>
      </c>
      <c r="M17" s="257"/>
      <c r="N17" s="58">
        <f t="shared" si="10"/>
        <v>388</v>
      </c>
      <c r="O17" s="257"/>
      <c r="P17" s="58">
        <f t="shared" si="0"/>
        <v>1935</v>
      </c>
      <c r="Q17" s="59">
        <f t="shared" si="1"/>
        <v>21672</v>
      </c>
      <c r="R17" s="59">
        <f t="shared" si="2"/>
        <v>21207</v>
      </c>
      <c r="S17" s="59">
        <f t="shared" si="3"/>
        <v>21091</v>
      </c>
      <c r="T17" s="59">
        <f t="shared" si="4"/>
        <v>20743</v>
      </c>
      <c r="U17" s="59">
        <f t="shared" si="5"/>
        <v>20511</v>
      </c>
      <c r="V17" s="59">
        <f t="shared" si="6"/>
        <v>20046</v>
      </c>
      <c r="W17" s="59">
        <f t="shared" si="7"/>
        <v>19698</v>
      </c>
      <c r="X17" s="59">
        <f t="shared" si="8"/>
        <v>19350</v>
      </c>
    </row>
    <row r="18" spans="1:24" ht="18" customHeight="1" x14ac:dyDescent="0.2">
      <c r="A18" s="53" t="s">
        <v>1146</v>
      </c>
      <c r="B18" s="90" t="s">
        <v>1132</v>
      </c>
      <c r="C18" s="56" t="s">
        <v>12</v>
      </c>
      <c r="D18" s="60">
        <v>1.5</v>
      </c>
      <c r="E18" s="61" t="s">
        <v>14</v>
      </c>
      <c r="F18" s="77">
        <v>4</v>
      </c>
      <c r="G18" s="78" t="s">
        <v>10</v>
      </c>
      <c r="H18" s="77">
        <v>2.5</v>
      </c>
      <c r="I18" s="76">
        <f t="shared" si="9"/>
        <v>8</v>
      </c>
      <c r="J18" s="58">
        <f>IF(D18='基本（介護無）・単一'!$F$4,'基本（介護無）・単一'!$L$4,IF(D18='基本（介護無）・単一'!$F$5,'基本（介護無）・単一'!$L$5,IF(D18='基本（介護無）・単一'!$F$6,'基本（介護無）・単一'!$L$6,IF(D18='基本（介護無）・単一'!$F$7,'基本（介護無）・単一'!$L$7,IF(D18='基本（介護無）・単一'!$F$8,'基本（介護無）・単一'!$L$8,IF(D18='基本（介護無）・単一'!$F$9,'基本（介護無）・単一'!$L$9,IF(D18='基本（介護無）・単一'!$F$10,'基本（介護無）・単一'!$L$10)))))))</f>
        <v>385</v>
      </c>
      <c r="K18" s="257"/>
      <c r="L18" s="58">
        <f>'④身体介護を伴わない移動支援・複合（日中＆夜間早朝）'!$J$29</f>
        <v>774</v>
      </c>
      <c r="M18" s="257"/>
      <c r="N18" s="58">
        <f t="shared" si="10"/>
        <v>484</v>
      </c>
      <c r="O18" s="257"/>
      <c r="P18" s="58">
        <f t="shared" si="0"/>
        <v>2079</v>
      </c>
      <c r="Q18" s="59">
        <f t="shared" si="1"/>
        <v>23284</v>
      </c>
      <c r="R18" s="59">
        <f t="shared" si="2"/>
        <v>22785</v>
      </c>
      <c r="S18" s="59">
        <f t="shared" si="3"/>
        <v>22661</v>
      </c>
      <c r="T18" s="59">
        <f t="shared" si="4"/>
        <v>22286</v>
      </c>
      <c r="U18" s="59">
        <f t="shared" si="5"/>
        <v>22037</v>
      </c>
      <c r="V18" s="59">
        <f t="shared" si="6"/>
        <v>21538</v>
      </c>
      <c r="W18" s="59">
        <f t="shared" si="7"/>
        <v>21164</v>
      </c>
      <c r="X18" s="59">
        <f t="shared" si="8"/>
        <v>20790</v>
      </c>
    </row>
    <row r="19" spans="1:24" ht="18" customHeight="1" x14ac:dyDescent="0.2">
      <c r="A19" s="53" t="s">
        <v>1147</v>
      </c>
      <c r="B19" s="90" t="s">
        <v>1132</v>
      </c>
      <c r="C19" s="56" t="s">
        <v>12</v>
      </c>
      <c r="D19" s="60">
        <v>2</v>
      </c>
      <c r="E19" s="61" t="s">
        <v>14</v>
      </c>
      <c r="F19" s="77">
        <v>4</v>
      </c>
      <c r="G19" s="78" t="s">
        <v>10</v>
      </c>
      <c r="H19" s="77">
        <v>0.5</v>
      </c>
      <c r="I19" s="76">
        <f t="shared" si="9"/>
        <v>6.5</v>
      </c>
      <c r="J19" s="58">
        <f>IF(D19='基本（介護無）・単一'!$F$4,'基本（介護無）・単一'!$L$4,IF(D19='基本（介護無）・単一'!$F$5,'基本（介護無）・単一'!$L$5,IF(D19='基本（介護無）・単一'!$F$6,'基本（介護無）・単一'!$L$6,IF(D19='基本（介護無）・単一'!$F$7,'基本（介護無）・単一'!$L$7,IF(D19='基本（介護無）・単一'!$F$8,'基本（介護無）・単一'!$L$8,IF(D19='基本（介護無）・単一'!$F$9,'基本（介護無）・単一'!$L$9,IF(D19='基本（介護無）・単一'!$F$10,'基本（介護無）・単一'!$L$10)))))))</f>
        <v>483</v>
      </c>
      <c r="K19" s="257"/>
      <c r="L19" s="58">
        <f>'④身体介護を伴わない移動支援・複合（日中＆夜間早朝）'!$J$38</f>
        <v>774</v>
      </c>
      <c r="M19" s="257"/>
      <c r="N19" s="58">
        <f t="shared" si="10"/>
        <v>98</v>
      </c>
      <c r="O19" s="257"/>
      <c r="P19" s="58">
        <f t="shared" si="0"/>
        <v>1598</v>
      </c>
      <c r="Q19" s="59">
        <f t="shared" si="1"/>
        <v>17897</v>
      </c>
      <c r="R19" s="59">
        <f t="shared" si="2"/>
        <v>17514</v>
      </c>
      <c r="S19" s="59">
        <f t="shared" si="3"/>
        <v>17418</v>
      </c>
      <c r="T19" s="59">
        <f t="shared" si="4"/>
        <v>17130</v>
      </c>
      <c r="U19" s="59">
        <f t="shared" si="5"/>
        <v>16938</v>
      </c>
      <c r="V19" s="59">
        <f t="shared" si="6"/>
        <v>16555</v>
      </c>
      <c r="W19" s="59">
        <f t="shared" si="7"/>
        <v>16267</v>
      </c>
      <c r="X19" s="59">
        <f t="shared" si="8"/>
        <v>15980</v>
      </c>
    </row>
    <row r="20" spans="1:24" ht="18" customHeight="1" x14ac:dyDescent="0.2">
      <c r="A20" s="53" t="s">
        <v>1148</v>
      </c>
      <c r="B20" s="90" t="s">
        <v>1132</v>
      </c>
      <c r="C20" s="56" t="s">
        <v>12</v>
      </c>
      <c r="D20" s="60">
        <v>2</v>
      </c>
      <c r="E20" s="61" t="s">
        <v>14</v>
      </c>
      <c r="F20" s="77">
        <v>4</v>
      </c>
      <c r="G20" s="78" t="s">
        <v>10</v>
      </c>
      <c r="H20" s="77">
        <v>1</v>
      </c>
      <c r="I20" s="76">
        <f t="shared" si="9"/>
        <v>7</v>
      </c>
      <c r="J20" s="58">
        <f>IF(D20='基本（介護無）・単一'!$F$4,'基本（介護無）・単一'!$L$4,IF(D20='基本（介護無）・単一'!$F$5,'基本（介護無）・単一'!$L$5,IF(D20='基本（介護無）・単一'!$F$6,'基本（介護無）・単一'!$L$6,IF(D20='基本（介護無）・単一'!$F$7,'基本（介護無）・単一'!$L$7,IF(D20='基本（介護無）・単一'!$F$8,'基本（介護無）・単一'!$L$8,IF(D20='基本（介護無）・単一'!$F$9,'基本（介護無）・単一'!$L$9,IF(D20='基本（介護無）・単一'!$F$10,'基本（介護無）・単一'!$L$10)))))))</f>
        <v>483</v>
      </c>
      <c r="K20" s="257"/>
      <c r="L20" s="58">
        <f>'④身体介護を伴わない移動支援・複合（日中＆夜間早朝）'!$J$38</f>
        <v>774</v>
      </c>
      <c r="M20" s="257"/>
      <c r="N20" s="58">
        <f t="shared" si="10"/>
        <v>195</v>
      </c>
      <c r="O20" s="257"/>
      <c r="P20" s="58">
        <f t="shared" si="0"/>
        <v>1744</v>
      </c>
      <c r="Q20" s="59">
        <f t="shared" si="1"/>
        <v>19532</v>
      </c>
      <c r="R20" s="59">
        <f t="shared" si="2"/>
        <v>19114</v>
      </c>
      <c r="S20" s="59">
        <f t="shared" si="3"/>
        <v>19009</v>
      </c>
      <c r="T20" s="59">
        <f t="shared" si="4"/>
        <v>18695</v>
      </c>
      <c r="U20" s="59">
        <f t="shared" si="5"/>
        <v>18486</v>
      </c>
      <c r="V20" s="59">
        <f t="shared" si="6"/>
        <v>18067</v>
      </c>
      <c r="W20" s="59">
        <f t="shared" si="7"/>
        <v>17753</v>
      </c>
      <c r="X20" s="59">
        <f t="shared" si="8"/>
        <v>17440</v>
      </c>
    </row>
    <row r="21" spans="1:24" ht="18" customHeight="1" x14ac:dyDescent="0.2">
      <c r="A21" s="53" t="s">
        <v>1149</v>
      </c>
      <c r="B21" s="90" t="s">
        <v>1132</v>
      </c>
      <c r="C21" s="56" t="s">
        <v>12</v>
      </c>
      <c r="D21" s="60">
        <v>2</v>
      </c>
      <c r="E21" s="61" t="s">
        <v>14</v>
      </c>
      <c r="F21" s="77">
        <v>4</v>
      </c>
      <c r="G21" s="78" t="s">
        <v>10</v>
      </c>
      <c r="H21" s="77">
        <v>1.5</v>
      </c>
      <c r="I21" s="76">
        <f t="shared" si="9"/>
        <v>7.5</v>
      </c>
      <c r="J21" s="58">
        <f>IF(D21='基本（介護無）・単一'!$F$4,'基本（介護無）・単一'!$L$4,IF(D21='基本（介護無）・単一'!$F$5,'基本（介護無）・単一'!$L$5,IF(D21='基本（介護無）・単一'!$F$6,'基本（介護無）・単一'!$L$6,IF(D21='基本（介護無）・単一'!$F$7,'基本（介護無）・単一'!$L$7,IF(D21='基本（介護無）・単一'!$F$8,'基本（介護無）・単一'!$L$8,IF(D21='基本（介護無）・単一'!$F$9,'基本（介護無）・単一'!$L$9,IF(D21='基本（介護無）・単一'!$F$10,'基本（介護無）・単一'!$L$10)))))))</f>
        <v>483</v>
      </c>
      <c r="K21" s="257"/>
      <c r="L21" s="58">
        <f>'④身体介護を伴わない移動支援・複合（日中＆夜間早朝）'!$J$38</f>
        <v>774</v>
      </c>
      <c r="M21" s="257"/>
      <c r="N21" s="58">
        <f t="shared" si="10"/>
        <v>291</v>
      </c>
      <c r="O21" s="257"/>
      <c r="P21" s="58">
        <f t="shared" si="0"/>
        <v>1888</v>
      </c>
      <c r="Q21" s="59">
        <f t="shared" si="1"/>
        <v>21145</v>
      </c>
      <c r="R21" s="59">
        <f t="shared" si="2"/>
        <v>20692</v>
      </c>
      <c r="S21" s="59">
        <f t="shared" si="3"/>
        <v>20579</v>
      </c>
      <c r="T21" s="59">
        <f t="shared" si="4"/>
        <v>20239</v>
      </c>
      <c r="U21" s="59">
        <f t="shared" si="5"/>
        <v>20012</v>
      </c>
      <c r="V21" s="59">
        <f t="shared" si="6"/>
        <v>19559</v>
      </c>
      <c r="W21" s="59">
        <f t="shared" si="7"/>
        <v>19219</v>
      </c>
      <c r="X21" s="59">
        <f t="shared" si="8"/>
        <v>18880</v>
      </c>
    </row>
    <row r="22" spans="1:24" ht="18" customHeight="1" x14ac:dyDescent="0.2">
      <c r="A22" s="53" t="s">
        <v>1150</v>
      </c>
      <c r="B22" s="90" t="s">
        <v>1132</v>
      </c>
      <c r="C22" s="56" t="s">
        <v>12</v>
      </c>
      <c r="D22" s="60">
        <v>2</v>
      </c>
      <c r="E22" s="61" t="s">
        <v>14</v>
      </c>
      <c r="F22" s="77">
        <v>4</v>
      </c>
      <c r="G22" s="78" t="s">
        <v>10</v>
      </c>
      <c r="H22" s="77">
        <v>2</v>
      </c>
      <c r="I22" s="76">
        <f t="shared" si="9"/>
        <v>8</v>
      </c>
      <c r="J22" s="58">
        <f>IF(D22='基本（介護無）・単一'!$F$4,'基本（介護無）・単一'!$L$4,IF(D22='基本（介護無）・単一'!$F$5,'基本（介護無）・単一'!$L$5,IF(D22='基本（介護無）・単一'!$F$6,'基本（介護無）・単一'!$L$6,IF(D22='基本（介護無）・単一'!$F$7,'基本（介護無）・単一'!$L$7,IF(D22='基本（介護無）・単一'!$F$8,'基本（介護無）・単一'!$L$8,IF(D22='基本（介護無）・単一'!$F$9,'基本（介護無）・単一'!$L$9,IF(D22='基本（介護無）・単一'!$F$10,'基本（介護無）・単一'!$L$10)))))))</f>
        <v>483</v>
      </c>
      <c r="K22" s="257"/>
      <c r="L22" s="58">
        <f>'④身体介護を伴わない移動支援・複合（日中＆夜間早朝）'!$J$38</f>
        <v>774</v>
      </c>
      <c r="M22" s="257"/>
      <c r="N22" s="58">
        <f t="shared" si="10"/>
        <v>388</v>
      </c>
      <c r="O22" s="257"/>
      <c r="P22" s="58">
        <f t="shared" si="0"/>
        <v>2033</v>
      </c>
      <c r="Q22" s="59">
        <f t="shared" si="1"/>
        <v>22769</v>
      </c>
      <c r="R22" s="59">
        <f t="shared" si="2"/>
        <v>22281</v>
      </c>
      <c r="S22" s="59">
        <f t="shared" si="3"/>
        <v>22159</v>
      </c>
      <c r="T22" s="59">
        <f t="shared" si="4"/>
        <v>21793</v>
      </c>
      <c r="U22" s="59">
        <f t="shared" si="5"/>
        <v>21549</v>
      </c>
      <c r="V22" s="59">
        <f t="shared" si="6"/>
        <v>21061</v>
      </c>
      <c r="W22" s="59">
        <f t="shared" si="7"/>
        <v>20695</v>
      </c>
      <c r="X22" s="59">
        <f t="shared" si="8"/>
        <v>20330</v>
      </c>
    </row>
    <row r="23" spans="1:24" ht="18" customHeight="1" x14ac:dyDescent="0.2">
      <c r="A23" s="53" t="s">
        <v>1151</v>
      </c>
      <c r="B23" s="90" t="s">
        <v>1132</v>
      </c>
      <c r="C23" s="56" t="s">
        <v>12</v>
      </c>
      <c r="D23" s="60">
        <v>2</v>
      </c>
      <c r="E23" s="61" t="s">
        <v>14</v>
      </c>
      <c r="F23" s="77">
        <v>4</v>
      </c>
      <c r="G23" s="78" t="s">
        <v>10</v>
      </c>
      <c r="H23" s="77">
        <v>2.5</v>
      </c>
      <c r="I23" s="76">
        <f t="shared" si="9"/>
        <v>8.5</v>
      </c>
      <c r="J23" s="58">
        <f>IF(D23='基本（介護無）・単一'!$F$4,'基本（介護無）・単一'!$L$4,IF(D23='基本（介護無）・単一'!$F$5,'基本（介護無）・単一'!$L$5,IF(D23='基本（介護無）・単一'!$F$6,'基本（介護無）・単一'!$L$6,IF(D23='基本（介護無）・単一'!$F$7,'基本（介護無）・単一'!$L$7,IF(D23='基本（介護無）・単一'!$F$8,'基本（介護無）・単一'!$L$8,IF(D23='基本（介護無）・単一'!$F$9,'基本（介護無）・単一'!$L$9,IF(D23='基本（介護無）・単一'!$F$10,'基本（介護無）・単一'!$L$10)))))))</f>
        <v>483</v>
      </c>
      <c r="K23" s="257"/>
      <c r="L23" s="58">
        <f>'④身体介護を伴わない移動支援・複合（日中＆夜間早朝）'!$J$38</f>
        <v>774</v>
      </c>
      <c r="M23" s="257"/>
      <c r="N23" s="58">
        <f t="shared" si="10"/>
        <v>484</v>
      </c>
      <c r="O23" s="257"/>
      <c r="P23" s="58">
        <f t="shared" si="0"/>
        <v>2177</v>
      </c>
      <c r="Q23" s="59">
        <f t="shared" si="1"/>
        <v>24382</v>
      </c>
      <c r="R23" s="59">
        <f t="shared" si="2"/>
        <v>23859</v>
      </c>
      <c r="S23" s="59">
        <f t="shared" si="3"/>
        <v>23729</v>
      </c>
      <c r="T23" s="59">
        <f t="shared" si="4"/>
        <v>23337</v>
      </c>
      <c r="U23" s="59">
        <f t="shared" si="5"/>
        <v>23076</v>
      </c>
      <c r="V23" s="59">
        <f t="shared" si="6"/>
        <v>22553</v>
      </c>
      <c r="W23" s="59">
        <f t="shared" si="7"/>
        <v>22161</v>
      </c>
      <c r="X23" s="59">
        <f t="shared" si="8"/>
        <v>21770</v>
      </c>
    </row>
    <row r="24" spans="1:24" ht="18" customHeight="1" x14ac:dyDescent="0.2">
      <c r="A24" s="53" t="s">
        <v>1152</v>
      </c>
      <c r="B24" s="90" t="s">
        <v>1132</v>
      </c>
      <c r="C24" s="56" t="s">
        <v>12</v>
      </c>
      <c r="D24" s="60">
        <v>2.5</v>
      </c>
      <c r="E24" s="61" t="s">
        <v>14</v>
      </c>
      <c r="F24" s="77">
        <v>4</v>
      </c>
      <c r="G24" s="78" t="s">
        <v>10</v>
      </c>
      <c r="H24" s="77">
        <v>0.5</v>
      </c>
      <c r="I24" s="76">
        <f t="shared" si="9"/>
        <v>7</v>
      </c>
      <c r="J24" s="58">
        <f>'基本（介護無）・単一'!$L$8</f>
        <v>580</v>
      </c>
      <c r="K24" s="257"/>
      <c r="L24" s="58">
        <f>'④身体介護を伴わない移動支援・複合（日中＆夜間早朝）'!$J$38</f>
        <v>774</v>
      </c>
      <c r="M24" s="257"/>
      <c r="N24" s="58">
        <f t="shared" si="10"/>
        <v>98</v>
      </c>
      <c r="O24" s="257"/>
      <c r="P24" s="58">
        <f t="shared" si="0"/>
        <v>1695</v>
      </c>
      <c r="Q24" s="59">
        <f t="shared" si="1"/>
        <v>18984</v>
      </c>
      <c r="R24" s="59">
        <f t="shared" si="2"/>
        <v>18577</v>
      </c>
      <c r="S24" s="59">
        <f t="shared" si="3"/>
        <v>18475</v>
      </c>
      <c r="T24" s="59">
        <f t="shared" si="4"/>
        <v>18170</v>
      </c>
      <c r="U24" s="59">
        <f t="shared" si="5"/>
        <v>17967</v>
      </c>
      <c r="V24" s="59">
        <f t="shared" si="6"/>
        <v>17560</v>
      </c>
      <c r="W24" s="59">
        <f t="shared" si="7"/>
        <v>17255</v>
      </c>
      <c r="X24" s="59">
        <f t="shared" si="8"/>
        <v>16950</v>
      </c>
    </row>
    <row r="25" spans="1:24" ht="18" customHeight="1" x14ac:dyDescent="0.2">
      <c r="A25" s="53" t="s">
        <v>1153</v>
      </c>
      <c r="B25" s="90" t="s">
        <v>1132</v>
      </c>
      <c r="C25" s="56" t="s">
        <v>12</v>
      </c>
      <c r="D25" s="60">
        <v>2.5</v>
      </c>
      <c r="E25" s="61" t="s">
        <v>14</v>
      </c>
      <c r="F25" s="77">
        <v>4</v>
      </c>
      <c r="G25" s="78" t="s">
        <v>10</v>
      </c>
      <c r="H25" s="77">
        <v>1</v>
      </c>
      <c r="I25" s="76">
        <f t="shared" si="9"/>
        <v>7.5</v>
      </c>
      <c r="J25" s="79">
        <f>'基本（介護無）・単一'!$L$8</f>
        <v>580</v>
      </c>
      <c r="K25" s="257"/>
      <c r="L25" s="58">
        <f>'④身体介護を伴わない移動支援・複合（日中＆夜間早朝）'!$J$38</f>
        <v>774</v>
      </c>
      <c r="M25" s="257"/>
      <c r="N25" s="58">
        <f t="shared" si="10"/>
        <v>195</v>
      </c>
      <c r="O25" s="257"/>
      <c r="P25" s="58">
        <f t="shared" si="0"/>
        <v>1841</v>
      </c>
      <c r="Q25" s="59">
        <f t="shared" si="1"/>
        <v>20619</v>
      </c>
      <c r="R25" s="59">
        <f t="shared" si="2"/>
        <v>20177</v>
      </c>
      <c r="S25" s="59">
        <f t="shared" si="3"/>
        <v>20066</v>
      </c>
      <c r="T25" s="59">
        <f t="shared" si="4"/>
        <v>19735</v>
      </c>
      <c r="U25" s="59">
        <f t="shared" si="5"/>
        <v>19514</v>
      </c>
      <c r="V25" s="59">
        <f t="shared" si="6"/>
        <v>19072</v>
      </c>
      <c r="W25" s="59">
        <f t="shared" si="7"/>
        <v>18741</v>
      </c>
      <c r="X25" s="59">
        <f t="shared" si="8"/>
        <v>18410</v>
      </c>
    </row>
    <row r="26" spans="1:24" ht="18" customHeight="1" x14ac:dyDescent="0.2">
      <c r="A26" s="53" t="s">
        <v>1154</v>
      </c>
      <c r="B26" s="90" t="s">
        <v>1132</v>
      </c>
      <c r="C26" s="56" t="s">
        <v>12</v>
      </c>
      <c r="D26" s="60">
        <v>2.5</v>
      </c>
      <c r="E26" s="61" t="s">
        <v>14</v>
      </c>
      <c r="F26" s="77">
        <v>4</v>
      </c>
      <c r="G26" s="78" t="s">
        <v>10</v>
      </c>
      <c r="H26" s="77">
        <v>1.5</v>
      </c>
      <c r="I26" s="76">
        <f t="shared" si="9"/>
        <v>8</v>
      </c>
      <c r="J26" s="79">
        <f>'基本（介護無）・単一'!$L$8</f>
        <v>580</v>
      </c>
      <c r="K26" s="257"/>
      <c r="L26" s="58">
        <f>'④身体介護を伴わない移動支援・複合（日中＆夜間早朝）'!$J$38</f>
        <v>774</v>
      </c>
      <c r="M26" s="257"/>
      <c r="N26" s="58">
        <f t="shared" si="10"/>
        <v>291</v>
      </c>
      <c r="O26" s="257"/>
      <c r="P26" s="58">
        <f t="shared" si="0"/>
        <v>1985</v>
      </c>
      <c r="Q26" s="59">
        <f t="shared" si="1"/>
        <v>22232</v>
      </c>
      <c r="R26" s="59">
        <f t="shared" si="2"/>
        <v>21755</v>
      </c>
      <c r="S26" s="59">
        <f t="shared" si="3"/>
        <v>21636</v>
      </c>
      <c r="T26" s="59">
        <f t="shared" si="4"/>
        <v>21279</v>
      </c>
      <c r="U26" s="59">
        <f t="shared" si="5"/>
        <v>21041</v>
      </c>
      <c r="V26" s="59">
        <f t="shared" si="6"/>
        <v>20564</v>
      </c>
      <c r="W26" s="59">
        <f t="shared" si="7"/>
        <v>20207</v>
      </c>
      <c r="X26" s="59">
        <f t="shared" si="8"/>
        <v>19850</v>
      </c>
    </row>
    <row r="27" spans="1:24" ht="18" customHeight="1" x14ac:dyDescent="0.2">
      <c r="A27" s="53" t="s">
        <v>1155</v>
      </c>
      <c r="B27" s="90" t="s">
        <v>1132</v>
      </c>
      <c r="C27" s="56" t="s">
        <v>12</v>
      </c>
      <c r="D27" s="60">
        <v>2.5</v>
      </c>
      <c r="E27" s="61" t="s">
        <v>14</v>
      </c>
      <c r="F27" s="77">
        <v>4</v>
      </c>
      <c r="G27" s="78" t="s">
        <v>10</v>
      </c>
      <c r="H27" s="77">
        <v>2</v>
      </c>
      <c r="I27" s="76">
        <f t="shared" si="9"/>
        <v>8.5</v>
      </c>
      <c r="J27" s="79">
        <f>'基本（介護無）・単一'!$L$8</f>
        <v>580</v>
      </c>
      <c r="K27" s="257"/>
      <c r="L27" s="58">
        <f>'④身体介護を伴わない移動支援・複合（日中＆夜間早朝）'!$J$38</f>
        <v>774</v>
      </c>
      <c r="M27" s="257"/>
      <c r="N27" s="58">
        <f t="shared" si="10"/>
        <v>388</v>
      </c>
      <c r="O27" s="257"/>
      <c r="P27" s="58">
        <f t="shared" si="0"/>
        <v>2130</v>
      </c>
      <c r="Q27" s="59">
        <f t="shared" si="1"/>
        <v>23856</v>
      </c>
      <c r="R27" s="59">
        <f t="shared" si="2"/>
        <v>23344</v>
      </c>
      <c r="S27" s="59">
        <f t="shared" si="3"/>
        <v>23217</v>
      </c>
      <c r="T27" s="59">
        <f t="shared" si="4"/>
        <v>22833</v>
      </c>
      <c r="U27" s="59">
        <f t="shared" si="5"/>
        <v>22578</v>
      </c>
      <c r="V27" s="59">
        <f t="shared" si="6"/>
        <v>22066</v>
      </c>
      <c r="W27" s="59">
        <f t="shared" si="7"/>
        <v>21683</v>
      </c>
      <c r="X27" s="59">
        <f t="shared" si="8"/>
        <v>21300</v>
      </c>
    </row>
    <row r="28" spans="1:24" ht="18" customHeight="1" x14ac:dyDescent="0.2">
      <c r="A28" s="53" t="s">
        <v>1156</v>
      </c>
      <c r="B28" s="90" t="s">
        <v>1132</v>
      </c>
      <c r="C28" s="56" t="s">
        <v>12</v>
      </c>
      <c r="D28" s="60">
        <v>2.5</v>
      </c>
      <c r="E28" s="61" t="s">
        <v>14</v>
      </c>
      <c r="F28" s="77">
        <v>4</v>
      </c>
      <c r="G28" s="78" t="s">
        <v>10</v>
      </c>
      <c r="H28" s="77">
        <v>2.5</v>
      </c>
      <c r="I28" s="76">
        <f t="shared" si="9"/>
        <v>9</v>
      </c>
      <c r="J28" s="79">
        <f>'基本（介護無）・単一'!$L$8</f>
        <v>580</v>
      </c>
      <c r="K28" s="257"/>
      <c r="L28" s="58">
        <f>'④身体介護を伴わない移動支援・複合（日中＆夜間早朝）'!$J$38</f>
        <v>774</v>
      </c>
      <c r="M28" s="257"/>
      <c r="N28" s="58">
        <f t="shared" si="10"/>
        <v>484</v>
      </c>
      <c r="O28" s="257"/>
      <c r="P28" s="58">
        <f t="shared" si="0"/>
        <v>2274</v>
      </c>
      <c r="Q28" s="59">
        <f t="shared" si="1"/>
        <v>25468</v>
      </c>
      <c r="R28" s="59">
        <f t="shared" si="2"/>
        <v>24923</v>
      </c>
      <c r="S28" s="59">
        <f t="shared" si="3"/>
        <v>24786</v>
      </c>
      <c r="T28" s="59">
        <f t="shared" si="4"/>
        <v>24377</v>
      </c>
      <c r="U28" s="59">
        <f t="shared" si="5"/>
        <v>24104</v>
      </c>
      <c r="V28" s="59">
        <f t="shared" si="6"/>
        <v>23558</v>
      </c>
      <c r="W28" s="59">
        <f t="shared" si="7"/>
        <v>23149</v>
      </c>
      <c r="X28" s="59">
        <f t="shared" si="8"/>
        <v>22740</v>
      </c>
    </row>
    <row r="29" spans="1:24" ht="18" customHeight="1" x14ac:dyDescent="0.2">
      <c r="A29" s="53" t="s">
        <v>1157</v>
      </c>
      <c r="B29" s="90" t="s">
        <v>1132</v>
      </c>
      <c r="C29" s="56" t="s">
        <v>12</v>
      </c>
      <c r="D29" s="60">
        <v>3</v>
      </c>
      <c r="E29" s="61" t="s">
        <v>14</v>
      </c>
      <c r="F29" s="77">
        <v>4</v>
      </c>
      <c r="G29" s="78" t="s">
        <v>10</v>
      </c>
      <c r="H29" s="77">
        <v>0.5</v>
      </c>
      <c r="I29" s="76">
        <f t="shared" si="9"/>
        <v>7.5</v>
      </c>
      <c r="J29" s="58">
        <f>'基本（介護無）・単一'!$L$9</f>
        <v>676</v>
      </c>
      <c r="K29" s="257"/>
      <c r="L29" s="58">
        <f>'④身体介護を伴わない移動支援・複合（日中＆夜間早朝）'!$J$38</f>
        <v>774</v>
      </c>
      <c r="M29" s="257"/>
      <c r="N29" s="58">
        <f t="shared" si="10"/>
        <v>98</v>
      </c>
      <c r="O29" s="257"/>
      <c r="P29" s="58">
        <f t="shared" si="0"/>
        <v>1791</v>
      </c>
      <c r="Q29" s="59">
        <f t="shared" si="1"/>
        <v>20059</v>
      </c>
      <c r="R29" s="59">
        <f t="shared" si="2"/>
        <v>19629</v>
      </c>
      <c r="S29" s="59">
        <f t="shared" si="3"/>
        <v>19521</v>
      </c>
      <c r="T29" s="59">
        <f t="shared" si="4"/>
        <v>19199</v>
      </c>
      <c r="U29" s="59">
        <f t="shared" si="5"/>
        <v>18984</v>
      </c>
      <c r="V29" s="59">
        <f t="shared" si="6"/>
        <v>18554</v>
      </c>
      <c r="W29" s="59">
        <f t="shared" si="7"/>
        <v>18232</v>
      </c>
      <c r="X29" s="59">
        <f t="shared" si="8"/>
        <v>17910</v>
      </c>
    </row>
    <row r="30" spans="1:24" ht="18" customHeight="1" x14ac:dyDescent="0.2">
      <c r="A30" s="53" t="s">
        <v>1158</v>
      </c>
      <c r="B30" s="90" t="s">
        <v>1132</v>
      </c>
      <c r="C30" s="56" t="s">
        <v>12</v>
      </c>
      <c r="D30" s="60">
        <v>3</v>
      </c>
      <c r="E30" s="61" t="s">
        <v>14</v>
      </c>
      <c r="F30" s="77">
        <v>4</v>
      </c>
      <c r="G30" s="78" t="s">
        <v>10</v>
      </c>
      <c r="H30" s="77">
        <v>1</v>
      </c>
      <c r="I30" s="76">
        <f t="shared" si="9"/>
        <v>8</v>
      </c>
      <c r="J30" s="79">
        <f>'基本（介護無）・単一'!$L$9</f>
        <v>676</v>
      </c>
      <c r="K30" s="257"/>
      <c r="L30" s="58">
        <f>'④身体介護を伴わない移動支援・複合（日中＆夜間早朝）'!$J$38</f>
        <v>774</v>
      </c>
      <c r="M30" s="257"/>
      <c r="N30" s="58">
        <f t="shared" si="10"/>
        <v>195</v>
      </c>
      <c r="O30" s="257"/>
      <c r="P30" s="58">
        <f t="shared" si="0"/>
        <v>1937</v>
      </c>
      <c r="Q30" s="59">
        <f t="shared" si="1"/>
        <v>21694</v>
      </c>
      <c r="R30" s="59">
        <f t="shared" si="2"/>
        <v>21229</v>
      </c>
      <c r="S30" s="59">
        <f t="shared" si="3"/>
        <v>21113</v>
      </c>
      <c r="T30" s="59">
        <f t="shared" si="4"/>
        <v>20764</v>
      </c>
      <c r="U30" s="59">
        <f t="shared" si="5"/>
        <v>20532</v>
      </c>
      <c r="V30" s="59">
        <f t="shared" si="6"/>
        <v>20067</v>
      </c>
      <c r="W30" s="59">
        <f t="shared" si="7"/>
        <v>19718</v>
      </c>
      <c r="X30" s="59">
        <f t="shared" si="8"/>
        <v>19370</v>
      </c>
    </row>
    <row r="31" spans="1:24" ht="18" customHeight="1" x14ac:dyDescent="0.2">
      <c r="A31" s="53" t="s">
        <v>1159</v>
      </c>
      <c r="B31" s="90" t="s">
        <v>1132</v>
      </c>
      <c r="C31" s="56" t="s">
        <v>12</v>
      </c>
      <c r="D31" s="60">
        <v>3</v>
      </c>
      <c r="E31" s="61" t="s">
        <v>14</v>
      </c>
      <c r="F31" s="77">
        <v>4</v>
      </c>
      <c r="G31" s="78" t="s">
        <v>10</v>
      </c>
      <c r="H31" s="77">
        <v>1.5</v>
      </c>
      <c r="I31" s="76">
        <f t="shared" si="9"/>
        <v>8.5</v>
      </c>
      <c r="J31" s="79">
        <f>'基本（介護無）・単一'!$L$9</f>
        <v>676</v>
      </c>
      <c r="K31" s="257"/>
      <c r="L31" s="58">
        <f>'④身体介護を伴わない移動支援・複合（日中＆夜間早朝）'!$J$38</f>
        <v>774</v>
      </c>
      <c r="M31" s="257"/>
      <c r="N31" s="58">
        <f t="shared" si="10"/>
        <v>291</v>
      </c>
      <c r="O31" s="257"/>
      <c r="P31" s="58">
        <f t="shared" si="0"/>
        <v>2081</v>
      </c>
      <c r="Q31" s="59">
        <f t="shared" si="1"/>
        <v>23307</v>
      </c>
      <c r="R31" s="59">
        <f t="shared" si="2"/>
        <v>22807</v>
      </c>
      <c r="S31" s="59">
        <f t="shared" si="3"/>
        <v>22682</v>
      </c>
      <c r="T31" s="59">
        <f t="shared" si="4"/>
        <v>22308</v>
      </c>
      <c r="U31" s="59">
        <f t="shared" si="5"/>
        <v>22058</v>
      </c>
      <c r="V31" s="59">
        <f t="shared" si="6"/>
        <v>21559</v>
      </c>
      <c r="W31" s="59">
        <f t="shared" si="7"/>
        <v>21184</v>
      </c>
      <c r="X31" s="59">
        <f t="shared" si="8"/>
        <v>20810</v>
      </c>
    </row>
    <row r="32" spans="1:24" ht="18" customHeight="1" x14ac:dyDescent="0.2">
      <c r="A32" s="53" t="s">
        <v>1160</v>
      </c>
      <c r="B32" s="90" t="s">
        <v>1132</v>
      </c>
      <c r="C32" s="56" t="s">
        <v>12</v>
      </c>
      <c r="D32" s="60">
        <v>3</v>
      </c>
      <c r="E32" s="61" t="s">
        <v>14</v>
      </c>
      <c r="F32" s="77">
        <v>4</v>
      </c>
      <c r="G32" s="78" t="s">
        <v>10</v>
      </c>
      <c r="H32" s="77">
        <v>2</v>
      </c>
      <c r="I32" s="76">
        <f t="shared" si="9"/>
        <v>9</v>
      </c>
      <c r="J32" s="79">
        <f>'基本（介護無）・単一'!$L$9</f>
        <v>676</v>
      </c>
      <c r="K32" s="257"/>
      <c r="L32" s="58">
        <f>'④身体介護を伴わない移動支援・複合（日中＆夜間早朝）'!$J$38</f>
        <v>774</v>
      </c>
      <c r="M32" s="257"/>
      <c r="N32" s="58">
        <f t="shared" si="10"/>
        <v>388</v>
      </c>
      <c r="O32" s="257"/>
      <c r="P32" s="58">
        <f t="shared" si="0"/>
        <v>2226</v>
      </c>
      <c r="Q32" s="59">
        <f t="shared" si="1"/>
        <v>24931</v>
      </c>
      <c r="R32" s="59">
        <f t="shared" si="2"/>
        <v>24396</v>
      </c>
      <c r="S32" s="59">
        <f t="shared" si="3"/>
        <v>24263</v>
      </c>
      <c r="T32" s="59">
        <f t="shared" si="4"/>
        <v>23862</v>
      </c>
      <c r="U32" s="59">
        <f t="shared" si="5"/>
        <v>23595</v>
      </c>
      <c r="V32" s="59">
        <f t="shared" si="6"/>
        <v>23061</v>
      </c>
      <c r="W32" s="59">
        <f t="shared" si="7"/>
        <v>22660</v>
      </c>
      <c r="X32" s="59">
        <f t="shared" si="8"/>
        <v>22260</v>
      </c>
    </row>
    <row r="33" spans="1:24" ht="18" customHeight="1" x14ac:dyDescent="0.2">
      <c r="A33" s="53" t="s">
        <v>1161</v>
      </c>
      <c r="B33" s="90" t="s">
        <v>1132</v>
      </c>
      <c r="C33" s="56" t="s">
        <v>12</v>
      </c>
      <c r="D33" s="60">
        <v>3</v>
      </c>
      <c r="E33" s="61" t="s">
        <v>14</v>
      </c>
      <c r="F33" s="77">
        <v>4</v>
      </c>
      <c r="G33" s="78" t="s">
        <v>10</v>
      </c>
      <c r="H33" s="77">
        <v>2.5</v>
      </c>
      <c r="I33" s="76">
        <f t="shared" si="9"/>
        <v>9.5</v>
      </c>
      <c r="J33" s="79">
        <f>'基本（介護無）・単一'!$L$9</f>
        <v>676</v>
      </c>
      <c r="K33" s="257"/>
      <c r="L33" s="58">
        <f>'④身体介護を伴わない移動支援・複合（日中＆夜間早朝）'!$J$38</f>
        <v>774</v>
      </c>
      <c r="M33" s="257"/>
      <c r="N33" s="58">
        <f t="shared" si="10"/>
        <v>484</v>
      </c>
      <c r="O33" s="257"/>
      <c r="P33" s="58">
        <f t="shared" si="0"/>
        <v>2370</v>
      </c>
      <c r="Q33" s="59">
        <f t="shared" si="1"/>
        <v>26544</v>
      </c>
      <c r="R33" s="59">
        <f t="shared" si="2"/>
        <v>25975</v>
      </c>
      <c r="S33" s="59">
        <f t="shared" si="3"/>
        <v>25833</v>
      </c>
      <c r="T33" s="59">
        <f t="shared" si="4"/>
        <v>25406</v>
      </c>
      <c r="U33" s="59">
        <f t="shared" si="5"/>
        <v>25122</v>
      </c>
      <c r="V33" s="59">
        <f t="shared" si="6"/>
        <v>24553</v>
      </c>
      <c r="W33" s="59">
        <f t="shared" si="7"/>
        <v>24126</v>
      </c>
      <c r="X33" s="59">
        <f t="shared" si="8"/>
        <v>23700</v>
      </c>
    </row>
    <row r="34" spans="1:24" ht="18" customHeight="1" x14ac:dyDescent="0.2">
      <c r="A34" s="53" t="s">
        <v>1162</v>
      </c>
      <c r="B34" s="90" t="s">
        <v>1132</v>
      </c>
      <c r="C34" s="56" t="s">
        <v>12</v>
      </c>
      <c r="D34" s="60">
        <v>3.5</v>
      </c>
      <c r="E34" s="61" t="s">
        <v>14</v>
      </c>
      <c r="F34" s="77">
        <v>4</v>
      </c>
      <c r="G34" s="78" t="s">
        <v>10</v>
      </c>
      <c r="H34" s="77">
        <v>0.5</v>
      </c>
      <c r="I34" s="76">
        <f t="shared" si="9"/>
        <v>8</v>
      </c>
      <c r="J34" s="58">
        <f>'基本（介護無）・単一'!$L$10</f>
        <v>773</v>
      </c>
      <c r="K34" s="257"/>
      <c r="L34" s="58">
        <f>'④身体介護を伴わない移動支援・複合（日中＆夜間早朝）'!$J$38</f>
        <v>774</v>
      </c>
      <c r="M34" s="257"/>
      <c r="N34" s="58">
        <f t="shared" si="10"/>
        <v>98</v>
      </c>
      <c r="O34" s="257"/>
      <c r="P34" s="58">
        <f t="shared" si="0"/>
        <v>1888</v>
      </c>
      <c r="Q34" s="59">
        <f t="shared" si="1"/>
        <v>21145</v>
      </c>
      <c r="R34" s="59">
        <f t="shared" si="2"/>
        <v>20692</v>
      </c>
      <c r="S34" s="59">
        <f t="shared" si="3"/>
        <v>20579</v>
      </c>
      <c r="T34" s="59">
        <f t="shared" si="4"/>
        <v>20239</v>
      </c>
      <c r="U34" s="59">
        <f t="shared" si="5"/>
        <v>20012</v>
      </c>
      <c r="V34" s="59">
        <f t="shared" si="6"/>
        <v>19559</v>
      </c>
      <c r="W34" s="59">
        <f t="shared" si="7"/>
        <v>19219</v>
      </c>
      <c r="X34" s="59">
        <f t="shared" si="8"/>
        <v>18880</v>
      </c>
    </row>
    <row r="35" spans="1:24" ht="18" customHeight="1" x14ac:dyDescent="0.2">
      <c r="A35" s="53" t="s">
        <v>1163</v>
      </c>
      <c r="B35" s="90" t="s">
        <v>1132</v>
      </c>
      <c r="C35" s="56" t="s">
        <v>12</v>
      </c>
      <c r="D35" s="60">
        <v>3.5</v>
      </c>
      <c r="E35" s="61" t="s">
        <v>14</v>
      </c>
      <c r="F35" s="77">
        <v>4</v>
      </c>
      <c r="G35" s="78" t="s">
        <v>10</v>
      </c>
      <c r="H35" s="77">
        <v>1</v>
      </c>
      <c r="I35" s="76">
        <f t="shared" si="9"/>
        <v>8.5</v>
      </c>
      <c r="J35" s="58">
        <f>'基本（介護無）・単一'!$L$10</f>
        <v>773</v>
      </c>
      <c r="K35" s="257"/>
      <c r="L35" s="58">
        <f>'④身体介護を伴わない移動支援・複合（日中＆夜間早朝）'!$J$38</f>
        <v>774</v>
      </c>
      <c r="M35" s="257"/>
      <c r="N35" s="58">
        <f t="shared" si="10"/>
        <v>195</v>
      </c>
      <c r="O35" s="257"/>
      <c r="P35" s="58">
        <f t="shared" si="0"/>
        <v>2034</v>
      </c>
      <c r="Q35" s="59">
        <f t="shared" si="1"/>
        <v>22780</v>
      </c>
      <c r="R35" s="59">
        <f t="shared" si="2"/>
        <v>22292</v>
      </c>
      <c r="S35" s="59">
        <f t="shared" si="3"/>
        <v>22170</v>
      </c>
      <c r="T35" s="59">
        <f t="shared" si="4"/>
        <v>21804</v>
      </c>
      <c r="U35" s="59">
        <f t="shared" si="5"/>
        <v>21560</v>
      </c>
      <c r="V35" s="59">
        <f t="shared" si="6"/>
        <v>21072</v>
      </c>
      <c r="W35" s="59">
        <f t="shared" si="7"/>
        <v>20706</v>
      </c>
      <c r="X35" s="59">
        <f t="shared" si="8"/>
        <v>20340</v>
      </c>
    </row>
    <row r="36" spans="1:24" ht="18" customHeight="1" x14ac:dyDescent="0.2">
      <c r="A36" s="53" t="s">
        <v>1164</v>
      </c>
      <c r="B36" s="90" t="s">
        <v>1132</v>
      </c>
      <c r="C36" s="56" t="s">
        <v>12</v>
      </c>
      <c r="D36" s="60">
        <v>3.5</v>
      </c>
      <c r="E36" s="61" t="s">
        <v>14</v>
      </c>
      <c r="F36" s="77">
        <v>4</v>
      </c>
      <c r="G36" s="78" t="s">
        <v>10</v>
      </c>
      <c r="H36" s="77">
        <v>1.5</v>
      </c>
      <c r="I36" s="76">
        <f t="shared" si="9"/>
        <v>9</v>
      </c>
      <c r="J36" s="58">
        <f>'基本（介護無）・単一'!$L$10</f>
        <v>773</v>
      </c>
      <c r="K36" s="257"/>
      <c r="L36" s="58">
        <f>'④身体介護を伴わない移動支援・複合（日中＆夜間早朝）'!$J$38</f>
        <v>774</v>
      </c>
      <c r="M36" s="257"/>
      <c r="N36" s="58">
        <f t="shared" si="10"/>
        <v>291</v>
      </c>
      <c r="O36" s="257"/>
      <c r="P36" s="58">
        <f t="shared" ref="P36:P67" si="11">ROUND(J36*(1+$K$4),0)+ROUND(L36*(1+$M$4),0)+ROUND(N36*(1+$O$4),0)</f>
        <v>2178</v>
      </c>
      <c r="Q36" s="59">
        <f t="shared" si="1"/>
        <v>24393</v>
      </c>
      <c r="R36" s="59">
        <f t="shared" si="2"/>
        <v>23870</v>
      </c>
      <c r="S36" s="59">
        <f t="shared" si="3"/>
        <v>23740</v>
      </c>
      <c r="T36" s="59">
        <f t="shared" si="4"/>
        <v>23348</v>
      </c>
      <c r="U36" s="59">
        <f t="shared" si="5"/>
        <v>23086</v>
      </c>
      <c r="V36" s="59">
        <f t="shared" si="6"/>
        <v>22564</v>
      </c>
      <c r="W36" s="59">
        <f t="shared" si="7"/>
        <v>22172</v>
      </c>
      <c r="X36" s="59">
        <f t="shared" si="8"/>
        <v>21780</v>
      </c>
    </row>
    <row r="37" spans="1:24" ht="18" customHeight="1" x14ac:dyDescent="0.2">
      <c r="A37" s="53" t="s">
        <v>1165</v>
      </c>
      <c r="B37" s="90" t="s">
        <v>1132</v>
      </c>
      <c r="C37" s="56" t="s">
        <v>12</v>
      </c>
      <c r="D37" s="60">
        <v>3.5</v>
      </c>
      <c r="E37" s="61" t="s">
        <v>14</v>
      </c>
      <c r="F37" s="77">
        <v>4</v>
      </c>
      <c r="G37" s="78" t="s">
        <v>10</v>
      </c>
      <c r="H37" s="77">
        <v>2</v>
      </c>
      <c r="I37" s="76">
        <f t="shared" si="9"/>
        <v>9.5</v>
      </c>
      <c r="J37" s="58">
        <f>'基本（介護無）・単一'!$L$10</f>
        <v>773</v>
      </c>
      <c r="K37" s="257"/>
      <c r="L37" s="58">
        <f>'④身体介護を伴わない移動支援・複合（日中＆夜間早朝）'!$J$38</f>
        <v>774</v>
      </c>
      <c r="M37" s="257"/>
      <c r="N37" s="58">
        <f t="shared" si="10"/>
        <v>388</v>
      </c>
      <c r="O37" s="257"/>
      <c r="P37" s="58">
        <f t="shared" si="11"/>
        <v>2323</v>
      </c>
      <c r="Q37" s="59">
        <f t="shared" si="1"/>
        <v>26017</v>
      </c>
      <c r="R37" s="59">
        <f t="shared" si="2"/>
        <v>25460</v>
      </c>
      <c r="S37" s="59">
        <f t="shared" si="3"/>
        <v>25320</v>
      </c>
      <c r="T37" s="59">
        <f t="shared" si="4"/>
        <v>24902</v>
      </c>
      <c r="U37" s="59">
        <f t="shared" si="5"/>
        <v>24623</v>
      </c>
      <c r="V37" s="59">
        <f t="shared" si="6"/>
        <v>24066</v>
      </c>
      <c r="W37" s="59">
        <f t="shared" si="7"/>
        <v>23648</v>
      </c>
      <c r="X37" s="59">
        <f t="shared" si="8"/>
        <v>23230</v>
      </c>
    </row>
    <row r="38" spans="1:24" ht="18" customHeight="1" x14ac:dyDescent="0.2">
      <c r="A38" s="53" t="s">
        <v>1166</v>
      </c>
      <c r="B38" s="90" t="s">
        <v>1132</v>
      </c>
      <c r="C38" s="56" t="s">
        <v>12</v>
      </c>
      <c r="D38" s="60">
        <v>3.5</v>
      </c>
      <c r="E38" s="61" t="s">
        <v>14</v>
      </c>
      <c r="F38" s="77">
        <v>4</v>
      </c>
      <c r="G38" s="78" t="s">
        <v>10</v>
      </c>
      <c r="H38" s="77">
        <v>2.5</v>
      </c>
      <c r="I38" s="76">
        <f t="shared" si="9"/>
        <v>10</v>
      </c>
      <c r="J38" s="58">
        <f>'基本（介護無）・単一'!$L$10</f>
        <v>773</v>
      </c>
      <c r="K38" s="257"/>
      <c r="L38" s="58">
        <f>'④身体介護を伴わない移動支援・複合（日中＆夜間早朝）'!$J$38</f>
        <v>774</v>
      </c>
      <c r="M38" s="257"/>
      <c r="N38" s="58">
        <f t="shared" si="10"/>
        <v>484</v>
      </c>
      <c r="O38" s="257"/>
      <c r="P38" s="58">
        <f t="shared" si="11"/>
        <v>2467</v>
      </c>
      <c r="Q38" s="59">
        <f t="shared" si="1"/>
        <v>27630</v>
      </c>
      <c r="R38" s="59">
        <f t="shared" si="2"/>
        <v>27038</v>
      </c>
      <c r="S38" s="59">
        <f t="shared" si="3"/>
        <v>26890</v>
      </c>
      <c r="T38" s="59">
        <f t="shared" si="4"/>
        <v>26446</v>
      </c>
      <c r="U38" s="59">
        <f t="shared" si="5"/>
        <v>26150</v>
      </c>
      <c r="V38" s="59">
        <f t="shared" si="6"/>
        <v>25558</v>
      </c>
      <c r="W38" s="59">
        <f t="shared" si="7"/>
        <v>25114</v>
      </c>
      <c r="X38" s="59">
        <f t="shared" si="8"/>
        <v>24670</v>
      </c>
    </row>
    <row r="39" spans="1:24" ht="18" customHeight="1" x14ac:dyDescent="0.2">
      <c r="A39" s="53" t="s">
        <v>1167</v>
      </c>
      <c r="B39" s="90" t="s">
        <v>1132</v>
      </c>
      <c r="C39" s="56" t="s">
        <v>12</v>
      </c>
      <c r="D39" s="60">
        <v>4</v>
      </c>
      <c r="E39" s="61" t="s">
        <v>14</v>
      </c>
      <c r="F39" s="77">
        <v>4</v>
      </c>
      <c r="G39" s="78" t="s">
        <v>10</v>
      </c>
      <c r="H39" s="77">
        <v>0.5</v>
      </c>
      <c r="I39" s="76">
        <f t="shared" si="9"/>
        <v>8.5</v>
      </c>
      <c r="J39" s="79">
        <f>'基本（介護無）・単一'!$L$11</f>
        <v>869</v>
      </c>
      <c r="K39" s="257"/>
      <c r="L39" s="58">
        <f>'④身体介護を伴わない移動支援・複合（日中＆夜間早朝）'!$J$38</f>
        <v>774</v>
      </c>
      <c r="M39" s="257"/>
      <c r="N39" s="58">
        <f t="shared" si="10"/>
        <v>98</v>
      </c>
      <c r="O39" s="257"/>
      <c r="P39" s="58">
        <f t="shared" si="11"/>
        <v>1984</v>
      </c>
      <c r="Q39" s="59">
        <f t="shared" si="1"/>
        <v>22220</v>
      </c>
      <c r="R39" s="59">
        <f t="shared" si="2"/>
        <v>21744</v>
      </c>
      <c r="S39" s="59">
        <f t="shared" si="3"/>
        <v>21625</v>
      </c>
      <c r="T39" s="59">
        <f t="shared" si="4"/>
        <v>21268</v>
      </c>
      <c r="U39" s="59">
        <f t="shared" si="5"/>
        <v>21030</v>
      </c>
      <c r="V39" s="59">
        <f t="shared" si="6"/>
        <v>20554</v>
      </c>
      <c r="W39" s="59">
        <f t="shared" si="7"/>
        <v>20197</v>
      </c>
      <c r="X39" s="59">
        <f t="shared" si="8"/>
        <v>19840</v>
      </c>
    </row>
    <row r="40" spans="1:24" ht="18" customHeight="1" x14ac:dyDescent="0.2">
      <c r="A40" s="53" t="s">
        <v>1168</v>
      </c>
      <c r="B40" s="90" t="s">
        <v>1132</v>
      </c>
      <c r="C40" s="56" t="s">
        <v>12</v>
      </c>
      <c r="D40" s="60">
        <v>4</v>
      </c>
      <c r="E40" s="61" t="s">
        <v>14</v>
      </c>
      <c r="F40" s="77">
        <v>4</v>
      </c>
      <c r="G40" s="78" t="s">
        <v>10</v>
      </c>
      <c r="H40" s="77">
        <v>1</v>
      </c>
      <c r="I40" s="76">
        <f t="shared" si="9"/>
        <v>9</v>
      </c>
      <c r="J40" s="79">
        <f>'基本（介護無）・単一'!$L$11</f>
        <v>869</v>
      </c>
      <c r="K40" s="257"/>
      <c r="L40" s="58">
        <f>'④身体介護を伴わない移動支援・複合（日中＆夜間早朝）'!$J$38</f>
        <v>774</v>
      </c>
      <c r="M40" s="257"/>
      <c r="N40" s="58">
        <f t="shared" si="10"/>
        <v>195</v>
      </c>
      <c r="O40" s="257"/>
      <c r="P40" s="58">
        <f t="shared" si="11"/>
        <v>2130</v>
      </c>
      <c r="Q40" s="59">
        <f t="shared" si="1"/>
        <v>23856</v>
      </c>
      <c r="R40" s="59">
        <f t="shared" si="2"/>
        <v>23344</v>
      </c>
      <c r="S40" s="59">
        <f t="shared" si="3"/>
        <v>23217</v>
      </c>
      <c r="T40" s="59">
        <f t="shared" si="4"/>
        <v>22833</v>
      </c>
      <c r="U40" s="59">
        <f t="shared" si="5"/>
        <v>22578</v>
      </c>
      <c r="V40" s="59">
        <f t="shared" si="6"/>
        <v>22066</v>
      </c>
      <c r="W40" s="59">
        <f t="shared" si="7"/>
        <v>21683</v>
      </c>
      <c r="X40" s="59">
        <f t="shared" si="8"/>
        <v>21300</v>
      </c>
    </row>
    <row r="41" spans="1:24" ht="18" customHeight="1" x14ac:dyDescent="0.2">
      <c r="A41" s="53" t="s">
        <v>1169</v>
      </c>
      <c r="B41" s="90" t="s">
        <v>1132</v>
      </c>
      <c r="C41" s="56" t="s">
        <v>12</v>
      </c>
      <c r="D41" s="60">
        <v>4</v>
      </c>
      <c r="E41" s="61" t="s">
        <v>14</v>
      </c>
      <c r="F41" s="77">
        <v>4</v>
      </c>
      <c r="G41" s="78" t="s">
        <v>10</v>
      </c>
      <c r="H41" s="77">
        <v>1.5</v>
      </c>
      <c r="I41" s="76">
        <f t="shared" si="9"/>
        <v>9.5</v>
      </c>
      <c r="J41" s="79">
        <f>'基本（介護無）・単一'!$L$11</f>
        <v>869</v>
      </c>
      <c r="K41" s="257"/>
      <c r="L41" s="58">
        <f>'④身体介護を伴わない移動支援・複合（日中＆夜間早朝）'!$J$38</f>
        <v>774</v>
      </c>
      <c r="M41" s="257"/>
      <c r="N41" s="58">
        <f t="shared" si="10"/>
        <v>291</v>
      </c>
      <c r="O41" s="257"/>
      <c r="P41" s="58">
        <f t="shared" si="11"/>
        <v>2274</v>
      </c>
      <c r="Q41" s="59">
        <f t="shared" si="1"/>
        <v>25468</v>
      </c>
      <c r="R41" s="59">
        <f t="shared" si="2"/>
        <v>24923</v>
      </c>
      <c r="S41" s="59">
        <f t="shared" si="3"/>
        <v>24786</v>
      </c>
      <c r="T41" s="59">
        <f t="shared" si="4"/>
        <v>24377</v>
      </c>
      <c r="U41" s="59">
        <f t="shared" si="5"/>
        <v>24104</v>
      </c>
      <c r="V41" s="59">
        <f t="shared" si="6"/>
        <v>23558</v>
      </c>
      <c r="W41" s="59">
        <f t="shared" si="7"/>
        <v>23149</v>
      </c>
      <c r="X41" s="59">
        <f t="shared" si="8"/>
        <v>22740</v>
      </c>
    </row>
    <row r="42" spans="1:24" ht="18" customHeight="1" x14ac:dyDescent="0.2">
      <c r="A42" s="53" t="s">
        <v>1170</v>
      </c>
      <c r="B42" s="90" t="s">
        <v>1132</v>
      </c>
      <c r="C42" s="56" t="s">
        <v>12</v>
      </c>
      <c r="D42" s="60">
        <v>4</v>
      </c>
      <c r="E42" s="61" t="s">
        <v>14</v>
      </c>
      <c r="F42" s="77">
        <v>4</v>
      </c>
      <c r="G42" s="78" t="s">
        <v>10</v>
      </c>
      <c r="H42" s="77">
        <v>2</v>
      </c>
      <c r="I42" s="76">
        <f t="shared" si="9"/>
        <v>10</v>
      </c>
      <c r="J42" s="79">
        <f>'基本（介護無）・単一'!$L$11</f>
        <v>869</v>
      </c>
      <c r="K42" s="257"/>
      <c r="L42" s="58">
        <f>'④身体介護を伴わない移動支援・複合（日中＆夜間早朝）'!$J$38</f>
        <v>774</v>
      </c>
      <c r="M42" s="257"/>
      <c r="N42" s="58">
        <f t="shared" si="10"/>
        <v>388</v>
      </c>
      <c r="O42" s="257"/>
      <c r="P42" s="58">
        <f t="shared" si="11"/>
        <v>2419</v>
      </c>
      <c r="Q42" s="59">
        <f t="shared" si="1"/>
        <v>27092</v>
      </c>
      <c r="R42" s="59">
        <f t="shared" si="2"/>
        <v>26512</v>
      </c>
      <c r="S42" s="59">
        <f t="shared" si="3"/>
        <v>26367</v>
      </c>
      <c r="T42" s="59">
        <f t="shared" si="4"/>
        <v>25931</v>
      </c>
      <c r="U42" s="59">
        <f t="shared" si="5"/>
        <v>25641</v>
      </c>
      <c r="V42" s="59">
        <f t="shared" si="6"/>
        <v>25060</v>
      </c>
      <c r="W42" s="59">
        <f t="shared" si="7"/>
        <v>24625</v>
      </c>
      <c r="X42" s="59">
        <f t="shared" si="8"/>
        <v>24190</v>
      </c>
    </row>
    <row r="43" spans="1:24" ht="18" customHeight="1" x14ac:dyDescent="0.2">
      <c r="A43" s="53" t="s">
        <v>1171</v>
      </c>
      <c r="B43" s="90" t="s">
        <v>1132</v>
      </c>
      <c r="C43" s="56" t="s">
        <v>12</v>
      </c>
      <c r="D43" s="60">
        <v>4</v>
      </c>
      <c r="E43" s="61" t="s">
        <v>14</v>
      </c>
      <c r="F43" s="77">
        <v>4</v>
      </c>
      <c r="G43" s="78" t="s">
        <v>10</v>
      </c>
      <c r="H43" s="77">
        <v>2.5</v>
      </c>
      <c r="I43" s="76">
        <f t="shared" si="9"/>
        <v>10.5</v>
      </c>
      <c r="J43" s="79">
        <f>'基本（介護無）・単一'!$L$11</f>
        <v>869</v>
      </c>
      <c r="K43" s="257"/>
      <c r="L43" s="58">
        <f>'④身体介護を伴わない移動支援・複合（日中＆夜間早朝）'!$J$38</f>
        <v>774</v>
      </c>
      <c r="M43" s="257"/>
      <c r="N43" s="58">
        <f t="shared" si="10"/>
        <v>484</v>
      </c>
      <c r="O43" s="257"/>
      <c r="P43" s="58">
        <f t="shared" si="11"/>
        <v>2563</v>
      </c>
      <c r="Q43" s="59">
        <f t="shared" si="1"/>
        <v>28705</v>
      </c>
      <c r="R43" s="59">
        <f t="shared" si="2"/>
        <v>28090</v>
      </c>
      <c r="S43" s="59">
        <f t="shared" si="3"/>
        <v>27936</v>
      </c>
      <c r="T43" s="59">
        <f t="shared" si="4"/>
        <v>27475</v>
      </c>
      <c r="U43" s="59">
        <f t="shared" si="5"/>
        <v>27167</v>
      </c>
      <c r="V43" s="59">
        <f t="shared" si="6"/>
        <v>26552</v>
      </c>
      <c r="W43" s="59">
        <f t="shared" si="7"/>
        <v>26091</v>
      </c>
      <c r="X43" s="59">
        <f t="shared" si="8"/>
        <v>25630</v>
      </c>
    </row>
    <row r="44" spans="1:24" ht="18" customHeight="1" x14ac:dyDescent="0.2">
      <c r="A44" s="53" t="s">
        <v>1172</v>
      </c>
      <c r="B44" s="90" t="s">
        <v>1132</v>
      </c>
      <c r="C44" s="56" t="s">
        <v>12</v>
      </c>
      <c r="D44" s="60">
        <v>4.5</v>
      </c>
      <c r="E44" s="61" t="s">
        <v>14</v>
      </c>
      <c r="F44" s="77">
        <v>4</v>
      </c>
      <c r="G44" s="78" t="s">
        <v>10</v>
      </c>
      <c r="H44" s="77">
        <v>0.5</v>
      </c>
      <c r="I44" s="76">
        <f t="shared" si="9"/>
        <v>9</v>
      </c>
      <c r="J44" s="79">
        <f>'基本（介護無）・単一'!$L$12</f>
        <v>966</v>
      </c>
      <c r="K44" s="257"/>
      <c r="L44" s="58">
        <f>'④身体介護を伴わない移動支援・複合（日中＆夜間早朝）'!$J$38</f>
        <v>774</v>
      </c>
      <c r="M44" s="257"/>
      <c r="N44" s="58">
        <f t="shared" si="10"/>
        <v>98</v>
      </c>
      <c r="O44" s="257"/>
      <c r="P44" s="58">
        <f t="shared" si="11"/>
        <v>2081</v>
      </c>
      <c r="Q44" s="59">
        <f t="shared" si="1"/>
        <v>23307</v>
      </c>
      <c r="R44" s="59">
        <f t="shared" si="2"/>
        <v>22807</v>
      </c>
      <c r="S44" s="59">
        <f t="shared" si="3"/>
        <v>22682</v>
      </c>
      <c r="T44" s="59">
        <f t="shared" si="4"/>
        <v>22308</v>
      </c>
      <c r="U44" s="59">
        <f t="shared" si="5"/>
        <v>22058</v>
      </c>
      <c r="V44" s="59">
        <f t="shared" si="6"/>
        <v>21559</v>
      </c>
      <c r="W44" s="59">
        <f t="shared" si="7"/>
        <v>21184</v>
      </c>
      <c r="X44" s="59">
        <f t="shared" si="8"/>
        <v>20810</v>
      </c>
    </row>
    <row r="45" spans="1:24" ht="18" customHeight="1" x14ac:dyDescent="0.2">
      <c r="A45" s="53" t="s">
        <v>1173</v>
      </c>
      <c r="B45" s="90" t="s">
        <v>1132</v>
      </c>
      <c r="C45" s="56" t="s">
        <v>12</v>
      </c>
      <c r="D45" s="60">
        <v>4.5</v>
      </c>
      <c r="E45" s="61" t="s">
        <v>14</v>
      </c>
      <c r="F45" s="77">
        <v>4</v>
      </c>
      <c r="G45" s="78" t="s">
        <v>10</v>
      </c>
      <c r="H45" s="77">
        <v>1</v>
      </c>
      <c r="I45" s="76">
        <f t="shared" si="9"/>
        <v>9.5</v>
      </c>
      <c r="J45" s="79">
        <f>'基本（介護無）・単一'!$L$12</f>
        <v>966</v>
      </c>
      <c r="K45" s="257"/>
      <c r="L45" s="58">
        <f>'④身体介護を伴わない移動支援・複合（日中＆夜間早朝）'!$J$38</f>
        <v>774</v>
      </c>
      <c r="M45" s="257"/>
      <c r="N45" s="58">
        <f t="shared" si="10"/>
        <v>195</v>
      </c>
      <c r="O45" s="257"/>
      <c r="P45" s="58">
        <f t="shared" si="11"/>
        <v>2227</v>
      </c>
      <c r="Q45" s="59">
        <f t="shared" si="1"/>
        <v>24942</v>
      </c>
      <c r="R45" s="59">
        <f t="shared" si="2"/>
        <v>24407</v>
      </c>
      <c r="S45" s="59">
        <f t="shared" si="3"/>
        <v>24274</v>
      </c>
      <c r="T45" s="59">
        <f t="shared" si="4"/>
        <v>23873</v>
      </c>
      <c r="U45" s="59">
        <f t="shared" si="5"/>
        <v>23606</v>
      </c>
      <c r="V45" s="59">
        <f t="shared" si="6"/>
        <v>23071</v>
      </c>
      <c r="W45" s="59">
        <f t="shared" si="7"/>
        <v>22670</v>
      </c>
      <c r="X45" s="59">
        <f t="shared" si="8"/>
        <v>22270</v>
      </c>
    </row>
    <row r="46" spans="1:24" ht="18" customHeight="1" x14ac:dyDescent="0.2">
      <c r="A46" s="53" t="s">
        <v>1174</v>
      </c>
      <c r="B46" s="90" t="s">
        <v>1132</v>
      </c>
      <c r="C46" s="56" t="s">
        <v>12</v>
      </c>
      <c r="D46" s="60">
        <v>4.5</v>
      </c>
      <c r="E46" s="61" t="s">
        <v>14</v>
      </c>
      <c r="F46" s="77">
        <v>4</v>
      </c>
      <c r="G46" s="78" t="s">
        <v>10</v>
      </c>
      <c r="H46" s="77">
        <v>1.5</v>
      </c>
      <c r="I46" s="76">
        <f t="shared" si="9"/>
        <v>10</v>
      </c>
      <c r="J46" s="79">
        <f>'基本（介護無）・単一'!$L$12</f>
        <v>966</v>
      </c>
      <c r="K46" s="257"/>
      <c r="L46" s="58">
        <f>'④身体介護を伴わない移動支援・複合（日中＆夜間早朝）'!$J$38</f>
        <v>774</v>
      </c>
      <c r="M46" s="257"/>
      <c r="N46" s="58">
        <f t="shared" si="10"/>
        <v>291</v>
      </c>
      <c r="O46" s="257"/>
      <c r="P46" s="58">
        <f t="shared" si="11"/>
        <v>2371</v>
      </c>
      <c r="Q46" s="59">
        <f t="shared" si="1"/>
        <v>26555</v>
      </c>
      <c r="R46" s="59">
        <f t="shared" si="2"/>
        <v>25986</v>
      </c>
      <c r="S46" s="59">
        <f t="shared" si="3"/>
        <v>25843</v>
      </c>
      <c r="T46" s="59">
        <f t="shared" si="4"/>
        <v>25417</v>
      </c>
      <c r="U46" s="59">
        <f t="shared" si="5"/>
        <v>25132</v>
      </c>
      <c r="V46" s="59">
        <f t="shared" si="6"/>
        <v>24563</v>
      </c>
      <c r="W46" s="59">
        <f t="shared" si="7"/>
        <v>24136</v>
      </c>
      <c r="X46" s="59">
        <f t="shared" si="8"/>
        <v>23710</v>
      </c>
    </row>
    <row r="47" spans="1:24" ht="18" customHeight="1" x14ac:dyDescent="0.2">
      <c r="A47" s="53" t="s">
        <v>1175</v>
      </c>
      <c r="B47" s="90" t="s">
        <v>1132</v>
      </c>
      <c r="C47" s="56" t="s">
        <v>12</v>
      </c>
      <c r="D47" s="60">
        <v>4.5</v>
      </c>
      <c r="E47" s="61" t="s">
        <v>14</v>
      </c>
      <c r="F47" s="77">
        <v>4</v>
      </c>
      <c r="G47" s="78" t="s">
        <v>10</v>
      </c>
      <c r="H47" s="77">
        <v>2</v>
      </c>
      <c r="I47" s="76">
        <f t="shared" si="9"/>
        <v>10.5</v>
      </c>
      <c r="J47" s="79">
        <f>'基本（介護無）・単一'!$L$12</f>
        <v>966</v>
      </c>
      <c r="K47" s="257"/>
      <c r="L47" s="58">
        <f>'④身体介護を伴わない移動支援・複合（日中＆夜間早朝）'!$J$38</f>
        <v>774</v>
      </c>
      <c r="M47" s="257"/>
      <c r="N47" s="58">
        <f t="shared" si="10"/>
        <v>388</v>
      </c>
      <c r="O47" s="257"/>
      <c r="P47" s="58">
        <f t="shared" si="11"/>
        <v>2516</v>
      </c>
      <c r="Q47" s="59">
        <f t="shared" si="1"/>
        <v>28179</v>
      </c>
      <c r="R47" s="59">
        <f t="shared" si="2"/>
        <v>27575</v>
      </c>
      <c r="S47" s="59">
        <f t="shared" si="3"/>
        <v>27424</v>
      </c>
      <c r="T47" s="59">
        <f t="shared" si="4"/>
        <v>26971</v>
      </c>
      <c r="U47" s="59">
        <f t="shared" si="5"/>
        <v>26669</v>
      </c>
      <c r="V47" s="59">
        <f t="shared" si="6"/>
        <v>26065</v>
      </c>
      <c r="W47" s="59">
        <f t="shared" si="7"/>
        <v>25612</v>
      </c>
      <c r="X47" s="59">
        <f t="shared" si="8"/>
        <v>25160</v>
      </c>
    </row>
    <row r="48" spans="1:24" ht="18" customHeight="1" x14ac:dyDescent="0.2">
      <c r="A48" s="53" t="s">
        <v>1176</v>
      </c>
      <c r="B48" s="90" t="s">
        <v>1132</v>
      </c>
      <c r="C48" s="56" t="s">
        <v>12</v>
      </c>
      <c r="D48" s="60">
        <v>4.5</v>
      </c>
      <c r="E48" s="61" t="s">
        <v>14</v>
      </c>
      <c r="F48" s="77">
        <v>4</v>
      </c>
      <c r="G48" s="78" t="s">
        <v>10</v>
      </c>
      <c r="H48" s="77">
        <v>2.5</v>
      </c>
      <c r="I48" s="76">
        <f t="shared" si="9"/>
        <v>11</v>
      </c>
      <c r="J48" s="79">
        <f>'基本（介護無）・単一'!$L$12</f>
        <v>966</v>
      </c>
      <c r="K48" s="257"/>
      <c r="L48" s="58">
        <f>'④身体介護を伴わない移動支援・複合（日中＆夜間早朝）'!$J$38</f>
        <v>774</v>
      </c>
      <c r="M48" s="257"/>
      <c r="N48" s="58">
        <f t="shared" si="10"/>
        <v>484</v>
      </c>
      <c r="O48" s="257"/>
      <c r="P48" s="58">
        <f t="shared" si="11"/>
        <v>2660</v>
      </c>
      <c r="Q48" s="59">
        <f t="shared" si="1"/>
        <v>29792</v>
      </c>
      <c r="R48" s="59">
        <f t="shared" si="2"/>
        <v>29153</v>
      </c>
      <c r="S48" s="59">
        <f t="shared" si="3"/>
        <v>28994</v>
      </c>
      <c r="T48" s="59">
        <f t="shared" si="4"/>
        <v>28515</v>
      </c>
      <c r="U48" s="59">
        <f t="shared" si="5"/>
        <v>28196</v>
      </c>
      <c r="V48" s="59">
        <f t="shared" si="6"/>
        <v>27557</v>
      </c>
      <c r="W48" s="59">
        <f t="shared" si="7"/>
        <v>27078</v>
      </c>
      <c r="X48" s="59">
        <f t="shared" si="8"/>
        <v>26600</v>
      </c>
    </row>
    <row r="49" spans="1:24" ht="18" customHeight="1" x14ac:dyDescent="0.2">
      <c r="A49" s="53" t="s">
        <v>1177</v>
      </c>
      <c r="B49" s="90" t="s">
        <v>1132</v>
      </c>
      <c r="C49" s="56" t="s">
        <v>12</v>
      </c>
      <c r="D49" s="60">
        <v>5</v>
      </c>
      <c r="E49" s="61" t="s">
        <v>14</v>
      </c>
      <c r="F49" s="77">
        <v>4</v>
      </c>
      <c r="G49" s="78" t="s">
        <v>10</v>
      </c>
      <c r="H49" s="77">
        <v>0.5</v>
      </c>
      <c r="I49" s="76">
        <f t="shared" si="9"/>
        <v>9.5</v>
      </c>
      <c r="J49" s="79">
        <f>'基本（介護無）・単一'!$L$13</f>
        <v>1063</v>
      </c>
      <c r="K49" s="257"/>
      <c r="L49" s="58">
        <f>'④身体介護を伴わない移動支援・複合（日中＆夜間早朝）'!$J$38</f>
        <v>774</v>
      </c>
      <c r="M49" s="257"/>
      <c r="N49" s="58">
        <f t="shared" si="10"/>
        <v>98</v>
      </c>
      <c r="O49" s="257"/>
      <c r="P49" s="58">
        <f t="shared" si="11"/>
        <v>2178</v>
      </c>
      <c r="Q49" s="59">
        <f t="shared" si="1"/>
        <v>24393</v>
      </c>
      <c r="R49" s="59">
        <f t="shared" si="2"/>
        <v>23870</v>
      </c>
      <c r="S49" s="59">
        <f t="shared" si="3"/>
        <v>23740</v>
      </c>
      <c r="T49" s="59">
        <f t="shared" si="4"/>
        <v>23348</v>
      </c>
      <c r="U49" s="59">
        <f t="shared" si="5"/>
        <v>23086</v>
      </c>
      <c r="V49" s="59">
        <f t="shared" si="6"/>
        <v>22564</v>
      </c>
      <c r="W49" s="59">
        <f t="shared" si="7"/>
        <v>22172</v>
      </c>
      <c r="X49" s="59">
        <f t="shared" si="8"/>
        <v>21780</v>
      </c>
    </row>
    <row r="50" spans="1:24" ht="18" customHeight="1" x14ac:dyDescent="0.2">
      <c r="A50" s="53" t="s">
        <v>1178</v>
      </c>
      <c r="B50" s="90" t="s">
        <v>1132</v>
      </c>
      <c r="C50" s="56" t="s">
        <v>12</v>
      </c>
      <c r="D50" s="60">
        <v>5</v>
      </c>
      <c r="E50" s="61" t="s">
        <v>14</v>
      </c>
      <c r="F50" s="77">
        <v>4</v>
      </c>
      <c r="G50" s="78" t="s">
        <v>10</v>
      </c>
      <c r="H50" s="77">
        <v>1</v>
      </c>
      <c r="I50" s="76">
        <f t="shared" si="9"/>
        <v>10</v>
      </c>
      <c r="J50" s="79">
        <f>'基本（介護無）・単一'!$L$13</f>
        <v>1063</v>
      </c>
      <c r="K50" s="257"/>
      <c r="L50" s="58">
        <f>'④身体介護を伴わない移動支援・複合（日中＆夜間早朝）'!$J$38</f>
        <v>774</v>
      </c>
      <c r="M50" s="257"/>
      <c r="N50" s="58">
        <f t="shared" si="10"/>
        <v>195</v>
      </c>
      <c r="O50" s="257"/>
      <c r="P50" s="58">
        <f t="shared" si="11"/>
        <v>2324</v>
      </c>
      <c r="Q50" s="59">
        <f t="shared" si="1"/>
        <v>26028</v>
      </c>
      <c r="R50" s="59">
        <f t="shared" si="2"/>
        <v>25471</v>
      </c>
      <c r="S50" s="59">
        <f t="shared" si="3"/>
        <v>25331</v>
      </c>
      <c r="T50" s="59">
        <f t="shared" si="4"/>
        <v>24913</v>
      </c>
      <c r="U50" s="59">
        <f t="shared" si="5"/>
        <v>24634</v>
      </c>
      <c r="V50" s="59">
        <f t="shared" si="6"/>
        <v>24076</v>
      </c>
      <c r="W50" s="59">
        <f t="shared" si="7"/>
        <v>23658</v>
      </c>
      <c r="X50" s="59">
        <f t="shared" si="8"/>
        <v>23240</v>
      </c>
    </row>
    <row r="51" spans="1:24" ht="18" customHeight="1" x14ac:dyDescent="0.2">
      <c r="A51" s="53" t="s">
        <v>1179</v>
      </c>
      <c r="B51" s="90" t="s">
        <v>1132</v>
      </c>
      <c r="C51" s="56" t="s">
        <v>12</v>
      </c>
      <c r="D51" s="60">
        <v>5</v>
      </c>
      <c r="E51" s="61" t="s">
        <v>14</v>
      </c>
      <c r="F51" s="77">
        <v>4</v>
      </c>
      <c r="G51" s="78" t="s">
        <v>10</v>
      </c>
      <c r="H51" s="77">
        <v>1.5</v>
      </c>
      <c r="I51" s="76">
        <f t="shared" si="9"/>
        <v>10.5</v>
      </c>
      <c r="J51" s="79">
        <f>'基本（介護無）・単一'!$L$13</f>
        <v>1063</v>
      </c>
      <c r="K51" s="257"/>
      <c r="L51" s="58">
        <f>'④身体介護を伴わない移動支援・複合（日中＆夜間早朝）'!$J$38</f>
        <v>774</v>
      </c>
      <c r="M51" s="257"/>
      <c r="N51" s="58">
        <f t="shared" si="10"/>
        <v>291</v>
      </c>
      <c r="O51" s="257"/>
      <c r="P51" s="58">
        <f t="shared" si="11"/>
        <v>2468</v>
      </c>
      <c r="Q51" s="59">
        <f t="shared" si="1"/>
        <v>27641</v>
      </c>
      <c r="R51" s="59">
        <f t="shared" si="2"/>
        <v>27049</v>
      </c>
      <c r="S51" s="59">
        <f t="shared" si="3"/>
        <v>26901</v>
      </c>
      <c r="T51" s="59">
        <f t="shared" si="4"/>
        <v>26456</v>
      </c>
      <c r="U51" s="59">
        <f t="shared" si="5"/>
        <v>26160</v>
      </c>
      <c r="V51" s="59">
        <f t="shared" si="6"/>
        <v>25568</v>
      </c>
      <c r="W51" s="59">
        <f t="shared" si="7"/>
        <v>25124</v>
      </c>
      <c r="X51" s="59">
        <f t="shared" si="8"/>
        <v>24680</v>
      </c>
    </row>
    <row r="52" spans="1:24" ht="18" customHeight="1" x14ac:dyDescent="0.2">
      <c r="A52" s="53" t="s">
        <v>1180</v>
      </c>
      <c r="B52" s="90" t="s">
        <v>1132</v>
      </c>
      <c r="C52" s="56" t="s">
        <v>12</v>
      </c>
      <c r="D52" s="60">
        <v>5</v>
      </c>
      <c r="E52" s="61" t="s">
        <v>14</v>
      </c>
      <c r="F52" s="77">
        <v>4</v>
      </c>
      <c r="G52" s="78" t="s">
        <v>10</v>
      </c>
      <c r="H52" s="77">
        <v>2</v>
      </c>
      <c r="I52" s="76">
        <f t="shared" si="9"/>
        <v>11</v>
      </c>
      <c r="J52" s="79">
        <f>'基本（介護無）・単一'!$L$13</f>
        <v>1063</v>
      </c>
      <c r="K52" s="257"/>
      <c r="L52" s="58">
        <f>'④身体介護を伴わない移動支援・複合（日中＆夜間早朝）'!$J$38</f>
        <v>774</v>
      </c>
      <c r="M52" s="257"/>
      <c r="N52" s="58">
        <f t="shared" si="10"/>
        <v>388</v>
      </c>
      <c r="O52" s="257"/>
      <c r="P52" s="58">
        <f t="shared" si="11"/>
        <v>2613</v>
      </c>
      <c r="Q52" s="59">
        <f t="shared" si="1"/>
        <v>29265</v>
      </c>
      <c r="R52" s="59">
        <f t="shared" si="2"/>
        <v>28638</v>
      </c>
      <c r="S52" s="59">
        <f t="shared" si="3"/>
        <v>28481</v>
      </c>
      <c r="T52" s="59">
        <f t="shared" si="4"/>
        <v>28011</v>
      </c>
      <c r="U52" s="59">
        <f t="shared" si="5"/>
        <v>27697</v>
      </c>
      <c r="V52" s="59">
        <f t="shared" si="6"/>
        <v>27070</v>
      </c>
      <c r="W52" s="59">
        <f t="shared" si="7"/>
        <v>26600</v>
      </c>
      <c r="X52" s="59">
        <f t="shared" si="8"/>
        <v>26130</v>
      </c>
    </row>
    <row r="53" spans="1:24" ht="18" customHeight="1" x14ac:dyDescent="0.2">
      <c r="A53" s="53" t="s">
        <v>1179</v>
      </c>
      <c r="B53" s="90" t="s">
        <v>1132</v>
      </c>
      <c r="C53" s="56" t="s">
        <v>12</v>
      </c>
      <c r="D53" s="60">
        <v>5</v>
      </c>
      <c r="E53" s="61" t="s">
        <v>14</v>
      </c>
      <c r="F53" s="77">
        <v>4</v>
      </c>
      <c r="G53" s="78" t="s">
        <v>10</v>
      </c>
      <c r="H53" s="77">
        <v>2.5</v>
      </c>
      <c r="I53" s="76">
        <f t="shared" si="9"/>
        <v>11.5</v>
      </c>
      <c r="J53" s="79">
        <f>'基本（介護無）・単一'!$L$13</f>
        <v>1063</v>
      </c>
      <c r="K53" s="257"/>
      <c r="L53" s="58">
        <f>'④身体介護を伴わない移動支援・複合（日中＆夜間早朝）'!$J$38</f>
        <v>774</v>
      </c>
      <c r="M53" s="257"/>
      <c r="N53" s="58">
        <f t="shared" si="10"/>
        <v>484</v>
      </c>
      <c r="O53" s="257"/>
      <c r="P53" s="58">
        <f t="shared" si="11"/>
        <v>2757</v>
      </c>
      <c r="Q53" s="59">
        <f t="shared" si="1"/>
        <v>30878</v>
      </c>
      <c r="R53" s="59">
        <f t="shared" si="2"/>
        <v>30216</v>
      </c>
      <c r="S53" s="59">
        <f t="shared" si="3"/>
        <v>30051</v>
      </c>
      <c r="T53" s="59">
        <f t="shared" si="4"/>
        <v>29555</v>
      </c>
      <c r="U53" s="59">
        <f t="shared" si="5"/>
        <v>29224</v>
      </c>
      <c r="V53" s="59">
        <f t="shared" si="6"/>
        <v>28562</v>
      </c>
      <c r="W53" s="59">
        <f t="shared" si="7"/>
        <v>28066</v>
      </c>
      <c r="X53" s="59">
        <f t="shared" si="8"/>
        <v>27570</v>
      </c>
    </row>
    <row r="54" spans="1:24" ht="18" customHeight="1" x14ac:dyDescent="0.2">
      <c r="A54" s="53" t="s">
        <v>1181</v>
      </c>
      <c r="B54" s="90" t="s">
        <v>1132</v>
      </c>
      <c r="C54" s="56" t="s">
        <v>12</v>
      </c>
      <c r="D54" s="60">
        <v>5.5</v>
      </c>
      <c r="E54" s="61" t="s">
        <v>14</v>
      </c>
      <c r="F54" s="77">
        <v>4</v>
      </c>
      <c r="G54" s="78" t="s">
        <v>10</v>
      </c>
      <c r="H54" s="77">
        <v>0.5</v>
      </c>
      <c r="I54" s="76">
        <f t="shared" si="9"/>
        <v>10</v>
      </c>
      <c r="J54" s="79">
        <f>'基本（介護無）・単一'!$L$14</f>
        <v>1159</v>
      </c>
      <c r="K54" s="257"/>
      <c r="L54" s="58">
        <f>'④身体介護を伴わない移動支援・複合（日中＆夜間早朝）'!$J$38</f>
        <v>774</v>
      </c>
      <c r="M54" s="257"/>
      <c r="N54" s="58">
        <f t="shared" si="10"/>
        <v>98</v>
      </c>
      <c r="O54" s="257"/>
      <c r="P54" s="58">
        <f t="shared" si="11"/>
        <v>2274</v>
      </c>
      <c r="Q54" s="59">
        <f t="shared" si="1"/>
        <v>25468</v>
      </c>
      <c r="R54" s="59">
        <f t="shared" si="2"/>
        <v>24923</v>
      </c>
      <c r="S54" s="59">
        <f t="shared" si="3"/>
        <v>24786</v>
      </c>
      <c r="T54" s="59">
        <f t="shared" si="4"/>
        <v>24377</v>
      </c>
      <c r="U54" s="59">
        <f t="shared" si="5"/>
        <v>24104</v>
      </c>
      <c r="V54" s="59">
        <f t="shared" si="6"/>
        <v>23558</v>
      </c>
      <c r="W54" s="59">
        <f t="shared" si="7"/>
        <v>23149</v>
      </c>
      <c r="X54" s="59">
        <f t="shared" si="8"/>
        <v>22740</v>
      </c>
    </row>
    <row r="55" spans="1:24" ht="18" customHeight="1" x14ac:dyDescent="0.2">
      <c r="A55" s="53" t="s">
        <v>1182</v>
      </c>
      <c r="B55" s="90" t="s">
        <v>1132</v>
      </c>
      <c r="C55" s="56" t="s">
        <v>12</v>
      </c>
      <c r="D55" s="60">
        <v>5.5</v>
      </c>
      <c r="E55" s="61" t="s">
        <v>14</v>
      </c>
      <c r="F55" s="77">
        <v>4</v>
      </c>
      <c r="G55" s="78" t="s">
        <v>10</v>
      </c>
      <c r="H55" s="77">
        <v>1</v>
      </c>
      <c r="I55" s="76">
        <f t="shared" si="9"/>
        <v>10.5</v>
      </c>
      <c r="J55" s="79">
        <f>'基本（介護無）・単一'!$L$14</f>
        <v>1159</v>
      </c>
      <c r="K55" s="257"/>
      <c r="L55" s="58">
        <f>'④身体介護を伴わない移動支援・複合（日中＆夜間早朝）'!$J$38</f>
        <v>774</v>
      </c>
      <c r="M55" s="257"/>
      <c r="N55" s="58">
        <f t="shared" si="10"/>
        <v>195</v>
      </c>
      <c r="O55" s="257"/>
      <c r="P55" s="58">
        <f t="shared" si="11"/>
        <v>2420</v>
      </c>
      <c r="Q55" s="59">
        <f t="shared" si="1"/>
        <v>27104</v>
      </c>
      <c r="R55" s="59">
        <f t="shared" si="2"/>
        <v>26523</v>
      </c>
      <c r="S55" s="59">
        <f t="shared" si="3"/>
        <v>26378</v>
      </c>
      <c r="T55" s="59">
        <f t="shared" si="4"/>
        <v>25942</v>
      </c>
      <c r="U55" s="59">
        <f t="shared" si="5"/>
        <v>25652</v>
      </c>
      <c r="V55" s="59">
        <f t="shared" si="6"/>
        <v>25071</v>
      </c>
      <c r="W55" s="59">
        <f t="shared" si="7"/>
        <v>24635</v>
      </c>
      <c r="X55" s="59">
        <f t="shared" si="8"/>
        <v>24200</v>
      </c>
    </row>
    <row r="56" spans="1:24" ht="18" customHeight="1" x14ac:dyDescent="0.2">
      <c r="A56" s="53" t="s">
        <v>1183</v>
      </c>
      <c r="B56" s="90" t="s">
        <v>1132</v>
      </c>
      <c r="C56" s="56" t="s">
        <v>12</v>
      </c>
      <c r="D56" s="60">
        <v>5.5</v>
      </c>
      <c r="E56" s="61" t="s">
        <v>14</v>
      </c>
      <c r="F56" s="77">
        <v>4</v>
      </c>
      <c r="G56" s="78" t="s">
        <v>10</v>
      </c>
      <c r="H56" s="77">
        <v>1.5</v>
      </c>
      <c r="I56" s="76">
        <f t="shared" si="9"/>
        <v>11</v>
      </c>
      <c r="J56" s="79">
        <f>'基本（介護無）・単一'!$L$14</f>
        <v>1159</v>
      </c>
      <c r="K56" s="257"/>
      <c r="L56" s="58">
        <f>'④身体介護を伴わない移動支援・複合（日中＆夜間早朝）'!$J$38</f>
        <v>774</v>
      </c>
      <c r="M56" s="257"/>
      <c r="N56" s="58">
        <f t="shared" si="10"/>
        <v>291</v>
      </c>
      <c r="O56" s="257"/>
      <c r="P56" s="58">
        <f t="shared" si="11"/>
        <v>2564</v>
      </c>
      <c r="Q56" s="59">
        <f t="shared" si="1"/>
        <v>28716</v>
      </c>
      <c r="R56" s="59">
        <f t="shared" si="2"/>
        <v>28101</v>
      </c>
      <c r="S56" s="59">
        <f t="shared" si="3"/>
        <v>27947</v>
      </c>
      <c r="T56" s="59">
        <f t="shared" si="4"/>
        <v>27486</v>
      </c>
      <c r="U56" s="59">
        <f t="shared" si="5"/>
        <v>27178</v>
      </c>
      <c r="V56" s="59">
        <f t="shared" si="6"/>
        <v>26563</v>
      </c>
      <c r="W56" s="59">
        <f t="shared" si="7"/>
        <v>26101</v>
      </c>
      <c r="X56" s="59">
        <f t="shared" si="8"/>
        <v>25640</v>
      </c>
    </row>
    <row r="57" spans="1:24" ht="18" customHeight="1" x14ac:dyDescent="0.2">
      <c r="A57" s="53" t="s">
        <v>1184</v>
      </c>
      <c r="B57" s="90" t="s">
        <v>1132</v>
      </c>
      <c r="C57" s="56" t="s">
        <v>12</v>
      </c>
      <c r="D57" s="60">
        <v>5.5</v>
      </c>
      <c r="E57" s="61" t="s">
        <v>14</v>
      </c>
      <c r="F57" s="77">
        <v>4</v>
      </c>
      <c r="G57" s="78" t="s">
        <v>10</v>
      </c>
      <c r="H57" s="77">
        <v>2</v>
      </c>
      <c r="I57" s="76">
        <f t="shared" si="9"/>
        <v>11.5</v>
      </c>
      <c r="J57" s="79">
        <f>'基本（介護無）・単一'!$L$14</f>
        <v>1159</v>
      </c>
      <c r="K57" s="257"/>
      <c r="L57" s="58">
        <f>'④身体介護を伴わない移動支援・複合（日中＆夜間早朝）'!$J$38</f>
        <v>774</v>
      </c>
      <c r="M57" s="257"/>
      <c r="N57" s="58">
        <f t="shared" si="10"/>
        <v>388</v>
      </c>
      <c r="O57" s="257"/>
      <c r="P57" s="58">
        <f t="shared" si="11"/>
        <v>2709</v>
      </c>
      <c r="Q57" s="59">
        <f t="shared" si="1"/>
        <v>30340</v>
      </c>
      <c r="R57" s="59">
        <f t="shared" si="2"/>
        <v>29690</v>
      </c>
      <c r="S57" s="59">
        <f t="shared" si="3"/>
        <v>29528</v>
      </c>
      <c r="T57" s="59">
        <f t="shared" si="4"/>
        <v>29040</v>
      </c>
      <c r="U57" s="59">
        <f t="shared" si="5"/>
        <v>28715</v>
      </c>
      <c r="V57" s="59">
        <f t="shared" si="6"/>
        <v>28065</v>
      </c>
      <c r="W57" s="59">
        <f t="shared" si="7"/>
        <v>27577</v>
      </c>
      <c r="X57" s="59">
        <f t="shared" si="8"/>
        <v>27090</v>
      </c>
    </row>
    <row r="58" spans="1:24" ht="18" customHeight="1" x14ac:dyDescent="0.2">
      <c r="A58" s="53" t="s">
        <v>1185</v>
      </c>
      <c r="B58" s="90" t="s">
        <v>1132</v>
      </c>
      <c r="C58" s="56" t="s">
        <v>12</v>
      </c>
      <c r="D58" s="60">
        <v>5.5</v>
      </c>
      <c r="E58" s="61" t="s">
        <v>14</v>
      </c>
      <c r="F58" s="77">
        <v>4</v>
      </c>
      <c r="G58" s="78" t="s">
        <v>10</v>
      </c>
      <c r="H58" s="77">
        <v>2.5</v>
      </c>
      <c r="I58" s="76">
        <f t="shared" si="9"/>
        <v>12</v>
      </c>
      <c r="J58" s="79">
        <f>'基本（介護無）・単一'!$L$14</f>
        <v>1159</v>
      </c>
      <c r="K58" s="257"/>
      <c r="L58" s="58">
        <f>'④身体介護を伴わない移動支援・複合（日中＆夜間早朝）'!$J$38</f>
        <v>774</v>
      </c>
      <c r="M58" s="257"/>
      <c r="N58" s="58">
        <f t="shared" si="10"/>
        <v>484</v>
      </c>
      <c r="O58" s="257"/>
      <c r="P58" s="58">
        <f t="shared" si="11"/>
        <v>2853</v>
      </c>
      <c r="Q58" s="59">
        <f t="shared" si="1"/>
        <v>31953</v>
      </c>
      <c r="R58" s="59">
        <f t="shared" si="2"/>
        <v>31268</v>
      </c>
      <c r="S58" s="59">
        <f t="shared" si="3"/>
        <v>31097</v>
      </c>
      <c r="T58" s="59">
        <f t="shared" si="4"/>
        <v>30584</v>
      </c>
      <c r="U58" s="59">
        <f t="shared" si="5"/>
        <v>30241</v>
      </c>
      <c r="V58" s="59">
        <f t="shared" si="6"/>
        <v>29557</v>
      </c>
      <c r="W58" s="59">
        <f t="shared" si="7"/>
        <v>29043</v>
      </c>
      <c r="X58" s="59">
        <f t="shared" si="8"/>
        <v>28530</v>
      </c>
    </row>
    <row r="59" spans="1:24" ht="18" customHeight="1" x14ac:dyDescent="0.2">
      <c r="A59" s="53" t="s">
        <v>1186</v>
      </c>
      <c r="B59" s="90" t="s">
        <v>1132</v>
      </c>
      <c r="C59" s="56" t="s">
        <v>12</v>
      </c>
      <c r="D59" s="60">
        <v>6</v>
      </c>
      <c r="E59" s="61" t="s">
        <v>14</v>
      </c>
      <c r="F59" s="77">
        <v>4</v>
      </c>
      <c r="G59" s="78" t="s">
        <v>10</v>
      </c>
      <c r="H59" s="77">
        <v>0.5</v>
      </c>
      <c r="I59" s="76">
        <f t="shared" si="9"/>
        <v>10.5</v>
      </c>
      <c r="J59" s="79">
        <f>'基本（介護無）・単一'!$L$15</f>
        <v>1256</v>
      </c>
      <c r="K59" s="257"/>
      <c r="L59" s="58">
        <f>'④身体介護を伴わない移動支援・複合（日中＆夜間早朝）'!$J$38</f>
        <v>774</v>
      </c>
      <c r="M59" s="257"/>
      <c r="N59" s="58">
        <f t="shared" si="10"/>
        <v>98</v>
      </c>
      <c r="O59" s="257"/>
      <c r="P59" s="58">
        <f t="shared" si="11"/>
        <v>2371</v>
      </c>
      <c r="Q59" s="59">
        <f t="shared" si="1"/>
        <v>26555</v>
      </c>
      <c r="R59" s="59">
        <f t="shared" si="2"/>
        <v>25986</v>
      </c>
      <c r="S59" s="59">
        <f t="shared" si="3"/>
        <v>25843</v>
      </c>
      <c r="T59" s="59">
        <f t="shared" si="4"/>
        <v>25417</v>
      </c>
      <c r="U59" s="59">
        <f t="shared" si="5"/>
        <v>25132</v>
      </c>
      <c r="V59" s="59">
        <f t="shared" si="6"/>
        <v>24563</v>
      </c>
      <c r="W59" s="59">
        <f t="shared" si="7"/>
        <v>24136</v>
      </c>
      <c r="X59" s="59">
        <f t="shared" si="8"/>
        <v>23710</v>
      </c>
    </row>
    <row r="60" spans="1:24" ht="18" customHeight="1" x14ac:dyDescent="0.2">
      <c r="A60" s="53" t="s">
        <v>1187</v>
      </c>
      <c r="B60" s="90" t="s">
        <v>1132</v>
      </c>
      <c r="C60" s="56" t="s">
        <v>12</v>
      </c>
      <c r="D60" s="60">
        <v>6</v>
      </c>
      <c r="E60" s="61" t="s">
        <v>14</v>
      </c>
      <c r="F60" s="77">
        <v>4</v>
      </c>
      <c r="G60" s="78" t="s">
        <v>10</v>
      </c>
      <c r="H60" s="77">
        <v>1</v>
      </c>
      <c r="I60" s="76">
        <f t="shared" si="9"/>
        <v>11</v>
      </c>
      <c r="J60" s="79">
        <f>'基本（介護無）・単一'!$L$15</f>
        <v>1256</v>
      </c>
      <c r="K60" s="257"/>
      <c r="L60" s="58">
        <f>'④身体介護を伴わない移動支援・複合（日中＆夜間早朝）'!$J$38</f>
        <v>774</v>
      </c>
      <c r="M60" s="257"/>
      <c r="N60" s="58">
        <f t="shared" si="10"/>
        <v>195</v>
      </c>
      <c r="O60" s="257"/>
      <c r="P60" s="58">
        <f t="shared" si="11"/>
        <v>2517</v>
      </c>
      <c r="Q60" s="59">
        <f t="shared" si="1"/>
        <v>28190</v>
      </c>
      <c r="R60" s="59">
        <f t="shared" si="2"/>
        <v>27586</v>
      </c>
      <c r="S60" s="59">
        <f t="shared" si="3"/>
        <v>27435</v>
      </c>
      <c r="T60" s="59">
        <f t="shared" si="4"/>
        <v>26982</v>
      </c>
      <c r="U60" s="59">
        <f t="shared" si="5"/>
        <v>26680</v>
      </c>
      <c r="V60" s="59">
        <f t="shared" si="6"/>
        <v>26076</v>
      </c>
      <c r="W60" s="59">
        <f t="shared" si="7"/>
        <v>25623</v>
      </c>
      <c r="X60" s="59">
        <f t="shared" si="8"/>
        <v>25170</v>
      </c>
    </row>
    <row r="61" spans="1:24" ht="18" customHeight="1" x14ac:dyDescent="0.2">
      <c r="A61" s="53" t="s">
        <v>1188</v>
      </c>
      <c r="B61" s="90" t="s">
        <v>1132</v>
      </c>
      <c r="C61" s="56" t="s">
        <v>12</v>
      </c>
      <c r="D61" s="60">
        <v>6</v>
      </c>
      <c r="E61" s="61" t="s">
        <v>14</v>
      </c>
      <c r="F61" s="77">
        <v>4</v>
      </c>
      <c r="G61" s="78" t="s">
        <v>10</v>
      </c>
      <c r="H61" s="77">
        <v>1.5</v>
      </c>
      <c r="I61" s="76">
        <f t="shared" si="9"/>
        <v>11.5</v>
      </c>
      <c r="J61" s="79">
        <f>'基本（介護無）・単一'!$L$15</f>
        <v>1256</v>
      </c>
      <c r="K61" s="257"/>
      <c r="L61" s="58">
        <f>'④身体介護を伴わない移動支援・複合（日中＆夜間早朝）'!$J$38</f>
        <v>774</v>
      </c>
      <c r="M61" s="257"/>
      <c r="N61" s="58">
        <f t="shared" si="10"/>
        <v>291</v>
      </c>
      <c r="O61" s="257"/>
      <c r="P61" s="58">
        <f t="shared" si="11"/>
        <v>2661</v>
      </c>
      <c r="Q61" s="59">
        <f t="shared" si="1"/>
        <v>29803</v>
      </c>
      <c r="R61" s="59">
        <f t="shared" si="2"/>
        <v>29164</v>
      </c>
      <c r="S61" s="59">
        <f t="shared" si="3"/>
        <v>29004</v>
      </c>
      <c r="T61" s="59">
        <f t="shared" si="4"/>
        <v>28525</v>
      </c>
      <c r="U61" s="59">
        <f t="shared" si="5"/>
        <v>28206</v>
      </c>
      <c r="V61" s="59">
        <f t="shared" si="6"/>
        <v>27567</v>
      </c>
      <c r="W61" s="59">
        <f t="shared" si="7"/>
        <v>27088</v>
      </c>
      <c r="X61" s="59">
        <f t="shared" si="8"/>
        <v>26610</v>
      </c>
    </row>
    <row r="62" spans="1:24" ht="18" customHeight="1" x14ac:dyDescent="0.2">
      <c r="A62" s="53" t="s">
        <v>1189</v>
      </c>
      <c r="B62" s="90" t="s">
        <v>1132</v>
      </c>
      <c r="C62" s="56" t="s">
        <v>12</v>
      </c>
      <c r="D62" s="60">
        <v>6</v>
      </c>
      <c r="E62" s="61" t="s">
        <v>14</v>
      </c>
      <c r="F62" s="77">
        <v>4</v>
      </c>
      <c r="G62" s="78" t="s">
        <v>10</v>
      </c>
      <c r="H62" s="77">
        <v>2</v>
      </c>
      <c r="I62" s="76">
        <f t="shared" si="9"/>
        <v>12</v>
      </c>
      <c r="J62" s="79">
        <f>'基本（介護無）・単一'!$L$15</f>
        <v>1256</v>
      </c>
      <c r="K62" s="257"/>
      <c r="L62" s="58">
        <f>'④身体介護を伴わない移動支援・複合（日中＆夜間早朝）'!$J$38</f>
        <v>774</v>
      </c>
      <c r="M62" s="257"/>
      <c r="N62" s="58">
        <f t="shared" si="10"/>
        <v>388</v>
      </c>
      <c r="O62" s="257"/>
      <c r="P62" s="58">
        <f t="shared" si="11"/>
        <v>2806</v>
      </c>
      <c r="Q62" s="59">
        <f t="shared" si="1"/>
        <v>31427</v>
      </c>
      <c r="R62" s="59">
        <f t="shared" si="2"/>
        <v>30753</v>
      </c>
      <c r="S62" s="59">
        <f t="shared" si="3"/>
        <v>30585</v>
      </c>
      <c r="T62" s="59">
        <f t="shared" si="4"/>
        <v>30080</v>
      </c>
      <c r="U62" s="59">
        <f t="shared" si="5"/>
        <v>29743</v>
      </c>
      <c r="V62" s="59">
        <f t="shared" si="6"/>
        <v>29070</v>
      </c>
      <c r="W62" s="59">
        <f t="shared" si="7"/>
        <v>28565</v>
      </c>
      <c r="X62" s="59">
        <f t="shared" si="8"/>
        <v>28060</v>
      </c>
    </row>
    <row r="63" spans="1:24" ht="18" customHeight="1" x14ac:dyDescent="0.2">
      <c r="A63" s="53" t="s">
        <v>1190</v>
      </c>
      <c r="B63" s="90" t="s">
        <v>1132</v>
      </c>
      <c r="C63" s="56" t="s">
        <v>12</v>
      </c>
      <c r="D63" s="60">
        <v>6</v>
      </c>
      <c r="E63" s="61" t="s">
        <v>14</v>
      </c>
      <c r="F63" s="77">
        <v>4</v>
      </c>
      <c r="G63" s="78" t="s">
        <v>10</v>
      </c>
      <c r="H63" s="77">
        <v>2.5</v>
      </c>
      <c r="I63" s="76">
        <f t="shared" si="9"/>
        <v>12.5</v>
      </c>
      <c r="J63" s="79">
        <f>'基本（介護無）・単一'!$L$15</f>
        <v>1256</v>
      </c>
      <c r="K63" s="257"/>
      <c r="L63" s="58">
        <f>'④身体介護を伴わない移動支援・複合（日中＆夜間早朝）'!$J$38</f>
        <v>774</v>
      </c>
      <c r="M63" s="257"/>
      <c r="N63" s="58">
        <f t="shared" si="10"/>
        <v>484</v>
      </c>
      <c r="O63" s="257"/>
      <c r="P63" s="58">
        <f t="shared" si="11"/>
        <v>2950</v>
      </c>
      <c r="Q63" s="59">
        <f t="shared" si="1"/>
        <v>33040</v>
      </c>
      <c r="R63" s="59">
        <f t="shared" si="2"/>
        <v>32332</v>
      </c>
      <c r="S63" s="59">
        <f t="shared" si="3"/>
        <v>32155</v>
      </c>
      <c r="T63" s="59">
        <f t="shared" si="4"/>
        <v>31624</v>
      </c>
      <c r="U63" s="59">
        <f t="shared" si="5"/>
        <v>31270</v>
      </c>
      <c r="V63" s="59">
        <f t="shared" si="6"/>
        <v>30562</v>
      </c>
      <c r="W63" s="59">
        <f t="shared" si="7"/>
        <v>30031</v>
      </c>
      <c r="X63" s="59">
        <f t="shared" si="8"/>
        <v>29500</v>
      </c>
    </row>
    <row r="64" spans="1:24" ht="18" customHeight="1" x14ac:dyDescent="0.2">
      <c r="A64" s="53" t="s">
        <v>1191</v>
      </c>
      <c r="B64" s="90" t="s">
        <v>1132</v>
      </c>
      <c r="C64" s="56" t="s">
        <v>12</v>
      </c>
      <c r="D64" s="60">
        <v>6.5</v>
      </c>
      <c r="E64" s="61" t="s">
        <v>14</v>
      </c>
      <c r="F64" s="77">
        <v>4</v>
      </c>
      <c r="G64" s="78" t="s">
        <v>10</v>
      </c>
      <c r="H64" s="77">
        <v>0.5</v>
      </c>
      <c r="I64" s="76">
        <f t="shared" si="9"/>
        <v>11</v>
      </c>
      <c r="J64" s="79">
        <f>'基本（介護無）・単一'!$L$16</f>
        <v>1352</v>
      </c>
      <c r="K64" s="257"/>
      <c r="L64" s="58">
        <f>'④身体介護を伴わない移動支援・複合（日中＆夜間早朝）'!$J$38</f>
        <v>774</v>
      </c>
      <c r="M64" s="257"/>
      <c r="N64" s="58">
        <f t="shared" si="10"/>
        <v>98</v>
      </c>
      <c r="O64" s="257"/>
      <c r="P64" s="58">
        <f t="shared" si="11"/>
        <v>2467</v>
      </c>
      <c r="Q64" s="59">
        <f t="shared" si="1"/>
        <v>27630</v>
      </c>
      <c r="R64" s="59">
        <f t="shared" si="2"/>
        <v>27038</v>
      </c>
      <c r="S64" s="59">
        <f t="shared" si="3"/>
        <v>26890</v>
      </c>
      <c r="T64" s="59">
        <f t="shared" si="4"/>
        <v>26446</v>
      </c>
      <c r="U64" s="59">
        <f t="shared" si="5"/>
        <v>26150</v>
      </c>
      <c r="V64" s="59">
        <f t="shared" si="6"/>
        <v>25558</v>
      </c>
      <c r="W64" s="59">
        <f t="shared" si="7"/>
        <v>25114</v>
      </c>
      <c r="X64" s="59">
        <f t="shared" si="8"/>
        <v>24670</v>
      </c>
    </row>
    <row r="65" spans="1:24" ht="18" customHeight="1" x14ac:dyDescent="0.2">
      <c r="A65" s="53" t="s">
        <v>1192</v>
      </c>
      <c r="B65" s="90" t="s">
        <v>1132</v>
      </c>
      <c r="C65" s="56" t="s">
        <v>12</v>
      </c>
      <c r="D65" s="60">
        <v>6.5</v>
      </c>
      <c r="E65" s="61" t="s">
        <v>14</v>
      </c>
      <c r="F65" s="77">
        <v>4</v>
      </c>
      <c r="G65" s="78" t="s">
        <v>10</v>
      </c>
      <c r="H65" s="77">
        <v>1</v>
      </c>
      <c r="I65" s="76">
        <f t="shared" si="9"/>
        <v>11.5</v>
      </c>
      <c r="J65" s="79">
        <f>'基本（介護無）・単一'!$L$16</f>
        <v>1352</v>
      </c>
      <c r="K65" s="257"/>
      <c r="L65" s="58">
        <f>'④身体介護を伴わない移動支援・複合（日中＆夜間早朝）'!$J$38</f>
        <v>774</v>
      </c>
      <c r="M65" s="257"/>
      <c r="N65" s="58">
        <f t="shared" si="10"/>
        <v>195</v>
      </c>
      <c r="O65" s="257"/>
      <c r="P65" s="58">
        <f t="shared" si="11"/>
        <v>2613</v>
      </c>
      <c r="Q65" s="59">
        <f t="shared" si="1"/>
        <v>29265</v>
      </c>
      <c r="R65" s="59">
        <f t="shared" si="2"/>
        <v>28638</v>
      </c>
      <c r="S65" s="59">
        <f t="shared" si="3"/>
        <v>28481</v>
      </c>
      <c r="T65" s="59">
        <f t="shared" si="4"/>
        <v>28011</v>
      </c>
      <c r="U65" s="59">
        <f t="shared" si="5"/>
        <v>27697</v>
      </c>
      <c r="V65" s="59">
        <f t="shared" si="6"/>
        <v>27070</v>
      </c>
      <c r="W65" s="59">
        <f t="shared" si="7"/>
        <v>26600</v>
      </c>
      <c r="X65" s="59">
        <f t="shared" si="8"/>
        <v>26130</v>
      </c>
    </row>
    <row r="66" spans="1:24" ht="18" customHeight="1" x14ac:dyDescent="0.2">
      <c r="A66" s="53" t="s">
        <v>1193</v>
      </c>
      <c r="B66" s="90" t="s">
        <v>1132</v>
      </c>
      <c r="C66" s="56" t="s">
        <v>12</v>
      </c>
      <c r="D66" s="60">
        <v>6.5</v>
      </c>
      <c r="E66" s="61" t="s">
        <v>14</v>
      </c>
      <c r="F66" s="77">
        <v>4</v>
      </c>
      <c r="G66" s="78" t="s">
        <v>10</v>
      </c>
      <c r="H66" s="77">
        <v>1.5</v>
      </c>
      <c r="I66" s="76">
        <f t="shared" si="9"/>
        <v>12</v>
      </c>
      <c r="J66" s="79">
        <f>'基本（介護無）・単一'!$L$16</f>
        <v>1352</v>
      </c>
      <c r="K66" s="257"/>
      <c r="L66" s="58">
        <f>'④身体介護を伴わない移動支援・複合（日中＆夜間早朝）'!$J$38</f>
        <v>774</v>
      </c>
      <c r="M66" s="257"/>
      <c r="N66" s="58">
        <f t="shared" si="10"/>
        <v>291</v>
      </c>
      <c r="O66" s="257"/>
      <c r="P66" s="58">
        <f t="shared" si="11"/>
        <v>2757</v>
      </c>
      <c r="Q66" s="59">
        <f t="shared" si="1"/>
        <v>30878</v>
      </c>
      <c r="R66" s="59">
        <f t="shared" si="2"/>
        <v>30216</v>
      </c>
      <c r="S66" s="59">
        <f t="shared" si="3"/>
        <v>30051</v>
      </c>
      <c r="T66" s="59">
        <f t="shared" si="4"/>
        <v>29555</v>
      </c>
      <c r="U66" s="59">
        <f t="shared" si="5"/>
        <v>29224</v>
      </c>
      <c r="V66" s="59">
        <f t="shared" si="6"/>
        <v>28562</v>
      </c>
      <c r="W66" s="59">
        <f t="shared" si="7"/>
        <v>28066</v>
      </c>
      <c r="X66" s="59">
        <f t="shared" si="8"/>
        <v>27570</v>
      </c>
    </row>
    <row r="67" spans="1:24" ht="18" customHeight="1" x14ac:dyDescent="0.2">
      <c r="A67" s="53" t="s">
        <v>1194</v>
      </c>
      <c r="B67" s="90" t="s">
        <v>1132</v>
      </c>
      <c r="C67" s="56" t="s">
        <v>12</v>
      </c>
      <c r="D67" s="60">
        <v>6.5</v>
      </c>
      <c r="E67" s="61" t="s">
        <v>14</v>
      </c>
      <c r="F67" s="77">
        <v>4</v>
      </c>
      <c r="G67" s="78" t="s">
        <v>10</v>
      </c>
      <c r="H67" s="77">
        <v>2</v>
      </c>
      <c r="I67" s="76">
        <f t="shared" si="9"/>
        <v>12.5</v>
      </c>
      <c r="J67" s="79">
        <f>'基本（介護無）・単一'!$L$16</f>
        <v>1352</v>
      </c>
      <c r="K67" s="257"/>
      <c r="L67" s="58">
        <f>'④身体介護を伴わない移動支援・複合（日中＆夜間早朝）'!$J$38</f>
        <v>774</v>
      </c>
      <c r="M67" s="257"/>
      <c r="N67" s="58">
        <f t="shared" si="10"/>
        <v>388</v>
      </c>
      <c r="O67" s="257"/>
      <c r="P67" s="58">
        <f t="shared" si="11"/>
        <v>2902</v>
      </c>
      <c r="Q67" s="59">
        <f t="shared" si="1"/>
        <v>32502</v>
      </c>
      <c r="R67" s="59">
        <f t="shared" si="2"/>
        <v>31805</v>
      </c>
      <c r="S67" s="59">
        <f t="shared" si="3"/>
        <v>31631</v>
      </c>
      <c r="T67" s="59">
        <f t="shared" si="4"/>
        <v>31109</v>
      </c>
      <c r="U67" s="59">
        <f t="shared" si="5"/>
        <v>30761</v>
      </c>
      <c r="V67" s="59">
        <f t="shared" si="6"/>
        <v>30064</v>
      </c>
      <c r="W67" s="59">
        <f t="shared" si="7"/>
        <v>29542</v>
      </c>
      <c r="X67" s="59">
        <f t="shared" si="8"/>
        <v>29020</v>
      </c>
    </row>
    <row r="68" spans="1:24" ht="18" customHeight="1" x14ac:dyDescent="0.2">
      <c r="A68" s="53" t="s">
        <v>1195</v>
      </c>
      <c r="B68" s="90" t="s">
        <v>1132</v>
      </c>
      <c r="C68" s="56" t="s">
        <v>12</v>
      </c>
      <c r="D68" s="60">
        <v>6.5</v>
      </c>
      <c r="E68" s="61" t="s">
        <v>14</v>
      </c>
      <c r="F68" s="77">
        <v>4</v>
      </c>
      <c r="G68" s="78" t="s">
        <v>10</v>
      </c>
      <c r="H68" s="77">
        <v>2.5</v>
      </c>
      <c r="I68" s="76">
        <f t="shared" si="9"/>
        <v>13</v>
      </c>
      <c r="J68" s="79">
        <f>'基本（介護無）・単一'!$L$16</f>
        <v>1352</v>
      </c>
      <c r="K68" s="257"/>
      <c r="L68" s="58">
        <f>'④身体介護を伴わない移動支援・複合（日中＆夜間早朝）'!$J$38</f>
        <v>774</v>
      </c>
      <c r="M68" s="257"/>
      <c r="N68" s="58">
        <f t="shared" si="10"/>
        <v>484</v>
      </c>
      <c r="O68" s="257"/>
      <c r="P68" s="58">
        <f t="shared" ref="P68:P97" si="12">ROUND(J68*(1+$K$4),0)+ROUND(L68*(1+$M$4),0)+ROUND(N68*(1+$O$4),0)</f>
        <v>3046</v>
      </c>
      <c r="Q68" s="59">
        <f t="shared" ref="Q68:Q97" si="13">ROUNDDOWN($P68*Q$3,0)</f>
        <v>34115</v>
      </c>
      <c r="R68" s="59">
        <f t="shared" ref="R68:R97" si="14">ROUNDDOWN($P68*R$3,0)</f>
        <v>33384</v>
      </c>
      <c r="S68" s="59">
        <f t="shared" ref="S68:S97" si="15">ROUNDDOWN($P68*S$3,0)</f>
        <v>33201</v>
      </c>
      <c r="T68" s="59">
        <f t="shared" ref="T68:T97" si="16">ROUNDDOWN($P68*T$3,0)</f>
        <v>32653</v>
      </c>
      <c r="U68" s="59">
        <f t="shared" ref="U68:U97" si="17">ROUNDDOWN($P68*U$3,0)</f>
        <v>32287</v>
      </c>
      <c r="V68" s="59">
        <f t="shared" ref="V68:V97" si="18">ROUNDDOWN($P68*V$3,0)</f>
        <v>31556</v>
      </c>
      <c r="W68" s="59">
        <f t="shared" ref="W68:W97" si="19">ROUNDDOWN($P68*W$3,0)</f>
        <v>31008</v>
      </c>
      <c r="X68" s="59">
        <f t="shared" ref="X68:X97" si="20">ROUNDDOWN($P68*X$3,0)</f>
        <v>30460</v>
      </c>
    </row>
    <row r="69" spans="1:24" ht="18" customHeight="1" x14ac:dyDescent="0.2">
      <c r="A69" s="53" t="s">
        <v>1196</v>
      </c>
      <c r="B69" s="90" t="s">
        <v>1132</v>
      </c>
      <c r="C69" s="56" t="s">
        <v>12</v>
      </c>
      <c r="D69" s="60">
        <v>7</v>
      </c>
      <c r="E69" s="61" t="s">
        <v>14</v>
      </c>
      <c r="F69" s="77">
        <v>4</v>
      </c>
      <c r="G69" s="78" t="s">
        <v>10</v>
      </c>
      <c r="H69" s="77">
        <v>0.5</v>
      </c>
      <c r="I69" s="76">
        <f t="shared" ref="I69:I97" si="21">D69+F69+H69</f>
        <v>11.5</v>
      </c>
      <c r="J69" s="79">
        <f>'基本（介護無）・単一'!$L$17</f>
        <v>1449</v>
      </c>
      <c r="K69" s="257"/>
      <c r="L69" s="58">
        <f>'④身体介護を伴わない移動支援・複合（日中＆夜間早朝）'!$J$38</f>
        <v>774</v>
      </c>
      <c r="M69" s="257"/>
      <c r="N69" s="58">
        <f t="shared" si="10"/>
        <v>98</v>
      </c>
      <c r="O69" s="257"/>
      <c r="P69" s="58">
        <f t="shared" si="12"/>
        <v>2564</v>
      </c>
      <c r="Q69" s="59">
        <f t="shared" si="13"/>
        <v>28716</v>
      </c>
      <c r="R69" s="59">
        <f t="shared" si="14"/>
        <v>28101</v>
      </c>
      <c r="S69" s="59">
        <f t="shared" si="15"/>
        <v>27947</v>
      </c>
      <c r="T69" s="59">
        <f t="shared" si="16"/>
        <v>27486</v>
      </c>
      <c r="U69" s="59">
        <f t="shared" si="17"/>
        <v>27178</v>
      </c>
      <c r="V69" s="59">
        <f t="shared" si="18"/>
        <v>26563</v>
      </c>
      <c r="W69" s="59">
        <f t="shared" si="19"/>
        <v>26101</v>
      </c>
      <c r="X69" s="59">
        <f t="shared" si="20"/>
        <v>25640</v>
      </c>
    </row>
    <row r="70" spans="1:24" ht="18" customHeight="1" x14ac:dyDescent="0.2">
      <c r="A70" s="53" t="s">
        <v>1197</v>
      </c>
      <c r="B70" s="90" t="s">
        <v>1132</v>
      </c>
      <c r="C70" s="56" t="s">
        <v>12</v>
      </c>
      <c r="D70" s="60">
        <v>7</v>
      </c>
      <c r="E70" s="61" t="s">
        <v>14</v>
      </c>
      <c r="F70" s="77">
        <v>4</v>
      </c>
      <c r="G70" s="78" t="s">
        <v>10</v>
      </c>
      <c r="H70" s="77">
        <v>1</v>
      </c>
      <c r="I70" s="76">
        <f t="shared" si="21"/>
        <v>12</v>
      </c>
      <c r="J70" s="79">
        <f>'基本（介護無）・単一'!$L$17</f>
        <v>1449</v>
      </c>
      <c r="K70" s="257"/>
      <c r="L70" s="58">
        <f>'④身体介護を伴わない移動支援・複合（日中＆夜間早朝）'!$J$38</f>
        <v>774</v>
      </c>
      <c r="M70" s="257"/>
      <c r="N70" s="58">
        <f t="shared" si="10"/>
        <v>195</v>
      </c>
      <c r="O70" s="257"/>
      <c r="P70" s="58">
        <f t="shared" si="12"/>
        <v>2710</v>
      </c>
      <c r="Q70" s="59">
        <f t="shared" si="13"/>
        <v>30352</v>
      </c>
      <c r="R70" s="59">
        <f t="shared" si="14"/>
        <v>29701</v>
      </c>
      <c r="S70" s="59">
        <f t="shared" si="15"/>
        <v>29539</v>
      </c>
      <c r="T70" s="59">
        <f t="shared" si="16"/>
        <v>29051</v>
      </c>
      <c r="U70" s="59">
        <f t="shared" si="17"/>
        <v>28726</v>
      </c>
      <c r="V70" s="59">
        <f t="shared" si="18"/>
        <v>28075</v>
      </c>
      <c r="W70" s="59">
        <f t="shared" si="19"/>
        <v>27587</v>
      </c>
      <c r="X70" s="59">
        <f t="shared" si="20"/>
        <v>27100</v>
      </c>
    </row>
    <row r="71" spans="1:24" ht="18" customHeight="1" x14ac:dyDescent="0.2">
      <c r="A71" s="53" t="s">
        <v>1198</v>
      </c>
      <c r="B71" s="90" t="s">
        <v>1132</v>
      </c>
      <c r="C71" s="56" t="s">
        <v>12</v>
      </c>
      <c r="D71" s="60">
        <v>7</v>
      </c>
      <c r="E71" s="61" t="s">
        <v>14</v>
      </c>
      <c r="F71" s="77">
        <v>4</v>
      </c>
      <c r="G71" s="78" t="s">
        <v>10</v>
      </c>
      <c r="H71" s="77">
        <v>1.5</v>
      </c>
      <c r="I71" s="76">
        <f t="shared" si="21"/>
        <v>12.5</v>
      </c>
      <c r="J71" s="79">
        <f>'基本（介護無）・単一'!$L$17</f>
        <v>1449</v>
      </c>
      <c r="K71" s="257"/>
      <c r="L71" s="58">
        <f>'④身体介護を伴わない移動支援・複合（日中＆夜間早朝）'!$J$38</f>
        <v>774</v>
      </c>
      <c r="M71" s="257"/>
      <c r="N71" s="58">
        <f t="shared" si="10"/>
        <v>291</v>
      </c>
      <c r="O71" s="257"/>
      <c r="P71" s="58">
        <f t="shared" si="12"/>
        <v>2854</v>
      </c>
      <c r="Q71" s="59">
        <f t="shared" si="13"/>
        <v>31964</v>
      </c>
      <c r="R71" s="59">
        <f t="shared" si="14"/>
        <v>31279</v>
      </c>
      <c r="S71" s="59">
        <f t="shared" si="15"/>
        <v>31108</v>
      </c>
      <c r="T71" s="59">
        <f t="shared" si="16"/>
        <v>30594</v>
      </c>
      <c r="U71" s="59">
        <f t="shared" si="17"/>
        <v>30252</v>
      </c>
      <c r="V71" s="59">
        <f t="shared" si="18"/>
        <v>29567</v>
      </c>
      <c r="W71" s="59">
        <f t="shared" si="19"/>
        <v>29053</v>
      </c>
      <c r="X71" s="59">
        <f t="shared" si="20"/>
        <v>28540</v>
      </c>
    </row>
    <row r="72" spans="1:24" ht="18" customHeight="1" x14ac:dyDescent="0.2">
      <c r="A72" s="53" t="s">
        <v>1199</v>
      </c>
      <c r="B72" s="90" t="s">
        <v>1132</v>
      </c>
      <c r="C72" s="56" t="s">
        <v>12</v>
      </c>
      <c r="D72" s="60">
        <v>7</v>
      </c>
      <c r="E72" s="61" t="s">
        <v>14</v>
      </c>
      <c r="F72" s="77">
        <v>4</v>
      </c>
      <c r="G72" s="78" t="s">
        <v>10</v>
      </c>
      <c r="H72" s="77">
        <v>2</v>
      </c>
      <c r="I72" s="76">
        <f t="shared" si="21"/>
        <v>13</v>
      </c>
      <c r="J72" s="79">
        <f>'基本（介護無）・単一'!$L$17</f>
        <v>1449</v>
      </c>
      <c r="K72" s="257"/>
      <c r="L72" s="58">
        <f>'④身体介護を伴わない移動支援・複合（日中＆夜間早朝）'!$J$38</f>
        <v>774</v>
      </c>
      <c r="M72" s="257"/>
      <c r="N72" s="58">
        <f t="shared" si="10"/>
        <v>388</v>
      </c>
      <c r="O72" s="257"/>
      <c r="P72" s="58">
        <f t="shared" si="12"/>
        <v>2999</v>
      </c>
      <c r="Q72" s="59">
        <f t="shared" si="13"/>
        <v>33588</v>
      </c>
      <c r="R72" s="59">
        <f t="shared" si="14"/>
        <v>32869</v>
      </c>
      <c r="S72" s="59">
        <f t="shared" si="15"/>
        <v>32689</v>
      </c>
      <c r="T72" s="59">
        <f t="shared" si="16"/>
        <v>32149</v>
      </c>
      <c r="U72" s="59">
        <f t="shared" si="17"/>
        <v>31789</v>
      </c>
      <c r="V72" s="59">
        <f t="shared" si="18"/>
        <v>31069</v>
      </c>
      <c r="W72" s="59">
        <f t="shared" si="19"/>
        <v>30529</v>
      </c>
      <c r="X72" s="59">
        <f t="shared" si="20"/>
        <v>29990</v>
      </c>
    </row>
    <row r="73" spans="1:24" ht="18" customHeight="1" x14ac:dyDescent="0.2">
      <c r="A73" s="53" t="s">
        <v>1200</v>
      </c>
      <c r="B73" s="90" t="s">
        <v>1132</v>
      </c>
      <c r="C73" s="56" t="s">
        <v>12</v>
      </c>
      <c r="D73" s="60">
        <v>7</v>
      </c>
      <c r="E73" s="61" t="s">
        <v>14</v>
      </c>
      <c r="F73" s="77">
        <v>4</v>
      </c>
      <c r="G73" s="78" t="s">
        <v>10</v>
      </c>
      <c r="H73" s="77">
        <v>2.5</v>
      </c>
      <c r="I73" s="76">
        <f t="shared" si="21"/>
        <v>13.5</v>
      </c>
      <c r="J73" s="79">
        <f>'基本（介護無）・単一'!$L$17</f>
        <v>1449</v>
      </c>
      <c r="K73" s="257"/>
      <c r="L73" s="58">
        <f>'④身体介護を伴わない移動支援・複合（日中＆夜間早朝）'!$J$38</f>
        <v>774</v>
      </c>
      <c r="M73" s="257"/>
      <c r="N73" s="58">
        <f t="shared" si="10"/>
        <v>484</v>
      </c>
      <c r="O73" s="257"/>
      <c r="P73" s="58">
        <f t="shared" si="12"/>
        <v>3143</v>
      </c>
      <c r="Q73" s="59">
        <f t="shared" si="13"/>
        <v>35201</v>
      </c>
      <c r="R73" s="59">
        <f t="shared" si="14"/>
        <v>34447</v>
      </c>
      <c r="S73" s="59">
        <f t="shared" si="15"/>
        <v>34258</v>
      </c>
      <c r="T73" s="59">
        <f t="shared" si="16"/>
        <v>33692</v>
      </c>
      <c r="U73" s="59">
        <f t="shared" si="17"/>
        <v>33315</v>
      </c>
      <c r="V73" s="59">
        <f t="shared" si="18"/>
        <v>32561</v>
      </c>
      <c r="W73" s="59">
        <f t="shared" si="19"/>
        <v>31995</v>
      </c>
      <c r="X73" s="59">
        <f t="shared" si="20"/>
        <v>31430</v>
      </c>
    </row>
    <row r="74" spans="1:24" ht="18" customHeight="1" x14ac:dyDescent="0.2">
      <c r="A74" s="53" t="s">
        <v>1201</v>
      </c>
      <c r="B74" s="90" t="s">
        <v>1132</v>
      </c>
      <c r="C74" s="56" t="s">
        <v>12</v>
      </c>
      <c r="D74" s="60">
        <v>7.5</v>
      </c>
      <c r="E74" s="61" t="s">
        <v>14</v>
      </c>
      <c r="F74" s="77">
        <v>4</v>
      </c>
      <c r="G74" s="78" t="s">
        <v>10</v>
      </c>
      <c r="H74" s="77">
        <v>0.5</v>
      </c>
      <c r="I74" s="76">
        <f t="shared" si="21"/>
        <v>12</v>
      </c>
      <c r="J74" s="79">
        <f>'基本（介護無）・単一'!$L$18</f>
        <v>1546</v>
      </c>
      <c r="K74" s="257"/>
      <c r="L74" s="58">
        <f>'④身体介護を伴わない移動支援・複合（日中＆夜間早朝）'!$J$38</f>
        <v>774</v>
      </c>
      <c r="M74" s="257"/>
      <c r="N74" s="58">
        <f t="shared" ref="N74:N92" si="22">N69</f>
        <v>98</v>
      </c>
      <c r="O74" s="257"/>
      <c r="P74" s="58">
        <f t="shared" si="12"/>
        <v>2661</v>
      </c>
      <c r="Q74" s="59">
        <f t="shared" si="13"/>
        <v>29803</v>
      </c>
      <c r="R74" s="59">
        <f t="shared" si="14"/>
        <v>29164</v>
      </c>
      <c r="S74" s="59">
        <f t="shared" si="15"/>
        <v>29004</v>
      </c>
      <c r="T74" s="59">
        <f t="shared" si="16"/>
        <v>28525</v>
      </c>
      <c r="U74" s="59">
        <f t="shared" si="17"/>
        <v>28206</v>
      </c>
      <c r="V74" s="59">
        <f t="shared" si="18"/>
        <v>27567</v>
      </c>
      <c r="W74" s="59">
        <f t="shared" si="19"/>
        <v>27088</v>
      </c>
      <c r="X74" s="59">
        <f t="shared" si="20"/>
        <v>26610</v>
      </c>
    </row>
    <row r="75" spans="1:24" ht="18" customHeight="1" x14ac:dyDescent="0.2">
      <c r="A75" s="53" t="s">
        <v>1202</v>
      </c>
      <c r="B75" s="90" t="s">
        <v>1132</v>
      </c>
      <c r="C75" s="56" t="s">
        <v>12</v>
      </c>
      <c r="D75" s="60">
        <v>7.5</v>
      </c>
      <c r="E75" s="61" t="s">
        <v>14</v>
      </c>
      <c r="F75" s="77">
        <v>4</v>
      </c>
      <c r="G75" s="78" t="s">
        <v>10</v>
      </c>
      <c r="H75" s="77">
        <v>1</v>
      </c>
      <c r="I75" s="76">
        <f t="shared" si="21"/>
        <v>12.5</v>
      </c>
      <c r="J75" s="79">
        <f>'基本（介護無）・単一'!$L$18</f>
        <v>1546</v>
      </c>
      <c r="K75" s="257"/>
      <c r="L75" s="58">
        <f>'④身体介護を伴わない移動支援・複合（日中＆夜間早朝）'!$J$38</f>
        <v>774</v>
      </c>
      <c r="M75" s="257"/>
      <c r="N75" s="58">
        <f t="shared" si="22"/>
        <v>195</v>
      </c>
      <c r="O75" s="257"/>
      <c r="P75" s="58">
        <f t="shared" si="12"/>
        <v>2807</v>
      </c>
      <c r="Q75" s="59">
        <f t="shared" si="13"/>
        <v>31438</v>
      </c>
      <c r="R75" s="59">
        <f t="shared" si="14"/>
        <v>30764</v>
      </c>
      <c r="S75" s="59">
        <f t="shared" si="15"/>
        <v>30596</v>
      </c>
      <c r="T75" s="59">
        <f t="shared" si="16"/>
        <v>30091</v>
      </c>
      <c r="U75" s="59">
        <f t="shared" si="17"/>
        <v>29754</v>
      </c>
      <c r="V75" s="59">
        <f t="shared" si="18"/>
        <v>29080</v>
      </c>
      <c r="W75" s="59">
        <f t="shared" si="19"/>
        <v>28575</v>
      </c>
      <c r="X75" s="59">
        <f t="shared" si="20"/>
        <v>28070</v>
      </c>
    </row>
    <row r="76" spans="1:24" ht="18" customHeight="1" x14ac:dyDescent="0.2">
      <c r="A76" s="53" t="s">
        <v>1203</v>
      </c>
      <c r="B76" s="90" t="s">
        <v>1132</v>
      </c>
      <c r="C76" s="56" t="s">
        <v>12</v>
      </c>
      <c r="D76" s="60">
        <v>7.5</v>
      </c>
      <c r="E76" s="61" t="s">
        <v>14</v>
      </c>
      <c r="F76" s="77">
        <v>4</v>
      </c>
      <c r="G76" s="78" t="s">
        <v>10</v>
      </c>
      <c r="H76" s="77">
        <v>1.5</v>
      </c>
      <c r="I76" s="76">
        <f t="shared" si="21"/>
        <v>13</v>
      </c>
      <c r="J76" s="79">
        <f>'基本（介護無）・単一'!$L$18</f>
        <v>1546</v>
      </c>
      <c r="K76" s="257"/>
      <c r="L76" s="58">
        <f>'④身体介護を伴わない移動支援・複合（日中＆夜間早朝）'!$J$38</f>
        <v>774</v>
      </c>
      <c r="M76" s="257"/>
      <c r="N76" s="58">
        <f t="shared" si="22"/>
        <v>291</v>
      </c>
      <c r="O76" s="257"/>
      <c r="P76" s="58">
        <f t="shared" si="12"/>
        <v>2951</v>
      </c>
      <c r="Q76" s="59">
        <f t="shared" si="13"/>
        <v>33051</v>
      </c>
      <c r="R76" s="59">
        <f t="shared" si="14"/>
        <v>32342</v>
      </c>
      <c r="S76" s="59">
        <f t="shared" si="15"/>
        <v>32165</v>
      </c>
      <c r="T76" s="59">
        <f t="shared" si="16"/>
        <v>31634</v>
      </c>
      <c r="U76" s="59">
        <f t="shared" si="17"/>
        <v>31280</v>
      </c>
      <c r="V76" s="59">
        <f t="shared" si="18"/>
        <v>30572</v>
      </c>
      <c r="W76" s="59">
        <f t="shared" si="19"/>
        <v>30041</v>
      </c>
      <c r="X76" s="59">
        <f t="shared" si="20"/>
        <v>29510</v>
      </c>
    </row>
    <row r="77" spans="1:24" ht="18" customHeight="1" x14ac:dyDescent="0.2">
      <c r="A77" s="53" t="s">
        <v>1204</v>
      </c>
      <c r="B77" s="90" t="s">
        <v>1132</v>
      </c>
      <c r="C77" s="56" t="s">
        <v>12</v>
      </c>
      <c r="D77" s="60">
        <v>7.5</v>
      </c>
      <c r="E77" s="61" t="s">
        <v>14</v>
      </c>
      <c r="F77" s="77">
        <v>4</v>
      </c>
      <c r="G77" s="78" t="s">
        <v>10</v>
      </c>
      <c r="H77" s="77">
        <v>2</v>
      </c>
      <c r="I77" s="76">
        <f t="shared" si="21"/>
        <v>13.5</v>
      </c>
      <c r="J77" s="79">
        <f>'基本（介護無）・単一'!$L$18</f>
        <v>1546</v>
      </c>
      <c r="K77" s="257"/>
      <c r="L77" s="58">
        <f>'④身体介護を伴わない移動支援・複合（日中＆夜間早朝）'!$J$38</f>
        <v>774</v>
      </c>
      <c r="M77" s="257"/>
      <c r="N77" s="58">
        <f t="shared" si="22"/>
        <v>388</v>
      </c>
      <c r="O77" s="257"/>
      <c r="P77" s="58">
        <f t="shared" si="12"/>
        <v>3096</v>
      </c>
      <c r="Q77" s="59">
        <f t="shared" si="13"/>
        <v>34675</v>
      </c>
      <c r="R77" s="59">
        <f t="shared" si="14"/>
        <v>33932</v>
      </c>
      <c r="S77" s="59">
        <f t="shared" si="15"/>
        <v>33746</v>
      </c>
      <c r="T77" s="59">
        <f t="shared" si="16"/>
        <v>33189</v>
      </c>
      <c r="U77" s="59">
        <f t="shared" si="17"/>
        <v>32817</v>
      </c>
      <c r="V77" s="59">
        <f t="shared" si="18"/>
        <v>32074</v>
      </c>
      <c r="W77" s="59">
        <f t="shared" si="19"/>
        <v>31517</v>
      </c>
      <c r="X77" s="59">
        <f t="shared" si="20"/>
        <v>30960</v>
      </c>
    </row>
    <row r="78" spans="1:24" ht="18" customHeight="1" x14ac:dyDescent="0.2">
      <c r="A78" s="53" t="s">
        <v>1205</v>
      </c>
      <c r="B78" s="90" t="s">
        <v>1132</v>
      </c>
      <c r="C78" s="56" t="s">
        <v>12</v>
      </c>
      <c r="D78" s="60">
        <v>7.5</v>
      </c>
      <c r="E78" s="61" t="s">
        <v>14</v>
      </c>
      <c r="F78" s="77">
        <v>4</v>
      </c>
      <c r="G78" s="78" t="s">
        <v>10</v>
      </c>
      <c r="H78" s="77">
        <v>2.5</v>
      </c>
      <c r="I78" s="76">
        <f t="shared" si="21"/>
        <v>14</v>
      </c>
      <c r="J78" s="79">
        <f>'基本（介護無）・単一'!$L$18</f>
        <v>1546</v>
      </c>
      <c r="K78" s="257"/>
      <c r="L78" s="58">
        <f>'④身体介護を伴わない移動支援・複合（日中＆夜間早朝）'!$J$38</f>
        <v>774</v>
      </c>
      <c r="M78" s="257"/>
      <c r="N78" s="58">
        <f t="shared" si="22"/>
        <v>484</v>
      </c>
      <c r="O78" s="257"/>
      <c r="P78" s="58">
        <f t="shared" si="12"/>
        <v>3240</v>
      </c>
      <c r="Q78" s="59">
        <f t="shared" si="13"/>
        <v>36288</v>
      </c>
      <c r="R78" s="59">
        <f t="shared" si="14"/>
        <v>35510</v>
      </c>
      <c r="S78" s="59">
        <f t="shared" si="15"/>
        <v>35316</v>
      </c>
      <c r="T78" s="59">
        <f t="shared" si="16"/>
        <v>34732</v>
      </c>
      <c r="U78" s="59">
        <f t="shared" si="17"/>
        <v>34344</v>
      </c>
      <c r="V78" s="59">
        <f t="shared" si="18"/>
        <v>33566</v>
      </c>
      <c r="W78" s="59">
        <f t="shared" si="19"/>
        <v>32983</v>
      </c>
      <c r="X78" s="59">
        <f t="shared" si="20"/>
        <v>32400</v>
      </c>
    </row>
    <row r="79" spans="1:24" ht="18" customHeight="1" x14ac:dyDescent="0.2">
      <c r="A79" s="53" t="s">
        <v>1206</v>
      </c>
      <c r="B79" s="90" t="s">
        <v>1132</v>
      </c>
      <c r="C79" s="56" t="s">
        <v>12</v>
      </c>
      <c r="D79" s="60">
        <v>8</v>
      </c>
      <c r="E79" s="61" t="s">
        <v>14</v>
      </c>
      <c r="F79" s="77">
        <v>4</v>
      </c>
      <c r="G79" s="78" t="s">
        <v>10</v>
      </c>
      <c r="H79" s="77">
        <v>0.5</v>
      </c>
      <c r="I79" s="76">
        <f t="shared" si="21"/>
        <v>12.5</v>
      </c>
      <c r="J79" s="79">
        <f>'基本（介護無）・単一'!$L$19</f>
        <v>1642</v>
      </c>
      <c r="K79" s="257"/>
      <c r="L79" s="58">
        <f>'④身体介護を伴わない移動支援・複合（日中＆夜間早朝）'!$J$38</f>
        <v>774</v>
      </c>
      <c r="M79" s="257"/>
      <c r="N79" s="58">
        <f t="shared" si="22"/>
        <v>98</v>
      </c>
      <c r="O79" s="257"/>
      <c r="P79" s="58">
        <f t="shared" si="12"/>
        <v>2757</v>
      </c>
      <c r="Q79" s="59">
        <f t="shared" si="13"/>
        <v>30878</v>
      </c>
      <c r="R79" s="59">
        <f t="shared" si="14"/>
        <v>30216</v>
      </c>
      <c r="S79" s="59">
        <f t="shared" si="15"/>
        <v>30051</v>
      </c>
      <c r="T79" s="59">
        <f t="shared" si="16"/>
        <v>29555</v>
      </c>
      <c r="U79" s="59">
        <f t="shared" si="17"/>
        <v>29224</v>
      </c>
      <c r="V79" s="59">
        <f t="shared" si="18"/>
        <v>28562</v>
      </c>
      <c r="W79" s="59">
        <f t="shared" si="19"/>
        <v>28066</v>
      </c>
      <c r="X79" s="59">
        <f t="shared" si="20"/>
        <v>27570</v>
      </c>
    </row>
    <row r="80" spans="1:24" ht="18" customHeight="1" x14ac:dyDescent="0.2">
      <c r="A80" s="53" t="s">
        <v>1207</v>
      </c>
      <c r="B80" s="90" t="s">
        <v>1132</v>
      </c>
      <c r="C80" s="56" t="s">
        <v>12</v>
      </c>
      <c r="D80" s="60">
        <v>8</v>
      </c>
      <c r="E80" s="61" t="s">
        <v>14</v>
      </c>
      <c r="F80" s="77">
        <v>4</v>
      </c>
      <c r="G80" s="78" t="s">
        <v>10</v>
      </c>
      <c r="H80" s="77">
        <v>1</v>
      </c>
      <c r="I80" s="76">
        <f t="shared" si="21"/>
        <v>13</v>
      </c>
      <c r="J80" s="79">
        <f>'基本（介護無）・単一'!$L$19</f>
        <v>1642</v>
      </c>
      <c r="K80" s="257"/>
      <c r="L80" s="58">
        <f>'④身体介護を伴わない移動支援・複合（日中＆夜間早朝）'!$J$38</f>
        <v>774</v>
      </c>
      <c r="M80" s="257"/>
      <c r="N80" s="58">
        <f t="shared" si="22"/>
        <v>195</v>
      </c>
      <c r="O80" s="257"/>
      <c r="P80" s="58">
        <f t="shared" si="12"/>
        <v>2903</v>
      </c>
      <c r="Q80" s="59">
        <f t="shared" si="13"/>
        <v>32513</v>
      </c>
      <c r="R80" s="59">
        <f t="shared" si="14"/>
        <v>31816</v>
      </c>
      <c r="S80" s="59">
        <f t="shared" si="15"/>
        <v>31642</v>
      </c>
      <c r="T80" s="59">
        <f t="shared" si="16"/>
        <v>31120</v>
      </c>
      <c r="U80" s="59">
        <f t="shared" si="17"/>
        <v>30771</v>
      </c>
      <c r="V80" s="59">
        <f t="shared" si="18"/>
        <v>30075</v>
      </c>
      <c r="W80" s="59">
        <f t="shared" si="19"/>
        <v>29552</v>
      </c>
      <c r="X80" s="59">
        <f t="shared" si="20"/>
        <v>29030</v>
      </c>
    </row>
    <row r="81" spans="1:24" ht="18" customHeight="1" x14ac:dyDescent="0.2">
      <c r="A81" s="53" t="s">
        <v>1208</v>
      </c>
      <c r="B81" s="90" t="s">
        <v>1132</v>
      </c>
      <c r="C81" s="56" t="s">
        <v>12</v>
      </c>
      <c r="D81" s="60">
        <v>8</v>
      </c>
      <c r="E81" s="61" t="s">
        <v>14</v>
      </c>
      <c r="F81" s="77">
        <v>4</v>
      </c>
      <c r="G81" s="78" t="s">
        <v>10</v>
      </c>
      <c r="H81" s="77">
        <v>1.5</v>
      </c>
      <c r="I81" s="76">
        <f t="shared" si="21"/>
        <v>13.5</v>
      </c>
      <c r="J81" s="79">
        <f>'基本（介護無）・単一'!$L$19</f>
        <v>1642</v>
      </c>
      <c r="K81" s="257"/>
      <c r="L81" s="58">
        <f>'④身体介護を伴わない移動支援・複合（日中＆夜間早朝）'!$J$38</f>
        <v>774</v>
      </c>
      <c r="M81" s="257"/>
      <c r="N81" s="58">
        <f t="shared" si="22"/>
        <v>291</v>
      </c>
      <c r="O81" s="257"/>
      <c r="P81" s="58">
        <f t="shared" si="12"/>
        <v>3047</v>
      </c>
      <c r="Q81" s="59">
        <f t="shared" si="13"/>
        <v>34126</v>
      </c>
      <c r="R81" s="59">
        <f t="shared" si="14"/>
        <v>33395</v>
      </c>
      <c r="S81" s="59">
        <f t="shared" si="15"/>
        <v>33212</v>
      </c>
      <c r="T81" s="59">
        <f t="shared" si="16"/>
        <v>32663</v>
      </c>
      <c r="U81" s="59">
        <f t="shared" si="17"/>
        <v>32298</v>
      </c>
      <c r="V81" s="59">
        <f t="shared" si="18"/>
        <v>31566</v>
      </c>
      <c r="W81" s="59">
        <f t="shared" si="19"/>
        <v>31018</v>
      </c>
      <c r="X81" s="59">
        <f t="shared" si="20"/>
        <v>30470</v>
      </c>
    </row>
    <row r="82" spans="1:24" ht="18" customHeight="1" x14ac:dyDescent="0.2">
      <c r="A82" s="53" t="s">
        <v>1209</v>
      </c>
      <c r="B82" s="90" t="s">
        <v>1132</v>
      </c>
      <c r="C82" s="56" t="s">
        <v>12</v>
      </c>
      <c r="D82" s="60">
        <v>8</v>
      </c>
      <c r="E82" s="61" t="s">
        <v>14</v>
      </c>
      <c r="F82" s="77">
        <v>4</v>
      </c>
      <c r="G82" s="78" t="s">
        <v>10</v>
      </c>
      <c r="H82" s="77">
        <v>2</v>
      </c>
      <c r="I82" s="76">
        <f t="shared" si="21"/>
        <v>14</v>
      </c>
      <c r="J82" s="79">
        <f>'基本（介護無）・単一'!$L$19</f>
        <v>1642</v>
      </c>
      <c r="K82" s="257"/>
      <c r="L82" s="58">
        <f>'④身体介護を伴わない移動支援・複合（日中＆夜間早朝）'!$J$38</f>
        <v>774</v>
      </c>
      <c r="M82" s="257"/>
      <c r="N82" s="58">
        <f t="shared" si="22"/>
        <v>388</v>
      </c>
      <c r="O82" s="257"/>
      <c r="P82" s="58">
        <f t="shared" si="12"/>
        <v>3192</v>
      </c>
      <c r="Q82" s="59">
        <f t="shared" si="13"/>
        <v>35750</v>
      </c>
      <c r="R82" s="59">
        <f t="shared" si="14"/>
        <v>34984</v>
      </c>
      <c r="S82" s="59">
        <f t="shared" si="15"/>
        <v>34792</v>
      </c>
      <c r="T82" s="59">
        <f t="shared" si="16"/>
        <v>34218</v>
      </c>
      <c r="U82" s="59">
        <f t="shared" si="17"/>
        <v>33835</v>
      </c>
      <c r="V82" s="59">
        <f t="shared" si="18"/>
        <v>33069</v>
      </c>
      <c r="W82" s="59">
        <f t="shared" si="19"/>
        <v>32494</v>
      </c>
      <c r="X82" s="59">
        <f t="shared" si="20"/>
        <v>31920</v>
      </c>
    </row>
    <row r="83" spans="1:24" ht="18" customHeight="1" x14ac:dyDescent="0.2">
      <c r="A83" s="53" t="s">
        <v>1210</v>
      </c>
      <c r="B83" s="90" t="s">
        <v>1132</v>
      </c>
      <c r="C83" s="56" t="s">
        <v>12</v>
      </c>
      <c r="D83" s="60">
        <v>8</v>
      </c>
      <c r="E83" s="61" t="s">
        <v>14</v>
      </c>
      <c r="F83" s="77">
        <v>4</v>
      </c>
      <c r="G83" s="78" t="s">
        <v>10</v>
      </c>
      <c r="H83" s="77">
        <v>2.5</v>
      </c>
      <c r="I83" s="76">
        <f t="shared" si="21"/>
        <v>14.5</v>
      </c>
      <c r="J83" s="79">
        <f>'基本（介護無）・単一'!$L$19</f>
        <v>1642</v>
      </c>
      <c r="K83" s="257"/>
      <c r="L83" s="58">
        <f>'④身体介護を伴わない移動支援・複合（日中＆夜間早朝）'!$J$38</f>
        <v>774</v>
      </c>
      <c r="M83" s="257"/>
      <c r="N83" s="58">
        <f t="shared" si="22"/>
        <v>484</v>
      </c>
      <c r="O83" s="257"/>
      <c r="P83" s="58">
        <f t="shared" si="12"/>
        <v>3336</v>
      </c>
      <c r="Q83" s="59">
        <f t="shared" si="13"/>
        <v>37363</v>
      </c>
      <c r="R83" s="59">
        <f t="shared" si="14"/>
        <v>36562</v>
      </c>
      <c r="S83" s="59">
        <f t="shared" si="15"/>
        <v>36362</v>
      </c>
      <c r="T83" s="59">
        <f t="shared" si="16"/>
        <v>35761</v>
      </c>
      <c r="U83" s="59">
        <f t="shared" si="17"/>
        <v>35361</v>
      </c>
      <c r="V83" s="59">
        <f t="shared" si="18"/>
        <v>34560</v>
      </c>
      <c r="W83" s="59">
        <f t="shared" si="19"/>
        <v>33960</v>
      </c>
      <c r="X83" s="59">
        <f t="shared" si="20"/>
        <v>33360</v>
      </c>
    </row>
    <row r="84" spans="1:24" ht="18" customHeight="1" x14ac:dyDescent="0.2">
      <c r="A84" s="53" t="s">
        <v>1211</v>
      </c>
      <c r="B84" s="90" t="s">
        <v>1132</v>
      </c>
      <c r="C84" s="56" t="s">
        <v>12</v>
      </c>
      <c r="D84" s="60">
        <v>8.5</v>
      </c>
      <c r="E84" s="61" t="s">
        <v>14</v>
      </c>
      <c r="F84" s="77">
        <v>4</v>
      </c>
      <c r="G84" s="78" t="s">
        <v>10</v>
      </c>
      <c r="H84" s="77">
        <v>0.5</v>
      </c>
      <c r="I84" s="76">
        <f t="shared" si="21"/>
        <v>13</v>
      </c>
      <c r="J84" s="79">
        <f>'基本（介護無）・単一'!$L$20</f>
        <v>1739</v>
      </c>
      <c r="K84" s="257"/>
      <c r="L84" s="58">
        <f>'④身体介護を伴わない移動支援・複合（日中＆夜間早朝）'!$J$38</f>
        <v>774</v>
      </c>
      <c r="M84" s="257"/>
      <c r="N84" s="58">
        <f t="shared" si="22"/>
        <v>98</v>
      </c>
      <c r="O84" s="257"/>
      <c r="P84" s="58">
        <f t="shared" si="12"/>
        <v>2854</v>
      </c>
      <c r="Q84" s="59">
        <f t="shared" si="13"/>
        <v>31964</v>
      </c>
      <c r="R84" s="59">
        <f t="shared" si="14"/>
        <v>31279</v>
      </c>
      <c r="S84" s="59">
        <f t="shared" si="15"/>
        <v>31108</v>
      </c>
      <c r="T84" s="59">
        <f t="shared" si="16"/>
        <v>30594</v>
      </c>
      <c r="U84" s="59">
        <f t="shared" si="17"/>
        <v>30252</v>
      </c>
      <c r="V84" s="59">
        <f t="shared" si="18"/>
        <v>29567</v>
      </c>
      <c r="W84" s="59">
        <f t="shared" si="19"/>
        <v>29053</v>
      </c>
      <c r="X84" s="59">
        <f t="shared" si="20"/>
        <v>28540</v>
      </c>
    </row>
    <row r="85" spans="1:24" ht="18" customHeight="1" x14ac:dyDescent="0.2">
      <c r="A85" s="53" t="s">
        <v>1212</v>
      </c>
      <c r="B85" s="90" t="s">
        <v>1132</v>
      </c>
      <c r="C85" s="56" t="s">
        <v>12</v>
      </c>
      <c r="D85" s="60">
        <v>8.5</v>
      </c>
      <c r="E85" s="61" t="s">
        <v>14</v>
      </c>
      <c r="F85" s="77">
        <v>4</v>
      </c>
      <c r="G85" s="78" t="s">
        <v>10</v>
      </c>
      <c r="H85" s="77">
        <v>1</v>
      </c>
      <c r="I85" s="76">
        <f t="shared" si="21"/>
        <v>13.5</v>
      </c>
      <c r="J85" s="79">
        <f>'基本（介護無）・単一'!$L$20</f>
        <v>1739</v>
      </c>
      <c r="K85" s="257"/>
      <c r="L85" s="58">
        <f>'④身体介護を伴わない移動支援・複合（日中＆夜間早朝）'!$J$38</f>
        <v>774</v>
      </c>
      <c r="M85" s="257"/>
      <c r="N85" s="58">
        <f t="shared" si="22"/>
        <v>195</v>
      </c>
      <c r="O85" s="257"/>
      <c r="P85" s="58">
        <f t="shared" si="12"/>
        <v>3000</v>
      </c>
      <c r="Q85" s="59">
        <f t="shared" si="13"/>
        <v>33600</v>
      </c>
      <c r="R85" s="59">
        <f t="shared" si="14"/>
        <v>32880</v>
      </c>
      <c r="S85" s="59">
        <f t="shared" si="15"/>
        <v>32700</v>
      </c>
      <c r="T85" s="59">
        <f t="shared" si="16"/>
        <v>32160</v>
      </c>
      <c r="U85" s="59">
        <f t="shared" si="17"/>
        <v>31800</v>
      </c>
      <c r="V85" s="59">
        <f t="shared" si="18"/>
        <v>31080</v>
      </c>
      <c r="W85" s="59">
        <f t="shared" si="19"/>
        <v>30540</v>
      </c>
      <c r="X85" s="59">
        <f t="shared" si="20"/>
        <v>30000</v>
      </c>
    </row>
    <row r="86" spans="1:24" ht="18" customHeight="1" x14ac:dyDescent="0.2">
      <c r="A86" s="53" t="s">
        <v>1213</v>
      </c>
      <c r="B86" s="90" t="s">
        <v>1132</v>
      </c>
      <c r="C86" s="56" t="s">
        <v>12</v>
      </c>
      <c r="D86" s="60">
        <v>8.5</v>
      </c>
      <c r="E86" s="61" t="s">
        <v>14</v>
      </c>
      <c r="F86" s="77">
        <v>4</v>
      </c>
      <c r="G86" s="78" t="s">
        <v>10</v>
      </c>
      <c r="H86" s="77">
        <v>1.5</v>
      </c>
      <c r="I86" s="76">
        <f t="shared" si="21"/>
        <v>14</v>
      </c>
      <c r="J86" s="79">
        <f>'基本（介護無）・単一'!$L$20</f>
        <v>1739</v>
      </c>
      <c r="K86" s="257"/>
      <c r="L86" s="58">
        <f>'④身体介護を伴わない移動支援・複合（日中＆夜間早朝）'!$J$38</f>
        <v>774</v>
      </c>
      <c r="M86" s="257"/>
      <c r="N86" s="58">
        <f t="shared" si="22"/>
        <v>291</v>
      </c>
      <c r="O86" s="257"/>
      <c r="P86" s="58">
        <f t="shared" si="12"/>
        <v>3144</v>
      </c>
      <c r="Q86" s="59">
        <f t="shared" si="13"/>
        <v>35212</v>
      </c>
      <c r="R86" s="59">
        <f t="shared" si="14"/>
        <v>34458</v>
      </c>
      <c r="S86" s="59">
        <f t="shared" si="15"/>
        <v>34269</v>
      </c>
      <c r="T86" s="59">
        <f t="shared" si="16"/>
        <v>33703</v>
      </c>
      <c r="U86" s="59">
        <f t="shared" si="17"/>
        <v>33326</v>
      </c>
      <c r="V86" s="59">
        <f t="shared" si="18"/>
        <v>32571</v>
      </c>
      <c r="W86" s="59">
        <f t="shared" si="19"/>
        <v>32005</v>
      </c>
      <c r="X86" s="59">
        <f t="shared" si="20"/>
        <v>31440</v>
      </c>
    </row>
    <row r="87" spans="1:24" ht="18" customHeight="1" x14ac:dyDescent="0.2">
      <c r="A87" s="53" t="s">
        <v>1214</v>
      </c>
      <c r="B87" s="90" t="s">
        <v>1132</v>
      </c>
      <c r="C87" s="56" t="s">
        <v>12</v>
      </c>
      <c r="D87" s="60">
        <v>8.5</v>
      </c>
      <c r="E87" s="61" t="s">
        <v>14</v>
      </c>
      <c r="F87" s="77">
        <v>4</v>
      </c>
      <c r="G87" s="78" t="s">
        <v>10</v>
      </c>
      <c r="H87" s="77">
        <v>2</v>
      </c>
      <c r="I87" s="76">
        <f t="shared" si="21"/>
        <v>14.5</v>
      </c>
      <c r="J87" s="79">
        <f>'基本（介護無）・単一'!$L$20</f>
        <v>1739</v>
      </c>
      <c r="K87" s="257"/>
      <c r="L87" s="58">
        <f>'④身体介護を伴わない移動支援・複合（日中＆夜間早朝）'!$J$38</f>
        <v>774</v>
      </c>
      <c r="M87" s="257"/>
      <c r="N87" s="58">
        <f t="shared" si="22"/>
        <v>388</v>
      </c>
      <c r="O87" s="257"/>
      <c r="P87" s="58">
        <f t="shared" si="12"/>
        <v>3289</v>
      </c>
      <c r="Q87" s="59">
        <f t="shared" si="13"/>
        <v>36836</v>
      </c>
      <c r="R87" s="59">
        <f t="shared" si="14"/>
        <v>36047</v>
      </c>
      <c r="S87" s="59">
        <f t="shared" si="15"/>
        <v>35850</v>
      </c>
      <c r="T87" s="59">
        <f t="shared" si="16"/>
        <v>35258</v>
      </c>
      <c r="U87" s="59">
        <f t="shared" si="17"/>
        <v>34863</v>
      </c>
      <c r="V87" s="59">
        <f t="shared" si="18"/>
        <v>34074</v>
      </c>
      <c r="W87" s="59">
        <f t="shared" si="19"/>
        <v>33482</v>
      </c>
      <c r="X87" s="59">
        <f t="shared" si="20"/>
        <v>32890</v>
      </c>
    </row>
    <row r="88" spans="1:24" ht="18" customHeight="1" x14ac:dyDescent="0.2">
      <c r="A88" s="53" t="s">
        <v>1215</v>
      </c>
      <c r="B88" s="90" t="s">
        <v>1132</v>
      </c>
      <c r="C88" s="56" t="s">
        <v>12</v>
      </c>
      <c r="D88" s="60">
        <v>8.5</v>
      </c>
      <c r="E88" s="61" t="s">
        <v>14</v>
      </c>
      <c r="F88" s="77">
        <v>4</v>
      </c>
      <c r="G88" s="78" t="s">
        <v>10</v>
      </c>
      <c r="H88" s="77">
        <v>2.5</v>
      </c>
      <c r="I88" s="76">
        <f t="shared" si="21"/>
        <v>15</v>
      </c>
      <c r="J88" s="79">
        <f>'基本（介護無）・単一'!$L$20</f>
        <v>1739</v>
      </c>
      <c r="K88" s="257"/>
      <c r="L88" s="58">
        <f>'④身体介護を伴わない移動支援・複合（日中＆夜間早朝）'!$J$38</f>
        <v>774</v>
      </c>
      <c r="M88" s="257"/>
      <c r="N88" s="58">
        <f t="shared" si="22"/>
        <v>484</v>
      </c>
      <c r="O88" s="257"/>
      <c r="P88" s="58">
        <f t="shared" si="12"/>
        <v>3433</v>
      </c>
      <c r="Q88" s="59">
        <f t="shared" si="13"/>
        <v>38449</v>
      </c>
      <c r="R88" s="59">
        <f t="shared" si="14"/>
        <v>37625</v>
      </c>
      <c r="S88" s="59">
        <f t="shared" si="15"/>
        <v>37419</v>
      </c>
      <c r="T88" s="59">
        <f t="shared" si="16"/>
        <v>36801</v>
      </c>
      <c r="U88" s="59">
        <f t="shared" si="17"/>
        <v>36389</v>
      </c>
      <c r="V88" s="59">
        <f t="shared" si="18"/>
        <v>35565</v>
      </c>
      <c r="W88" s="59">
        <f t="shared" si="19"/>
        <v>34947</v>
      </c>
      <c r="X88" s="59">
        <f t="shared" si="20"/>
        <v>34330</v>
      </c>
    </row>
    <row r="89" spans="1:24" ht="18" customHeight="1" x14ac:dyDescent="0.2">
      <c r="A89" s="53" t="s">
        <v>1216</v>
      </c>
      <c r="B89" s="90" t="s">
        <v>1132</v>
      </c>
      <c r="C89" s="56" t="s">
        <v>12</v>
      </c>
      <c r="D89" s="60">
        <v>9</v>
      </c>
      <c r="E89" s="61" t="s">
        <v>14</v>
      </c>
      <c r="F89" s="77">
        <v>4</v>
      </c>
      <c r="G89" s="78" t="s">
        <v>10</v>
      </c>
      <c r="H89" s="77">
        <v>0.5</v>
      </c>
      <c r="I89" s="76">
        <f t="shared" si="21"/>
        <v>13.5</v>
      </c>
      <c r="J89" s="79">
        <f>'基本（介護無）・単一'!$L$21</f>
        <v>1835</v>
      </c>
      <c r="K89" s="257"/>
      <c r="L89" s="58">
        <f>'④身体介護を伴わない移動支援・複合（日中＆夜間早朝）'!$J$38</f>
        <v>774</v>
      </c>
      <c r="M89" s="257"/>
      <c r="N89" s="58">
        <f t="shared" si="22"/>
        <v>98</v>
      </c>
      <c r="O89" s="257"/>
      <c r="P89" s="58">
        <f t="shared" si="12"/>
        <v>2950</v>
      </c>
      <c r="Q89" s="59">
        <f t="shared" si="13"/>
        <v>33040</v>
      </c>
      <c r="R89" s="59">
        <f t="shared" si="14"/>
        <v>32332</v>
      </c>
      <c r="S89" s="59">
        <f t="shared" si="15"/>
        <v>32155</v>
      </c>
      <c r="T89" s="59">
        <f t="shared" si="16"/>
        <v>31624</v>
      </c>
      <c r="U89" s="59">
        <f t="shared" si="17"/>
        <v>31270</v>
      </c>
      <c r="V89" s="59">
        <f t="shared" si="18"/>
        <v>30562</v>
      </c>
      <c r="W89" s="59">
        <f t="shared" si="19"/>
        <v>30031</v>
      </c>
      <c r="X89" s="59">
        <f t="shared" si="20"/>
        <v>29500</v>
      </c>
    </row>
    <row r="90" spans="1:24" ht="18" customHeight="1" x14ac:dyDescent="0.2">
      <c r="A90" s="53" t="s">
        <v>1217</v>
      </c>
      <c r="B90" s="90" t="s">
        <v>1132</v>
      </c>
      <c r="C90" s="56" t="s">
        <v>12</v>
      </c>
      <c r="D90" s="60">
        <v>9</v>
      </c>
      <c r="E90" s="61" t="s">
        <v>14</v>
      </c>
      <c r="F90" s="77">
        <v>4</v>
      </c>
      <c r="G90" s="78" t="s">
        <v>10</v>
      </c>
      <c r="H90" s="77">
        <v>1</v>
      </c>
      <c r="I90" s="76">
        <f t="shared" si="21"/>
        <v>14</v>
      </c>
      <c r="J90" s="79">
        <f>'基本（介護無）・単一'!$L$21</f>
        <v>1835</v>
      </c>
      <c r="K90" s="257"/>
      <c r="L90" s="58">
        <f>'④身体介護を伴わない移動支援・複合（日中＆夜間早朝）'!$J$38</f>
        <v>774</v>
      </c>
      <c r="M90" s="257"/>
      <c r="N90" s="58">
        <f t="shared" si="22"/>
        <v>195</v>
      </c>
      <c r="O90" s="257"/>
      <c r="P90" s="58">
        <f t="shared" si="12"/>
        <v>3096</v>
      </c>
      <c r="Q90" s="59">
        <f t="shared" si="13"/>
        <v>34675</v>
      </c>
      <c r="R90" s="59">
        <f t="shared" si="14"/>
        <v>33932</v>
      </c>
      <c r="S90" s="59">
        <f t="shared" si="15"/>
        <v>33746</v>
      </c>
      <c r="T90" s="59">
        <f t="shared" si="16"/>
        <v>33189</v>
      </c>
      <c r="U90" s="59">
        <f t="shared" si="17"/>
        <v>32817</v>
      </c>
      <c r="V90" s="59">
        <f t="shared" si="18"/>
        <v>32074</v>
      </c>
      <c r="W90" s="59">
        <f t="shared" si="19"/>
        <v>31517</v>
      </c>
      <c r="X90" s="59">
        <f t="shared" si="20"/>
        <v>30960</v>
      </c>
    </row>
    <row r="91" spans="1:24" ht="18" customHeight="1" x14ac:dyDescent="0.2">
      <c r="A91" s="53" t="s">
        <v>1218</v>
      </c>
      <c r="B91" s="90" t="s">
        <v>1132</v>
      </c>
      <c r="C91" s="56" t="s">
        <v>12</v>
      </c>
      <c r="D91" s="60">
        <v>9</v>
      </c>
      <c r="E91" s="61" t="s">
        <v>14</v>
      </c>
      <c r="F91" s="77">
        <v>4</v>
      </c>
      <c r="G91" s="78" t="s">
        <v>10</v>
      </c>
      <c r="H91" s="77">
        <v>1.5</v>
      </c>
      <c r="I91" s="76">
        <f t="shared" si="21"/>
        <v>14.5</v>
      </c>
      <c r="J91" s="79">
        <f>'基本（介護無）・単一'!$L$21</f>
        <v>1835</v>
      </c>
      <c r="K91" s="257"/>
      <c r="L91" s="58">
        <f>'④身体介護を伴わない移動支援・複合（日中＆夜間早朝）'!$J$38</f>
        <v>774</v>
      </c>
      <c r="M91" s="257"/>
      <c r="N91" s="58">
        <f t="shared" si="22"/>
        <v>291</v>
      </c>
      <c r="O91" s="257"/>
      <c r="P91" s="58">
        <f t="shared" si="12"/>
        <v>3240</v>
      </c>
      <c r="Q91" s="59">
        <f t="shared" si="13"/>
        <v>36288</v>
      </c>
      <c r="R91" s="59">
        <f t="shared" si="14"/>
        <v>35510</v>
      </c>
      <c r="S91" s="59">
        <f t="shared" si="15"/>
        <v>35316</v>
      </c>
      <c r="T91" s="59">
        <f t="shared" si="16"/>
        <v>34732</v>
      </c>
      <c r="U91" s="59">
        <f t="shared" si="17"/>
        <v>34344</v>
      </c>
      <c r="V91" s="59">
        <f t="shared" si="18"/>
        <v>33566</v>
      </c>
      <c r="W91" s="59">
        <f t="shared" si="19"/>
        <v>32983</v>
      </c>
      <c r="X91" s="59">
        <f t="shared" si="20"/>
        <v>32400</v>
      </c>
    </row>
    <row r="92" spans="1:24" ht="18" customHeight="1" x14ac:dyDescent="0.2">
      <c r="A92" s="53" t="s">
        <v>1219</v>
      </c>
      <c r="B92" s="90" t="s">
        <v>1132</v>
      </c>
      <c r="C92" s="56" t="s">
        <v>12</v>
      </c>
      <c r="D92" s="60">
        <v>9</v>
      </c>
      <c r="E92" s="61" t="s">
        <v>14</v>
      </c>
      <c r="F92" s="77">
        <v>4</v>
      </c>
      <c r="G92" s="78" t="s">
        <v>10</v>
      </c>
      <c r="H92" s="77">
        <v>2</v>
      </c>
      <c r="I92" s="76">
        <f t="shared" si="21"/>
        <v>15</v>
      </c>
      <c r="J92" s="79">
        <f>'基本（介護無）・単一'!$L$21</f>
        <v>1835</v>
      </c>
      <c r="K92" s="257"/>
      <c r="L92" s="58">
        <f>'④身体介護を伴わない移動支援・複合（日中＆夜間早朝）'!$J$38</f>
        <v>774</v>
      </c>
      <c r="M92" s="257"/>
      <c r="N92" s="58">
        <f t="shared" si="22"/>
        <v>388</v>
      </c>
      <c r="O92" s="257"/>
      <c r="P92" s="58">
        <f t="shared" si="12"/>
        <v>3385</v>
      </c>
      <c r="Q92" s="59">
        <f t="shared" si="13"/>
        <v>37912</v>
      </c>
      <c r="R92" s="59">
        <f t="shared" si="14"/>
        <v>37099</v>
      </c>
      <c r="S92" s="59">
        <f t="shared" si="15"/>
        <v>36896</v>
      </c>
      <c r="T92" s="59">
        <f t="shared" si="16"/>
        <v>36287</v>
      </c>
      <c r="U92" s="59">
        <f t="shared" si="17"/>
        <v>35881</v>
      </c>
      <c r="V92" s="59">
        <f t="shared" si="18"/>
        <v>35068</v>
      </c>
      <c r="W92" s="59">
        <f t="shared" si="19"/>
        <v>34459</v>
      </c>
      <c r="X92" s="59">
        <f t="shared" si="20"/>
        <v>33850</v>
      </c>
    </row>
    <row r="93" spans="1:24" ht="18" customHeight="1" x14ac:dyDescent="0.2">
      <c r="A93" s="53" t="s">
        <v>1220</v>
      </c>
      <c r="B93" s="90" t="s">
        <v>1132</v>
      </c>
      <c r="C93" s="56" t="s">
        <v>12</v>
      </c>
      <c r="D93" s="60">
        <v>9.5</v>
      </c>
      <c r="E93" s="61" t="s">
        <v>14</v>
      </c>
      <c r="F93" s="77">
        <v>4</v>
      </c>
      <c r="G93" s="78" t="s">
        <v>10</v>
      </c>
      <c r="H93" s="77">
        <v>0.5</v>
      </c>
      <c r="I93" s="76">
        <f t="shared" si="21"/>
        <v>14</v>
      </c>
      <c r="J93" s="79">
        <f>'基本（介護無）・単一'!$L$22</f>
        <v>1932</v>
      </c>
      <c r="K93" s="257"/>
      <c r="L93" s="58">
        <f>'④身体介護を伴わない移動支援・複合（日中＆夜間早朝）'!$J$38</f>
        <v>774</v>
      </c>
      <c r="M93" s="257"/>
      <c r="N93" s="58">
        <f>N84</f>
        <v>98</v>
      </c>
      <c r="O93" s="257"/>
      <c r="P93" s="58">
        <f t="shared" si="12"/>
        <v>3047</v>
      </c>
      <c r="Q93" s="59">
        <f t="shared" si="13"/>
        <v>34126</v>
      </c>
      <c r="R93" s="59">
        <f t="shared" si="14"/>
        <v>33395</v>
      </c>
      <c r="S93" s="59">
        <f t="shared" si="15"/>
        <v>33212</v>
      </c>
      <c r="T93" s="59">
        <f t="shared" si="16"/>
        <v>32663</v>
      </c>
      <c r="U93" s="59">
        <f t="shared" si="17"/>
        <v>32298</v>
      </c>
      <c r="V93" s="59">
        <f t="shared" si="18"/>
        <v>31566</v>
      </c>
      <c r="W93" s="59">
        <f t="shared" si="19"/>
        <v>31018</v>
      </c>
      <c r="X93" s="59">
        <f t="shared" si="20"/>
        <v>30470</v>
      </c>
    </row>
    <row r="94" spans="1:24" ht="18" customHeight="1" x14ac:dyDescent="0.2">
      <c r="A94" s="53" t="s">
        <v>1221</v>
      </c>
      <c r="B94" s="90" t="s">
        <v>1132</v>
      </c>
      <c r="C94" s="56" t="s">
        <v>12</v>
      </c>
      <c r="D94" s="60">
        <v>9.5</v>
      </c>
      <c r="E94" s="61" t="s">
        <v>14</v>
      </c>
      <c r="F94" s="77">
        <v>4</v>
      </c>
      <c r="G94" s="78" t="s">
        <v>10</v>
      </c>
      <c r="H94" s="77">
        <v>1</v>
      </c>
      <c r="I94" s="76">
        <f t="shared" si="21"/>
        <v>14.5</v>
      </c>
      <c r="J94" s="79">
        <f>'基本（介護無）・単一'!$L$22</f>
        <v>1932</v>
      </c>
      <c r="K94" s="257"/>
      <c r="L94" s="58">
        <f>'④身体介護を伴わない移動支援・複合（日中＆夜間早朝）'!$J$38</f>
        <v>774</v>
      </c>
      <c r="M94" s="257"/>
      <c r="N94" s="58">
        <f>N85</f>
        <v>195</v>
      </c>
      <c r="O94" s="257"/>
      <c r="P94" s="58">
        <f t="shared" si="12"/>
        <v>3193</v>
      </c>
      <c r="Q94" s="59">
        <f t="shared" si="13"/>
        <v>35761</v>
      </c>
      <c r="R94" s="59">
        <f t="shared" si="14"/>
        <v>34995</v>
      </c>
      <c r="S94" s="59">
        <f t="shared" si="15"/>
        <v>34803</v>
      </c>
      <c r="T94" s="59">
        <f t="shared" si="16"/>
        <v>34228</v>
      </c>
      <c r="U94" s="59">
        <f t="shared" si="17"/>
        <v>33845</v>
      </c>
      <c r="V94" s="59">
        <f t="shared" si="18"/>
        <v>33079</v>
      </c>
      <c r="W94" s="59">
        <f t="shared" si="19"/>
        <v>32504</v>
      </c>
      <c r="X94" s="59">
        <f t="shared" si="20"/>
        <v>31930</v>
      </c>
    </row>
    <row r="95" spans="1:24" ht="18" customHeight="1" x14ac:dyDescent="0.2">
      <c r="A95" s="53" t="s">
        <v>1222</v>
      </c>
      <c r="B95" s="90" t="s">
        <v>1132</v>
      </c>
      <c r="C95" s="56" t="s">
        <v>12</v>
      </c>
      <c r="D95" s="60">
        <v>9.5</v>
      </c>
      <c r="E95" s="61" t="s">
        <v>14</v>
      </c>
      <c r="F95" s="77">
        <v>4</v>
      </c>
      <c r="G95" s="78" t="s">
        <v>10</v>
      </c>
      <c r="H95" s="77">
        <v>1.5</v>
      </c>
      <c r="I95" s="76">
        <f t="shared" si="21"/>
        <v>15</v>
      </c>
      <c r="J95" s="79">
        <f>'基本（介護無）・単一'!$L$22</f>
        <v>1932</v>
      </c>
      <c r="K95" s="257"/>
      <c r="L95" s="58">
        <f>'④身体介護を伴わない移動支援・複合（日中＆夜間早朝）'!$J$38</f>
        <v>774</v>
      </c>
      <c r="M95" s="257"/>
      <c r="N95" s="58">
        <f>N86</f>
        <v>291</v>
      </c>
      <c r="O95" s="257"/>
      <c r="P95" s="58">
        <f t="shared" si="12"/>
        <v>3337</v>
      </c>
      <c r="Q95" s="59">
        <f t="shared" si="13"/>
        <v>37374</v>
      </c>
      <c r="R95" s="59">
        <f t="shared" si="14"/>
        <v>36573</v>
      </c>
      <c r="S95" s="59">
        <f t="shared" si="15"/>
        <v>36373</v>
      </c>
      <c r="T95" s="59">
        <f t="shared" si="16"/>
        <v>35772</v>
      </c>
      <c r="U95" s="59">
        <f t="shared" si="17"/>
        <v>35372</v>
      </c>
      <c r="V95" s="59">
        <f t="shared" si="18"/>
        <v>34571</v>
      </c>
      <c r="W95" s="59">
        <f t="shared" si="19"/>
        <v>33970</v>
      </c>
      <c r="X95" s="59">
        <f t="shared" si="20"/>
        <v>33370</v>
      </c>
    </row>
    <row r="96" spans="1:24" ht="18" customHeight="1" x14ac:dyDescent="0.2">
      <c r="A96" s="53" t="s">
        <v>1223</v>
      </c>
      <c r="B96" s="90" t="s">
        <v>1132</v>
      </c>
      <c r="C96" s="56" t="s">
        <v>12</v>
      </c>
      <c r="D96" s="60">
        <v>10</v>
      </c>
      <c r="E96" s="61" t="s">
        <v>14</v>
      </c>
      <c r="F96" s="77">
        <v>4</v>
      </c>
      <c r="G96" s="78" t="s">
        <v>10</v>
      </c>
      <c r="H96" s="77">
        <v>0.5</v>
      </c>
      <c r="I96" s="76">
        <f t="shared" si="21"/>
        <v>14.5</v>
      </c>
      <c r="J96" s="58">
        <f>'基本（介護無）・単一'!$L$23</f>
        <v>2029</v>
      </c>
      <c r="K96" s="257"/>
      <c r="L96" s="58">
        <f>'④身体介護を伴わない移動支援・複合（日中＆夜間早朝）'!$J$38</f>
        <v>774</v>
      </c>
      <c r="M96" s="257"/>
      <c r="N96" s="58">
        <f>N4</f>
        <v>98</v>
      </c>
      <c r="O96" s="257"/>
      <c r="P96" s="58">
        <f t="shared" si="12"/>
        <v>3144</v>
      </c>
      <c r="Q96" s="59">
        <f t="shared" si="13"/>
        <v>35212</v>
      </c>
      <c r="R96" s="59">
        <f t="shared" si="14"/>
        <v>34458</v>
      </c>
      <c r="S96" s="59">
        <f t="shared" si="15"/>
        <v>34269</v>
      </c>
      <c r="T96" s="59">
        <f t="shared" si="16"/>
        <v>33703</v>
      </c>
      <c r="U96" s="59">
        <f t="shared" si="17"/>
        <v>33326</v>
      </c>
      <c r="V96" s="59">
        <f t="shared" si="18"/>
        <v>32571</v>
      </c>
      <c r="W96" s="59">
        <f t="shared" si="19"/>
        <v>32005</v>
      </c>
      <c r="X96" s="59">
        <f t="shared" si="20"/>
        <v>31440</v>
      </c>
    </row>
    <row r="97" spans="1:24" ht="18" customHeight="1" x14ac:dyDescent="0.2">
      <c r="A97" s="53" t="s">
        <v>1224</v>
      </c>
      <c r="B97" s="90" t="s">
        <v>1132</v>
      </c>
      <c r="C97" s="56" t="s">
        <v>12</v>
      </c>
      <c r="D97" s="60">
        <v>10</v>
      </c>
      <c r="E97" s="61" t="s">
        <v>14</v>
      </c>
      <c r="F97" s="77">
        <v>4</v>
      </c>
      <c r="G97" s="78" t="s">
        <v>10</v>
      </c>
      <c r="H97" s="77">
        <v>1</v>
      </c>
      <c r="I97" s="76">
        <f t="shared" si="21"/>
        <v>15</v>
      </c>
      <c r="J97" s="58">
        <f>'基本（介護無）・単一'!$L$23</f>
        <v>2029</v>
      </c>
      <c r="K97" s="257"/>
      <c r="L97" s="58">
        <f>'④身体介護を伴わない移動支援・複合（日中＆夜間早朝）'!$J$38</f>
        <v>774</v>
      </c>
      <c r="M97" s="257"/>
      <c r="N97" s="58">
        <f>N5</f>
        <v>195</v>
      </c>
      <c r="O97" s="257"/>
      <c r="P97" s="58">
        <f t="shared" si="12"/>
        <v>3290</v>
      </c>
      <c r="Q97" s="59">
        <f t="shared" si="13"/>
        <v>36848</v>
      </c>
      <c r="R97" s="59">
        <f t="shared" si="14"/>
        <v>36058</v>
      </c>
      <c r="S97" s="59">
        <f t="shared" si="15"/>
        <v>35861</v>
      </c>
      <c r="T97" s="59">
        <f t="shared" si="16"/>
        <v>35268</v>
      </c>
      <c r="U97" s="59">
        <f t="shared" si="17"/>
        <v>34874</v>
      </c>
      <c r="V97" s="59">
        <f t="shared" si="18"/>
        <v>34084</v>
      </c>
      <c r="W97" s="59">
        <f t="shared" si="19"/>
        <v>33492</v>
      </c>
      <c r="X97" s="59">
        <f t="shared" si="20"/>
        <v>32900</v>
      </c>
    </row>
    <row r="98" spans="1:24" ht="18" customHeight="1" x14ac:dyDescent="0.2">
      <c r="A98" s="89" t="s">
        <v>557</v>
      </c>
      <c r="B98" s="97" t="s">
        <v>558</v>
      </c>
      <c r="C98" s="71" t="s">
        <v>12</v>
      </c>
      <c r="D98" s="72">
        <v>0.5</v>
      </c>
      <c r="E98" s="73" t="s">
        <v>14</v>
      </c>
      <c r="F98" s="74">
        <v>4</v>
      </c>
      <c r="G98" s="75" t="s">
        <v>10</v>
      </c>
      <c r="H98" s="74">
        <v>0.5</v>
      </c>
      <c r="I98" s="76">
        <f>D98+F98+H98</f>
        <v>5</v>
      </c>
      <c r="J98" s="58">
        <f>IF(D98='基本（介護無）・単一'!$F$4,'基本（介護無）・単一'!$L$4,IF(D98='基本（介護無）・単一'!$F$5,'基本（介護無）・単一'!$L$5,IF(D98='基本（介護無）・単一'!$F$6,'基本（介護無）・単一'!$L$6,IF(D98='基本（介護無）・単一'!$F$7,'基本（介護無）・単一'!$L$7,IF(D98='基本（介護無）・単一'!$F$8,'基本（介護無）・単一'!$L$8,IF(D98='基本（介護無）・単一'!$F$9,'基本（介護無）・単一'!$L$9,IF(D98='基本（介護無）・単一'!$F$10,'基本（介護無）・単一'!$L$10)))))))</f>
        <v>148</v>
      </c>
      <c r="K98" s="257"/>
      <c r="L98" s="58">
        <f>'④身体介護を伴わない移動支援・複合（日中＆夜間早朝）'!$J$11</f>
        <v>818</v>
      </c>
      <c r="M98" s="257"/>
      <c r="N98" s="58">
        <f>'⑤身体介護を伴わない移動支援・複合（夜間早朝＆深夜）'!J44</f>
        <v>98</v>
      </c>
      <c r="O98" s="257"/>
      <c r="P98" s="58">
        <f>ROUND(((ROUND(J98*(1+$K$4),0)+ROUND(L98*(1+$M$4),0)+ROUND(N98*(1+$O$4),0))*0.75),0)</f>
        <v>989</v>
      </c>
      <c r="Q98" s="59">
        <f>ROUNDDOWN(($P98*Q$3),0)</f>
        <v>11076</v>
      </c>
      <c r="R98" s="59">
        <f t="shared" ref="R98:X113" si="23">ROUNDDOWN(($P98*R$3),0)</f>
        <v>10839</v>
      </c>
      <c r="S98" s="59">
        <f t="shared" si="23"/>
        <v>10780</v>
      </c>
      <c r="T98" s="59">
        <f t="shared" si="23"/>
        <v>10602</v>
      </c>
      <c r="U98" s="59">
        <f t="shared" si="23"/>
        <v>10483</v>
      </c>
      <c r="V98" s="59">
        <f t="shared" si="23"/>
        <v>10246</v>
      </c>
      <c r="W98" s="59">
        <f t="shared" si="23"/>
        <v>10068</v>
      </c>
      <c r="X98" s="59">
        <f t="shared" si="23"/>
        <v>9890</v>
      </c>
    </row>
    <row r="99" spans="1:24" ht="18" customHeight="1" x14ac:dyDescent="0.2">
      <c r="A99" s="89" t="s">
        <v>559</v>
      </c>
      <c r="B99" s="90" t="s">
        <v>558</v>
      </c>
      <c r="C99" s="56" t="s">
        <v>12</v>
      </c>
      <c r="D99" s="60">
        <v>0.5</v>
      </c>
      <c r="E99" s="61" t="s">
        <v>14</v>
      </c>
      <c r="F99" s="77">
        <v>4</v>
      </c>
      <c r="G99" s="78" t="s">
        <v>10</v>
      </c>
      <c r="H99" s="77">
        <v>1</v>
      </c>
      <c r="I99" s="76">
        <f t="shared" ref="I99:I162" si="24">D99+F99+H99</f>
        <v>5.5</v>
      </c>
      <c r="J99" s="58">
        <f>IF(D99='基本（介護無）・単一'!$F$4,'基本（介護無）・単一'!$L$4,IF(D99='基本（介護無）・単一'!$F$5,'基本（介護無）・単一'!$L$5,IF(D99='基本（介護無）・単一'!$F$6,'基本（介護無）・単一'!$L$6,IF(D99='基本（介護無）・単一'!$F$7,'基本（介護無）・単一'!$L$7,IF(D99='基本（介護無）・単一'!$F$8,'基本（介護無）・単一'!$L$8,IF(D99='基本（介護無）・単一'!$F$9,'基本（介護無）・単一'!$L$9,IF(D99='基本（介護無）・単一'!$F$10,'基本（介護無）・単一'!$L$10)))))))</f>
        <v>148</v>
      </c>
      <c r="K99" s="257"/>
      <c r="L99" s="58">
        <f>'④身体介護を伴わない移動支援・複合（日中＆夜間早朝）'!$J$11</f>
        <v>818</v>
      </c>
      <c r="M99" s="257"/>
      <c r="N99" s="58">
        <f>'⑤身体介護を伴わない移動支援・複合（夜間早朝＆深夜）'!J45</f>
        <v>195</v>
      </c>
      <c r="O99" s="257"/>
      <c r="P99" s="58">
        <f t="shared" ref="P99:P162" si="25">ROUND(((ROUND(J99*(1+$K$4),0)+ROUND(L99*(1+$M$4),0)+ROUND(N99*(1+$O$4),0))*0.75),0)</f>
        <v>1098</v>
      </c>
      <c r="Q99" s="59">
        <f t="shared" ref="Q99:X130" si="26">ROUNDDOWN(($P99*Q$3),0)</f>
        <v>12297</v>
      </c>
      <c r="R99" s="59">
        <f t="shared" si="23"/>
        <v>12034</v>
      </c>
      <c r="S99" s="59">
        <f t="shared" si="23"/>
        <v>11968</v>
      </c>
      <c r="T99" s="59">
        <f t="shared" si="23"/>
        <v>11770</v>
      </c>
      <c r="U99" s="59">
        <f t="shared" si="23"/>
        <v>11638</v>
      </c>
      <c r="V99" s="59">
        <f t="shared" si="23"/>
        <v>11375</v>
      </c>
      <c r="W99" s="59">
        <f t="shared" si="23"/>
        <v>11177</v>
      </c>
      <c r="X99" s="59">
        <f t="shared" si="23"/>
        <v>10980</v>
      </c>
    </row>
    <row r="100" spans="1:24" ht="18" customHeight="1" x14ac:dyDescent="0.2">
      <c r="A100" s="89" t="s">
        <v>560</v>
      </c>
      <c r="B100" s="90" t="s">
        <v>558</v>
      </c>
      <c r="C100" s="56" t="s">
        <v>12</v>
      </c>
      <c r="D100" s="60">
        <v>0.5</v>
      </c>
      <c r="E100" s="61" t="s">
        <v>14</v>
      </c>
      <c r="F100" s="77">
        <v>4</v>
      </c>
      <c r="G100" s="78" t="s">
        <v>10</v>
      </c>
      <c r="H100" s="77">
        <v>1.5</v>
      </c>
      <c r="I100" s="76">
        <f t="shared" si="24"/>
        <v>6</v>
      </c>
      <c r="J100" s="58">
        <f>IF(D100='基本（介護無）・単一'!$F$4,'基本（介護無）・単一'!$L$4,IF(D100='基本（介護無）・単一'!$F$5,'基本（介護無）・単一'!$L$5,IF(D100='基本（介護無）・単一'!$F$6,'基本（介護無）・単一'!$L$6,IF(D100='基本（介護無）・単一'!$F$7,'基本（介護無）・単一'!$L$7,IF(D100='基本（介護無）・単一'!$F$8,'基本（介護無）・単一'!$L$8,IF(D100='基本（介護無）・単一'!$F$9,'基本（介護無）・単一'!$L$9,IF(D100='基本（介護無）・単一'!$F$10,'基本（介護無）・単一'!$L$10)))))))</f>
        <v>148</v>
      </c>
      <c r="K100" s="257"/>
      <c r="L100" s="58">
        <f>'④身体介護を伴わない移動支援・複合（日中＆夜間早朝）'!$J$11</f>
        <v>818</v>
      </c>
      <c r="M100" s="257"/>
      <c r="N100" s="58">
        <f>'⑤身体介護を伴わない移動支援・複合（夜間早朝＆深夜）'!J46</f>
        <v>291</v>
      </c>
      <c r="O100" s="257"/>
      <c r="P100" s="58">
        <f t="shared" si="25"/>
        <v>1206</v>
      </c>
      <c r="Q100" s="59">
        <f t="shared" si="26"/>
        <v>13507</v>
      </c>
      <c r="R100" s="59">
        <f t="shared" si="23"/>
        <v>13217</v>
      </c>
      <c r="S100" s="59">
        <f t="shared" si="23"/>
        <v>13145</v>
      </c>
      <c r="T100" s="59">
        <f t="shared" si="23"/>
        <v>12928</v>
      </c>
      <c r="U100" s="59">
        <f t="shared" si="23"/>
        <v>12783</v>
      </c>
      <c r="V100" s="59">
        <f t="shared" si="23"/>
        <v>12494</v>
      </c>
      <c r="W100" s="59">
        <f t="shared" si="23"/>
        <v>12277</v>
      </c>
      <c r="X100" s="59">
        <f t="shared" si="23"/>
        <v>12060</v>
      </c>
    </row>
    <row r="101" spans="1:24" ht="18" customHeight="1" x14ac:dyDescent="0.2">
      <c r="A101" s="89" t="s">
        <v>561</v>
      </c>
      <c r="B101" s="90" t="s">
        <v>558</v>
      </c>
      <c r="C101" s="56" t="s">
        <v>12</v>
      </c>
      <c r="D101" s="60">
        <v>0.5</v>
      </c>
      <c r="E101" s="61" t="s">
        <v>14</v>
      </c>
      <c r="F101" s="77">
        <v>4</v>
      </c>
      <c r="G101" s="78" t="s">
        <v>10</v>
      </c>
      <c r="H101" s="77">
        <v>2</v>
      </c>
      <c r="I101" s="76">
        <f t="shared" si="24"/>
        <v>6.5</v>
      </c>
      <c r="J101" s="58">
        <f>IF(D101='基本（介護無）・単一'!$F$4,'基本（介護無）・単一'!$L$4,IF(D101='基本（介護無）・単一'!$F$5,'基本（介護無）・単一'!$L$5,IF(D101='基本（介護無）・単一'!$F$6,'基本（介護無）・単一'!$L$6,IF(D101='基本（介護無）・単一'!$F$7,'基本（介護無）・単一'!$L$7,IF(D101='基本（介護無）・単一'!$F$8,'基本（介護無）・単一'!$L$8,IF(D101='基本（介護無）・単一'!$F$9,'基本（介護無）・単一'!$L$9,IF(D101='基本（介護無）・単一'!$F$10,'基本（介護無）・単一'!$L$10)))))))</f>
        <v>148</v>
      </c>
      <c r="K101" s="257"/>
      <c r="L101" s="58">
        <f>'④身体介護を伴わない移動支援・複合（日中＆夜間早朝）'!$J$11</f>
        <v>818</v>
      </c>
      <c r="M101" s="257"/>
      <c r="N101" s="58">
        <f>'⑤身体介護を伴わない移動支援・複合（夜間早朝＆深夜）'!J47</f>
        <v>388</v>
      </c>
      <c r="O101" s="257"/>
      <c r="P101" s="58">
        <f t="shared" si="25"/>
        <v>1315</v>
      </c>
      <c r="Q101" s="59">
        <f t="shared" si="26"/>
        <v>14728</v>
      </c>
      <c r="R101" s="59">
        <f t="shared" si="23"/>
        <v>14412</v>
      </c>
      <c r="S101" s="59">
        <f t="shared" si="23"/>
        <v>14333</v>
      </c>
      <c r="T101" s="59">
        <f t="shared" si="23"/>
        <v>14096</v>
      </c>
      <c r="U101" s="59">
        <f t="shared" si="23"/>
        <v>13939</v>
      </c>
      <c r="V101" s="59">
        <f t="shared" si="23"/>
        <v>13623</v>
      </c>
      <c r="W101" s="59">
        <f t="shared" si="23"/>
        <v>13386</v>
      </c>
      <c r="X101" s="59">
        <f t="shared" si="23"/>
        <v>13150</v>
      </c>
    </row>
    <row r="102" spans="1:24" ht="18" customHeight="1" x14ac:dyDescent="0.2">
      <c r="A102" s="89" t="s">
        <v>562</v>
      </c>
      <c r="B102" s="90" t="s">
        <v>558</v>
      </c>
      <c r="C102" s="56" t="s">
        <v>12</v>
      </c>
      <c r="D102" s="60">
        <v>0.5</v>
      </c>
      <c r="E102" s="61" t="s">
        <v>14</v>
      </c>
      <c r="F102" s="77">
        <v>4</v>
      </c>
      <c r="G102" s="78" t="s">
        <v>10</v>
      </c>
      <c r="H102" s="77">
        <v>2.5</v>
      </c>
      <c r="I102" s="76">
        <f t="shared" si="24"/>
        <v>7</v>
      </c>
      <c r="J102" s="58">
        <f>IF(D102='基本（介護無）・単一'!$F$4,'基本（介護無）・単一'!$L$4,IF(D102='基本（介護無）・単一'!$F$5,'基本（介護無）・単一'!$L$5,IF(D102='基本（介護無）・単一'!$F$6,'基本（介護無）・単一'!$L$6,IF(D102='基本（介護無）・単一'!$F$7,'基本（介護無）・単一'!$L$7,IF(D102='基本（介護無）・単一'!$F$8,'基本（介護無）・単一'!$L$8,IF(D102='基本（介護無）・単一'!$F$9,'基本（介護無）・単一'!$L$9,IF(D102='基本（介護無）・単一'!$F$10,'基本（介護無）・単一'!$L$10)))))))</f>
        <v>148</v>
      </c>
      <c r="K102" s="257"/>
      <c r="L102" s="58">
        <f>'④身体介護を伴わない移動支援・複合（日中＆夜間早朝）'!$J$11</f>
        <v>818</v>
      </c>
      <c r="M102" s="257"/>
      <c r="N102" s="58">
        <f>'⑤身体介護を伴わない移動支援・複合（夜間早朝＆深夜）'!J48</f>
        <v>484</v>
      </c>
      <c r="O102" s="257"/>
      <c r="P102" s="58">
        <f t="shared" si="25"/>
        <v>1423</v>
      </c>
      <c r="Q102" s="59">
        <f t="shared" si="26"/>
        <v>15937</v>
      </c>
      <c r="R102" s="59">
        <f t="shared" si="23"/>
        <v>15596</v>
      </c>
      <c r="S102" s="59">
        <f t="shared" si="23"/>
        <v>15510</v>
      </c>
      <c r="T102" s="59">
        <f t="shared" si="23"/>
        <v>15254</v>
      </c>
      <c r="U102" s="59">
        <f t="shared" si="23"/>
        <v>15083</v>
      </c>
      <c r="V102" s="59">
        <f t="shared" si="23"/>
        <v>14742</v>
      </c>
      <c r="W102" s="59">
        <f t="shared" si="23"/>
        <v>14486</v>
      </c>
      <c r="X102" s="59">
        <f t="shared" si="23"/>
        <v>14230</v>
      </c>
    </row>
    <row r="103" spans="1:24" ht="18" customHeight="1" x14ac:dyDescent="0.2">
      <c r="A103" s="89" t="s">
        <v>563</v>
      </c>
      <c r="B103" s="90" t="s">
        <v>558</v>
      </c>
      <c r="C103" s="56" t="s">
        <v>12</v>
      </c>
      <c r="D103" s="60">
        <v>1</v>
      </c>
      <c r="E103" s="61" t="s">
        <v>14</v>
      </c>
      <c r="F103" s="77">
        <v>4</v>
      </c>
      <c r="G103" s="78" t="s">
        <v>10</v>
      </c>
      <c r="H103" s="77">
        <v>0.5</v>
      </c>
      <c r="I103" s="76">
        <f t="shared" si="24"/>
        <v>5.5</v>
      </c>
      <c r="J103" s="58">
        <f>IF(D103='基本（介護無）・単一'!$F$4,'基本（介護無）・単一'!$L$4,IF(D103='基本（介護無）・単一'!$F$5,'基本（介護無）・単一'!$L$5,IF(D103='基本（介護無）・単一'!$F$6,'基本（介護無）・単一'!$L$6,IF(D103='基本（介護無）・単一'!$F$7,'基本（介護無）・単一'!$L$7,IF(D103='基本（介護無）・単一'!$F$8,'基本（介護無）・単一'!$L$8,IF(D103='基本（介護無）・単一'!$F$9,'基本（介護無）・単一'!$L$9,IF(D103='基本（介護無）・単一'!$F$10,'基本（介護無）・単一'!$L$10)))))))</f>
        <v>276</v>
      </c>
      <c r="K103" s="257"/>
      <c r="L103" s="58">
        <f>'④身体介護を伴わない移動支援・複合（日中＆夜間早朝）'!$J$20</f>
        <v>787</v>
      </c>
      <c r="M103" s="257"/>
      <c r="N103" s="58">
        <f>N98</f>
        <v>98</v>
      </c>
      <c r="O103" s="257"/>
      <c r="P103" s="58">
        <f t="shared" si="25"/>
        <v>1055</v>
      </c>
      <c r="Q103" s="59">
        <f t="shared" si="26"/>
        <v>11816</v>
      </c>
      <c r="R103" s="59">
        <f t="shared" si="23"/>
        <v>11562</v>
      </c>
      <c r="S103" s="59">
        <f t="shared" si="23"/>
        <v>11499</v>
      </c>
      <c r="T103" s="59">
        <f t="shared" si="23"/>
        <v>11309</v>
      </c>
      <c r="U103" s="59">
        <f t="shared" si="23"/>
        <v>11183</v>
      </c>
      <c r="V103" s="59">
        <f t="shared" si="23"/>
        <v>10929</v>
      </c>
      <c r="W103" s="59">
        <f t="shared" si="23"/>
        <v>10739</v>
      </c>
      <c r="X103" s="59">
        <f t="shared" si="23"/>
        <v>10550</v>
      </c>
    </row>
    <row r="104" spans="1:24" ht="18" customHeight="1" x14ac:dyDescent="0.2">
      <c r="A104" s="89" t="s">
        <v>564</v>
      </c>
      <c r="B104" s="90" t="s">
        <v>558</v>
      </c>
      <c r="C104" s="56" t="s">
        <v>12</v>
      </c>
      <c r="D104" s="60">
        <v>1</v>
      </c>
      <c r="E104" s="61" t="s">
        <v>14</v>
      </c>
      <c r="F104" s="77">
        <v>4</v>
      </c>
      <c r="G104" s="78" t="s">
        <v>10</v>
      </c>
      <c r="H104" s="77">
        <v>1</v>
      </c>
      <c r="I104" s="76">
        <f t="shared" si="24"/>
        <v>6</v>
      </c>
      <c r="J104" s="58">
        <f>IF(D104='基本（介護無）・単一'!$F$4,'基本（介護無）・単一'!$L$4,IF(D104='基本（介護無）・単一'!$F$5,'基本（介護無）・単一'!$L$5,IF(D104='基本（介護無）・単一'!$F$6,'基本（介護無）・単一'!$L$6,IF(D104='基本（介護無）・単一'!$F$7,'基本（介護無）・単一'!$L$7,IF(D104='基本（介護無）・単一'!$F$8,'基本（介護無）・単一'!$L$8,IF(D104='基本（介護無）・単一'!$F$9,'基本（介護無）・単一'!$L$9,IF(D104='基本（介護無）・単一'!$F$10,'基本（介護無）・単一'!$L$10)))))))</f>
        <v>276</v>
      </c>
      <c r="K104" s="257"/>
      <c r="L104" s="58">
        <f>'④身体介護を伴わない移動支援・複合（日中＆夜間早朝）'!$J$20</f>
        <v>787</v>
      </c>
      <c r="M104" s="257"/>
      <c r="N104" s="58">
        <f t="shared" ref="N104:N167" si="27">N99</f>
        <v>195</v>
      </c>
      <c r="O104" s="257"/>
      <c r="P104" s="58">
        <f t="shared" si="25"/>
        <v>1165</v>
      </c>
      <c r="Q104" s="59">
        <f t="shared" si="26"/>
        <v>13048</v>
      </c>
      <c r="R104" s="59">
        <f t="shared" si="23"/>
        <v>12768</v>
      </c>
      <c r="S104" s="59">
        <f t="shared" si="23"/>
        <v>12698</v>
      </c>
      <c r="T104" s="59">
        <f t="shared" si="23"/>
        <v>12488</v>
      </c>
      <c r="U104" s="59">
        <f t="shared" si="23"/>
        <v>12349</v>
      </c>
      <c r="V104" s="59">
        <f t="shared" si="23"/>
        <v>12069</v>
      </c>
      <c r="W104" s="59">
        <f t="shared" si="23"/>
        <v>11859</v>
      </c>
      <c r="X104" s="59">
        <f t="shared" si="23"/>
        <v>11650</v>
      </c>
    </row>
    <row r="105" spans="1:24" ht="18" customHeight="1" x14ac:dyDescent="0.2">
      <c r="A105" s="89" t="s">
        <v>565</v>
      </c>
      <c r="B105" s="90" t="s">
        <v>558</v>
      </c>
      <c r="C105" s="56" t="s">
        <v>12</v>
      </c>
      <c r="D105" s="60">
        <v>1</v>
      </c>
      <c r="E105" s="61" t="s">
        <v>14</v>
      </c>
      <c r="F105" s="77">
        <v>4</v>
      </c>
      <c r="G105" s="78" t="s">
        <v>10</v>
      </c>
      <c r="H105" s="77">
        <v>1.5</v>
      </c>
      <c r="I105" s="76">
        <f t="shared" si="24"/>
        <v>6.5</v>
      </c>
      <c r="J105" s="58">
        <f>IF(D105='基本（介護無）・単一'!$F$4,'基本（介護無）・単一'!$L$4,IF(D105='基本（介護無）・単一'!$F$5,'基本（介護無）・単一'!$L$5,IF(D105='基本（介護無）・単一'!$F$6,'基本（介護無）・単一'!$L$6,IF(D105='基本（介護無）・単一'!$F$7,'基本（介護無）・単一'!$L$7,IF(D105='基本（介護無）・単一'!$F$8,'基本（介護無）・単一'!$L$8,IF(D105='基本（介護無）・単一'!$F$9,'基本（介護無）・単一'!$L$9,IF(D105='基本（介護無）・単一'!$F$10,'基本（介護無）・単一'!$L$10)))))))</f>
        <v>276</v>
      </c>
      <c r="K105" s="257"/>
      <c r="L105" s="58">
        <f>'④身体介護を伴わない移動支援・複合（日中＆夜間早朝）'!$J$20</f>
        <v>787</v>
      </c>
      <c r="M105" s="257"/>
      <c r="N105" s="58">
        <f t="shared" si="27"/>
        <v>291</v>
      </c>
      <c r="O105" s="257"/>
      <c r="P105" s="58">
        <f t="shared" si="25"/>
        <v>1273</v>
      </c>
      <c r="Q105" s="59">
        <f t="shared" si="26"/>
        <v>14257</v>
      </c>
      <c r="R105" s="59">
        <f t="shared" si="23"/>
        <v>13952</v>
      </c>
      <c r="S105" s="59">
        <f t="shared" si="23"/>
        <v>13875</v>
      </c>
      <c r="T105" s="59">
        <f t="shared" si="23"/>
        <v>13646</v>
      </c>
      <c r="U105" s="59">
        <f t="shared" si="23"/>
        <v>13493</v>
      </c>
      <c r="V105" s="59">
        <f t="shared" si="23"/>
        <v>13188</v>
      </c>
      <c r="W105" s="59">
        <f t="shared" si="23"/>
        <v>12959</v>
      </c>
      <c r="X105" s="59">
        <f t="shared" si="23"/>
        <v>12730</v>
      </c>
    </row>
    <row r="106" spans="1:24" ht="18" customHeight="1" x14ac:dyDescent="0.2">
      <c r="A106" s="89" t="s">
        <v>566</v>
      </c>
      <c r="B106" s="90" t="s">
        <v>558</v>
      </c>
      <c r="C106" s="56" t="s">
        <v>12</v>
      </c>
      <c r="D106" s="60">
        <v>1</v>
      </c>
      <c r="E106" s="61" t="s">
        <v>14</v>
      </c>
      <c r="F106" s="77">
        <v>4</v>
      </c>
      <c r="G106" s="78" t="s">
        <v>10</v>
      </c>
      <c r="H106" s="77">
        <v>2</v>
      </c>
      <c r="I106" s="76">
        <f t="shared" si="24"/>
        <v>7</v>
      </c>
      <c r="J106" s="58">
        <f>IF(D106='基本（介護無）・単一'!$F$4,'基本（介護無）・単一'!$L$4,IF(D106='基本（介護無）・単一'!$F$5,'基本（介護無）・単一'!$L$5,IF(D106='基本（介護無）・単一'!$F$6,'基本（介護無）・単一'!$L$6,IF(D106='基本（介護無）・単一'!$F$7,'基本（介護無）・単一'!$L$7,IF(D106='基本（介護無）・単一'!$F$8,'基本（介護無）・単一'!$L$8,IF(D106='基本（介護無）・単一'!$F$9,'基本（介護無）・単一'!$L$9,IF(D106='基本（介護無）・単一'!$F$10,'基本（介護無）・単一'!$L$10)))))))</f>
        <v>276</v>
      </c>
      <c r="K106" s="257"/>
      <c r="L106" s="58">
        <f>'④身体介護を伴わない移動支援・複合（日中＆夜間早朝）'!$J$20</f>
        <v>787</v>
      </c>
      <c r="M106" s="257"/>
      <c r="N106" s="58">
        <f t="shared" si="27"/>
        <v>388</v>
      </c>
      <c r="O106" s="257"/>
      <c r="P106" s="58">
        <f t="shared" si="25"/>
        <v>1382</v>
      </c>
      <c r="Q106" s="59">
        <f t="shared" si="26"/>
        <v>15478</v>
      </c>
      <c r="R106" s="59">
        <f t="shared" si="23"/>
        <v>15146</v>
      </c>
      <c r="S106" s="59">
        <f t="shared" si="23"/>
        <v>15063</v>
      </c>
      <c r="T106" s="59">
        <f t="shared" si="23"/>
        <v>14815</v>
      </c>
      <c r="U106" s="59">
        <f t="shared" si="23"/>
        <v>14649</v>
      </c>
      <c r="V106" s="59">
        <f t="shared" si="23"/>
        <v>14317</v>
      </c>
      <c r="W106" s="59">
        <f t="shared" si="23"/>
        <v>14068</v>
      </c>
      <c r="X106" s="59">
        <f t="shared" si="23"/>
        <v>13820</v>
      </c>
    </row>
    <row r="107" spans="1:24" ht="18" customHeight="1" x14ac:dyDescent="0.2">
      <c r="A107" s="89" t="s">
        <v>567</v>
      </c>
      <c r="B107" s="90" t="s">
        <v>558</v>
      </c>
      <c r="C107" s="56" t="s">
        <v>12</v>
      </c>
      <c r="D107" s="60">
        <v>1</v>
      </c>
      <c r="E107" s="61" t="s">
        <v>14</v>
      </c>
      <c r="F107" s="77">
        <v>4</v>
      </c>
      <c r="G107" s="78" t="s">
        <v>10</v>
      </c>
      <c r="H107" s="77">
        <v>2.5</v>
      </c>
      <c r="I107" s="76">
        <f t="shared" si="24"/>
        <v>7.5</v>
      </c>
      <c r="J107" s="58">
        <f>IF(D107='基本（介護無）・単一'!$F$4,'基本（介護無）・単一'!$L$4,IF(D107='基本（介護無）・単一'!$F$5,'基本（介護無）・単一'!$L$5,IF(D107='基本（介護無）・単一'!$F$6,'基本（介護無）・単一'!$L$6,IF(D107='基本（介護無）・単一'!$F$7,'基本（介護無）・単一'!$L$7,IF(D107='基本（介護無）・単一'!$F$8,'基本（介護無）・単一'!$L$8,IF(D107='基本（介護無）・単一'!$F$9,'基本（介護無）・単一'!$L$9,IF(D107='基本（介護無）・単一'!$F$10,'基本（介護無）・単一'!$L$10)))))))</f>
        <v>276</v>
      </c>
      <c r="K107" s="257"/>
      <c r="L107" s="58">
        <f>'④身体介護を伴わない移動支援・複合（日中＆夜間早朝）'!$J$20</f>
        <v>787</v>
      </c>
      <c r="M107" s="257"/>
      <c r="N107" s="58">
        <f t="shared" si="27"/>
        <v>484</v>
      </c>
      <c r="O107" s="257"/>
      <c r="P107" s="58">
        <f t="shared" si="25"/>
        <v>1490</v>
      </c>
      <c r="Q107" s="59">
        <f t="shared" si="26"/>
        <v>16688</v>
      </c>
      <c r="R107" s="59">
        <f t="shared" si="23"/>
        <v>16330</v>
      </c>
      <c r="S107" s="59">
        <f t="shared" si="23"/>
        <v>16241</v>
      </c>
      <c r="T107" s="59">
        <f t="shared" si="23"/>
        <v>15972</v>
      </c>
      <c r="U107" s="59">
        <f t="shared" si="23"/>
        <v>15794</v>
      </c>
      <c r="V107" s="59">
        <f t="shared" si="23"/>
        <v>15436</v>
      </c>
      <c r="W107" s="59">
        <f t="shared" si="23"/>
        <v>15168</v>
      </c>
      <c r="X107" s="59">
        <f t="shared" si="23"/>
        <v>14900</v>
      </c>
    </row>
    <row r="108" spans="1:24" ht="18" customHeight="1" x14ac:dyDescent="0.2">
      <c r="A108" s="89" t="s">
        <v>568</v>
      </c>
      <c r="B108" s="90" t="s">
        <v>558</v>
      </c>
      <c r="C108" s="56" t="s">
        <v>12</v>
      </c>
      <c r="D108" s="60">
        <v>1.5</v>
      </c>
      <c r="E108" s="61" t="s">
        <v>14</v>
      </c>
      <c r="F108" s="77">
        <v>4</v>
      </c>
      <c r="G108" s="78" t="s">
        <v>10</v>
      </c>
      <c r="H108" s="77">
        <v>0.5</v>
      </c>
      <c r="I108" s="76">
        <f t="shared" si="24"/>
        <v>6</v>
      </c>
      <c r="J108" s="58">
        <f>IF(D108='基本（介護無）・単一'!$F$4,'基本（介護無）・単一'!$L$4,IF(D108='基本（介護無）・単一'!$F$5,'基本（介護無）・単一'!$L$5,IF(D108='基本（介護無）・単一'!$F$6,'基本（介護無）・単一'!$L$6,IF(D108='基本（介護無）・単一'!$F$7,'基本（介護無）・単一'!$L$7,IF(D108='基本（介護無）・単一'!$F$8,'基本（介護無）・単一'!$L$8,IF(D108='基本（介護無）・単一'!$F$9,'基本（介護無）・単一'!$L$9,IF(D108='基本（介護無）・単一'!$F$10,'基本（介護無）・単一'!$L$10)))))))</f>
        <v>385</v>
      </c>
      <c r="K108" s="257"/>
      <c r="L108" s="58">
        <f>'④身体介護を伴わない移動支援・複合（日中＆夜間早朝）'!$J$29</f>
        <v>774</v>
      </c>
      <c r="M108" s="257"/>
      <c r="N108" s="58">
        <f t="shared" si="27"/>
        <v>98</v>
      </c>
      <c r="O108" s="257"/>
      <c r="P108" s="58">
        <f t="shared" si="25"/>
        <v>1125</v>
      </c>
      <c r="Q108" s="59">
        <f t="shared" si="26"/>
        <v>12600</v>
      </c>
      <c r="R108" s="59">
        <f t="shared" si="23"/>
        <v>12330</v>
      </c>
      <c r="S108" s="59">
        <f t="shared" si="23"/>
        <v>12262</v>
      </c>
      <c r="T108" s="59">
        <f t="shared" si="23"/>
        <v>12060</v>
      </c>
      <c r="U108" s="59">
        <f t="shared" si="23"/>
        <v>11925</v>
      </c>
      <c r="V108" s="59">
        <f t="shared" si="23"/>
        <v>11655</v>
      </c>
      <c r="W108" s="59">
        <f t="shared" si="23"/>
        <v>11452</v>
      </c>
      <c r="X108" s="59">
        <f t="shared" si="23"/>
        <v>11250</v>
      </c>
    </row>
    <row r="109" spans="1:24" ht="18" customHeight="1" x14ac:dyDescent="0.2">
      <c r="A109" s="89" t="s">
        <v>569</v>
      </c>
      <c r="B109" s="90" t="s">
        <v>558</v>
      </c>
      <c r="C109" s="56" t="s">
        <v>12</v>
      </c>
      <c r="D109" s="60">
        <v>1.5</v>
      </c>
      <c r="E109" s="61" t="s">
        <v>14</v>
      </c>
      <c r="F109" s="77">
        <v>4</v>
      </c>
      <c r="G109" s="78" t="s">
        <v>10</v>
      </c>
      <c r="H109" s="77">
        <v>1</v>
      </c>
      <c r="I109" s="76">
        <f t="shared" si="24"/>
        <v>6.5</v>
      </c>
      <c r="J109" s="58">
        <f>IF(D109='基本（介護無）・単一'!$F$4,'基本（介護無）・単一'!$L$4,IF(D109='基本（介護無）・単一'!$F$5,'基本（介護無）・単一'!$L$5,IF(D109='基本（介護無）・単一'!$F$6,'基本（介護無）・単一'!$L$6,IF(D109='基本（介護無）・単一'!$F$7,'基本（介護無）・単一'!$L$7,IF(D109='基本（介護無）・単一'!$F$8,'基本（介護無）・単一'!$L$8,IF(D109='基本（介護無）・単一'!$F$9,'基本（介護無）・単一'!$L$9,IF(D109='基本（介護無）・単一'!$F$10,'基本（介護無）・単一'!$L$10)))))))</f>
        <v>385</v>
      </c>
      <c r="K109" s="257"/>
      <c r="L109" s="58">
        <f>'④身体介護を伴わない移動支援・複合（日中＆夜間早朝）'!$J$29</f>
        <v>774</v>
      </c>
      <c r="M109" s="257"/>
      <c r="N109" s="58">
        <f t="shared" si="27"/>
        <v>195</v>
      </c>
      <c r="O109" s="257"/>
      <c r="P109" s="58">
        <f t="shared" si="25"/>
        <v>1235</v>
      </c>
      <c r="Q109" s="59">
        <f t="shared" si="26"/>
        <v>13832</v>
      </c>
      <c r="R109" s="59">
        <f t="shared" si="23"/>
        <v>13535</v>
      </c>
      <c r="S109" s="59">
        <f t="shared" si="23"/>
        <v>13461</v>
      </c>
      <c r="T109" s="59">
        <f t="shared" si="23"/>
        <v>13239</v>
      </c>
      <c r="U109" s="59">
        <f t="shared" si="23"/>
        <v>13091</v>
      </c>
      <c r="V109" s="59">
        <f t="shared" si="23"/>
        <v>12794</v>
      </c>
      <c r="W109" s="59">
        <f t="shared" si="23"/>
        <v>12572</v>
      </c>
      <c r="X109" s="59">
        <f t="shared" si="23"/>
        <v>12350</v>
      </c>
    </row>
    <row r="110" spans="1:24" ht="18" customHeight="1" x14ac:dyDescent="0.2">
      <c r="A110" s="89" t="s">
        <v>570</v>
      </c>
      <c r="B110" s="90" t="s">
        <v>558</v>
      </c>
      <c r="C110" s="56" t="s">
        <v>12</v>
      </c>
      <c r="D110" s="60">
        <v>1.5</v>
      </c>
      <c r="E110" s="61" t="s">
        <v>14</v>
      </c>
      <c r="F110" s="77">
        <v>4</v>
      </c>
      <c r="G110" s="78" t="s">
        <v>10</v>
      </c>
      <c r="H110" s="77">
        <v>1.5</v>
      </c>
      <c r="I110" s="76">
        <f t="shared" si="24"/>
        <v>7</v>
      </c>
      <c r="J110" s="58">
        <f>IF(D110='基本（介護無）・単一'!$F$4,'基本（介護無）・単一'!$L$4,IF(D110='基本（介護無）・単一'!$F$5,'基本（介護無）・単一'!$L$5,IF(D110='基本（介護無）・単一'!$F$6,'基本（介護無）・単一'!$L$6,IF(D110='基本（介護無）・単一'!$F$7,'基本（介護無）・単一'!$L$7,IF(D110='基本（介護無）・単一'!$F$8,'基本（介護無）・単一'!$L$8,IF(D110='基本（介護無）・単一'!$F$9,'基本（介護無）・単一'!$L$9,IF(D110='基本（介護無）・単一'!$F$10,'基本（介護無）・単一'!$L$10)))))))</f>
        <v>385</v>
      </c>
      <c r="K110" s="257"/>
      <c r="L110" s="58">
        <f>'④身体介護を伴わない移動支援・複合（日中＆夜間早朝）'!$J$29</f>
        <v>774</v>
      </c>
      <c r="M110" s="257"/>
      <c r="N110" s="58">
        <f t="shared" si="27"/>
        <v>291</v>
      </c>
      <c r="O110" s="257"/>
      <c r="P110" s="58">
        <f t="shared" si="25"/>
        <v>1343</v>
      </c>
      <c r="Q110" s="59">
        <f t="shared" si="26"/>
        <v>15041</v>
      </c>
      <c r="R110" s="59">
        <f t="shared" si="23"/>
        <v>14719</v>
      </c>
      <c r="S110" s="59">
        <f t="shared" si="23"/>
        <v>14638</v>
      </c>
      <c r="T110" s="59">
        <f t="shared" si="23"/>
        <v>14396</v>
      </c>
      <c r="U110" s="59">
        <f t="shared" si="23"/>
        <v>14235</v>
      </c>
      <c r="V110" s="59">
        <f t="shared" si="23"/>
        <v>13913</v>
      </c>
      <c r="W110" s="59">
        <f t="shared" si="23"/>
        <v>13671</v>
      </c>
      <c r="X110" s="59">
        <f t="shared" si="23"/>
        <v>13430</v>
      </c>
    </row>
    <row r="111" spans="1:24" ht="18" customHeight="1" x14ac:dyDescent="0.2">
      <c r="A111" s="89" t="s">
        <v>571</v>
      </c>
      <c r="B111" s="90" t="s">
        <v>558</v>
      </c>
      <c r="C111" s="56" t="s">
        <v>12</v>
      </c>
      <c r="D111" s="60">
        <v>1.5</v>
      </c>
      <c r="E111" s="61" t="s">
        <v>14</v>
      </c>
      <c r="F111" s="77">
        <v>4</v>
      </c>
      <c r="G111" s="78" t="s">
        <v>10</v>
      </c>
      <c r="H111" s="77">
        <v>2</v>
      </c>
      <c r="I111" s="76">
        <f t="shared" si="24"/>
        <v>7.5</v>
      </c>
      <c r="J111" s="58">
        <f>IF(D111='基本（介護無）・単一'!$F$4,'基本（介護無）・単一'!$L$4,IF(D111='基本（介護無）・単一'!$F$5,'基本（介護無）・単一'!$L$5,IF(D111='基本（介護無）・単一'!$F$6,'基本（介護無）・単一'!$L$6,IF(D111='基本（介護無）・単一'!$F$7,'基本（介護無）・単一'!$L$7,IF(D111='基本（介護無）・単一'!$F$8,'基本（介護無）・単一'!$L$8,IF(D111='基本（介護無）・単一'!$F$9,'基本（介護無）・単一'!$L$9,IF(D111='基本（介護無）・単一'!$F$10,'基本（介護無）・単一'!$L$10)))))))</f>
        <v>385</v>
      </c>
      <c r="K111" s="257"/>
      <c r="L111" s="58">
        <f>'④身体介護を伴わない移動支援・複合（日中＆夜間早朝）'!$J$29</f>
        <v>774</v>
      </c>
      <c r="M111" s="257"/>
      <c r="N111" s="58">
        <f t="shared" si="27"/>
        <v>388</v>
      </c>
      <c r="O111" s="257"/>
      <c r="P111" s="58">
        <f t="shared" si="25"/>
        <v>1451</v>
      </c>
      <c r="Q111" s="59">
        <f t="shared" si="26"/>
        <v>16251</v>
      </c>
      <c r="R111" s="59">
        <f t="shared" si="23"/>
        <v>15902</v>
      </c>
      <c r="S111" s="59">
        <f t="shared" si="23"/>
        <v>15815</v>
      </c>
      <c r="T111" s="59">
        <f t="shared" si="23"/>
        <v>15554</v>
      </c>
      <c r="U111" s="59">
        <f t="shared" si="23"/>
        <v>15380</v>
      </c>
      <c r="V111" s="59">
        <f t="shared" si="23"/>
        <v>15032</v>
      </c>
      <c r="W111" s="59">
        <f t="shared" si="23"/>
        <v>14771</v>
      </c>
      <c r="X111" s="59">
        <f t="shared" si="23"/>
        <v>14510</v>
      </c>
    </row>
    <row r="112" spans="1:24" ht="18" customHeight="1" x14ac:dyDescent="0.2">
      <c r="A112" s="89" t="s">
        <v>572</v>
      </c>
      <c r="B112" s="90" t="s">
        <v>558</v>
      </c>
      <c r="C112" s="56" t="s">
        <v>12</v>
      </c>
      <c r="D112" s="60">
        <v>1.5</v>
      </c>
      <c r="E112" s="61" t="s">
        <v>14</v>
      </c>
      <c r="F112" s="77">
        <v>4</v>
      </c>
      <c r="G112" s="78" t="s">
        <v>10</v>
      </c>
      <c r="H112" s="77">
        <v>2.5</v>
      </c>
      <c r="I112" s="76">
        <f t="shared" si="24"/>
        <v>8</v>
      </c>
      <c r="J112" s="58">
        <f>IF(D112='基本（介護無）・単一'!$F$4,'基本（介護無）・単一'!$L$4,IF(D112='基本（介護無）・単一'!$F$5,'基本（介護無）・単一'!$L$5,IF(D112='基本（介護無）・単一'!$F$6,'基本（介護無）・単一'!$L$6,IF(D112='基本（介護無）・単一'!$F$7,'基本（介護無）・単一'!$L$7,IF(D112='基本（介護無）・単一'!$F$8,'基本（介護無）・単一'!$L$8,IF(D112='基本（介護無）・単一'!$F$9,'基本（介護無）・単一'!$L$9,IF(D112='基本（介護無）・単一'!$F$10,'基本（介護無）・単一'!$L$10)))))))</f>
        <v>385</v>
      </c>
      <c r="K112" s="257"/>
      <c r="L112" s="58">
        <f>'④身体介護を伴わない移動支援・複合（日中＆夜間早朝）'!$J$29</f>
        <v>774</v>
      </c>
      <c r="M112" s="257"/>
      <c r="N112" s="58">
        <f t="shared" si="27"/>
        <v>484</v>
      </c>
      <c r="O112" s="257"/>
      <c r="P112" s="58">
        <f t="shared" si="25"/>
        <v>1559</v>
      </c>
      <c r="Q112" s="59">
        <f t="shared" si="26"/>
        <v>17460</v>
      </c>
      <c r="R112" s="59">
        <f t="shared" si="23"/>
        <v>17086</v>
      </c>
      <c r="S112" s="59">
        <f t="shared" si="23"/>
        <v>16993</v>
      </c>
      <c r="T112" s="59">
        <f t="shared" si="23"/>
        <v>16712</v>
      </c>
      <c r="U112" s="59">
        <f t="shared" si="23"/>
        <v>16525</v>
      </c>
      <c r="V112" s="59">
        <f t="shared" si="23"/>
        <v>16151</v>
      </c>
      <c r="W112" s="59">
        <f t="shared" si="23"/>
        <v>15870</v>
      </c>
      <c r="X112" s="59">
        <f t="shared" si="23"/>
        <v>15590</v>
      </c>
    </row>
    <row r="113" spans="1:24" ht="18" customHeight="1" x14ac:dyDescent="0.2">
      <c r="A113" s="89" t="s">
        <v>573</v>
      </c>
      <c r="B113" s="90" t="s">
        <v>558</v>
      </c>
      <c r="C113" s="56" t="s">
        <v>12</v>
      </c>
      <c r="D113" s="60">
        <v>2</v>
      </c>
      <c r="E113" s="61" t="s">
        <v>14</v>
      </c>
      <c r="F113" s="77">
        <v>4</v>
      </c>
      <c r="G113" s="78" t="s">
        <v>10</v>
      </c>
      <c r="H113" s="77">
        <v>0.5</v>
      </c>
      <c r="I113" s="76">
        <f t="shared" si="24"/>
        <v>6.5</v>
      </c>
      <c r="J113" s="58">
        <f>IF(D113='基本（介護無）・単一'!$F$4,'基本（介護無）・単一'!$L$4,IF(D113='基本（介護無）・単一'!$F$5,'基本（介護無）・単一'!$L$5,IF(D113='基本（介護無）・単一'!$F$6,'基本（介護無）・単一'!$L$6,IF(D113='基本（介護無）・単一'!$F$7,'基本（介護無）・単一'!$L$7,IF(D113='基本（介護無）・単一'!$F$8,'基本（介護無）・単一'!$L$8,IF(D113='基本（介護無）・単一'!$F$9,'基本（介護無）・単一'!$L$9,IF(D113='基本（介護無）・単一'!$F$10,'基本（介護無）・単一'!$L$10)))))))</f>
        <v>483</v>
      </c>
      <c r="K113" s="257"/>
      <c r="L113" s="58">
        <f>'④身体介護を伴わない移動支援・複合（日中＆夜間早朝）'!$J$38</f>
        <v>774</v>
      </c>
      <c r="M113" s="257"/>
      <c r="N113" s="58">
        <f t="shared" si="27"/>
        <v>98</v>
      </c>
      <c r="O113" s="257"/>
      <c r="P113" s="58">
        <f t="shared" si="25"/>
        <v>1199</v>
      </c>
      <c r="Q113" s="59">
        <f t="shared" si="26"/>
        <v>13428</v>
      </c>
      <c r="R113" s="59">
        <f t="shared" si="23"/>
        <v>13141</v>
      </c>
      <c r="S113" s="59">
        <f t="shared" si="23"/>
        <v>13069</v>
      </c>
      <c r="T113" s="59">
        <f t="shared" si="23"/>
        <v>12853</v>
      </c>
      <c r="U113" s="59">
        <f t="shared" si="23"/>
        <v>12709</v>
      </c>
      <c r="V113" s="59">
        <f t="shared" si="23"/>
        <v>12421</v>
      </c>
      <c r="W113" s="59">
        <f t="shared" si="23"/>
        <v>12205</v>
      </c>
      <c r="X113" s="59">
        <f t="shared" si="23"/>
        <v>11990</v>
      </c>
    </row>
    <row r="114" spans="1:24" ht="18" customHeight="1" x14ac:dyDescent="0.2">
      <c r="A114" s="89" t="s">
        <v>574</v>
      </c>
      <c r="B114" s="90" t="s">
        <v>558</v>
      </c>
      <c r="C114" s="56" t="s">
        <v>12</v>
      </c>
      <c r="D114" s="60">
        <v>2</v>
      </c>
      <c r="E114" s="61" t="s">
        <v>14</v>
      </c>
      <c r="F114" s="77">
        <v>4</v>
      </c>
      <c r="G114" s="78" t="s">
        <v>10</v>
      </c>
      <c r="H114" s="77">
        <v>1</v>
      </c>
      <c r="I114" s="76">
        <f t="shared" si="24"/>
        <v>7</v>
      </c>
      <c r="J114" s="58">
        <f>IF(D114='基本（介護無）・単一'!$F$4,'基本（介護無）・単一'!$L$4,IF(D114='基本（介護無）・単一'!$F$5,'基本（介護無）・単一'!$L$5,IF(D114='基本（介護無）・単一'!$F$6,'基本（介護無）・単一'!$L$6,IF(D114='基本（介護無）・単一'!$F$7,'基本（介護無）・単一'!$L$7,IF(D114='基本（介護無）・単一'!$F$8,'基本（介護無）・単一'!$L$8,IF(D114='基本（介護無）・単一'!$F$9,'基本（介護無）・単一'!$L$9,IF(D114='基本（介護無）・単一'!$F$10,'基本（介護無）・単一'!$L$10)))))))</f>
        <v>483</v>
      </c>
      <c r="K114" s="257"/>
      <c r="L114" s="58">
        <f>'④身体介護を伴わない移動支援・複合（日中＆夜間早朝）'!$J$38</f>
        <v>774</v>
      </c>
      <c r="M114" s="257"/>
      <c r="N114" s="58">
        <f t="shared" si="27"/>
        <v>195</v>
      </c>
      <c r="O114" s="257"/>
      <c r="P114" s="58">
        <f t="shared" si="25"/>
        <v>1308</v>
      </c>
      <c r="Q114" s="59">
        <f t="shared" si="26"/>
        <v>14649</v>
      </c>
      <c r="R114" s="59">
        <f t="shared" si="26"/>
        <v>14335</v>
      </c>
      <c r="S114" s="59">
        <f t="shared" si="26"/>
        <v>14257</v>
      </c>
      <c r="T114" s="59">
        <f t="shared" si="26"/>
        <v>14021</v>
      </c>
      <c r="U114" s="59">
        <f t="shared" si="26"/>
        <v>13864</v>
      </c>
      <c r="V114" s="59">
        <f t="shared" si="26"/>
        <v>13550</v>
      </c>
      <c r="W114" s="59">
        <f t="shared" si="26"/>
        <v>13315</v>
      </c>
      <c r="X114" s="59">
        <f t="shared" si="26"/>
        <v>13080</v>
      </c>
    </row>
    <row r="115" spans="1:24" ht="18" customHeight="1" x14ac:dyDescent="0.2">
      <c r="A115" s="89" t="s">
        <v>575</v>
      </c>
      <c r="B115" s="90" t="s">
        <v>558</v>
      </c>
      <c r="C115" s="56" t="s">
        <v>12</v>
      </c>
      <c r="D115" s="60">
        <v>2</v>
      </c>
      <c r="E115" s="61" t="s">
        <v>14</v>
      </c>
      <c r="F115" s="77">
        <v>4</v>
      </c>
      <c r="G115" s="78" t="s">
        <v>10</v>
      </c>
      <c r="H115" s="77">
        <v>1.5</v>
      </c>
      <c r="I115" s="76">
        <f t="shared" si="24"/>
        <v>7.5</v>
      </c>
      <c r="J115" s="58">
        <f>IF(D115='基本（介護無）・単一'!$F$4,'基本（介護無）・単一'!$L$4,IF(D115='基本（介護無）・単一'!$F$5,'基本（介護無）・単一'!$L$5,IF(D115='基本（介護無）・単一'!$F$6,'基本（介護無）・単一'!$L$6,IF(D115='基本（介護無）・単一'!$F$7,'基本（介護無）・単一'!$L$7,IF(D115='基本（介護無）・単一'!$F$8,'基本（介護無）・単一'!$L$8,IF(D115='基本（介護無）・単一'!$F$9,'基本（介護無）・単一'!$L$9,IF(D115='基本（介護無）・単一'!$F$10,'基本（介護無）・単一'!$L$10)))))))</f>
        <v>483</v>
      </c>
      <c r="K115" s="257"/>
      <c r="L115" s="58">
        <f>'④身体介護を伴わない移動支援・複合（日中＆夜間早朝）'!$J$38</f>
        <v>774</v>
      </c>
      <c r="M115" s="257"/>
      <c r="N115" s="58">
        <f t="shared" si="27"/>
        <v>291</v>
      </c>
      <c r="O115" s="257"/>
      <c r="P115" s="58">
        <f t="shared" si="25"/>
        <v>1416</v>
      </c>
      <c r="Q115" s="59">
        <f t="shared" si="26"/>
        <v>15859</v>
      </c>
      <c r="R115" s="59">
        <f t="shared" si="26"/>
        <v>15519</v>
      </c>
      <c r="S115" s="59">
        <f t="shared" si="26"/>
        <v>15434</v>
      </c>
      <c r="T115" s="59">
        <f t="shared" si="26"/>
        <v>15179</v>
      </c>
      <c r="U115" s="59">
        <f t="shared" si="26"/>
        <v>15009</v>
      </c>
      <c r="V115" s="59">
        <f t="shared" si="26"/>
        <v>14669</v>
      </c>
      <c r="W115" s="59">
        <f t="shared" si="26"/>
        <v>14414</v>
      </c>
      <c r="X115" s="59">
        <f t="shared" si="26"/>
        <v>14160</v>
      </c>
    </row>
    <row r="116" spans="1:24" ht="18" customHeight="1" x14ac:dyDescent="0.2">
      <c r="A116" s="89" t="s">
        <v>576</v>
      </c>
      <c r="B116" s="90" t="s">
        <v>558</v>
      </c>
      <c r="C116" s="56" t="s">
        <v>12</v>
      </c>
      <c r="D116" s="60">
        <v>2</v>
      </c>
      <c r="E116" s="61" t="s">
        <v>14</v>
      </c>
      <c r="F116" s="77">
        <v>4</v>
      </c>
      <c r="G116" s="78" t="s">
        <v>10</v>
      </c>
      <c r="H116" s="77">
        <v>2</v>
      </c>
      <c r="I116" s="76">
        <f t="shared" si="24"/>
        <v>8</v>
      </c>
      <c r="J116" s="58">
        <f>IF(D116='基本（介護無）・単一'!$F$4,'基本（介護無）・単一'!$L$4,IF(D116='基本（介護無）・単一'!$F$5,'基本（介護無）・単一'!$L$5,IF(D116='基本（介護無）・単一'!$F$6,'基本（介護無）・単一'!$L$6,IF(D116='基本（介護無）・単一'!$F$7,'基本（介護無）・単一'!$L$7,IF(D116='基本（介護無）・単一'!$F$8,'基本（介護無）・単一'!$L$8,IF(D116='基本（介護無）・単一'!$F$9,'基本（介護無）・単一'!$L$9,IF(D116='基本（介護無）・単一'!$F$10,'基本（介護無）・単一'!$L$10)))))))</f>
        <v>483</v>
      </c>
      <c r="K116" s="257"/>
      <c r="L116" s="58">
        <f>'④身体介護を伴わない移動支援・複合（日中＆夜間早朝）'!$J$38</f>
        <v>774</v>
      </c>
      <c r="M116" s="257"/>
      <c r="N116" s="58">
        <f t="shared" si="27"/>
        <v>388</v>
      </c>
      <c r="O116" s="257"/>
      <c r="P116" s="58">
        <f t="shared" si="25"/>
        <v>1525</v>
      </c>
      <c r="Q116" s="59">
        <f t="shared" si="26"/>
        <v>17080</v>
      </c>
      <c r="R116" s="59">
        <f t="shared" si="26"/>
        <v>16714</v>
      </c>
      <c r="S116" s="59">
        <f t="shared" si="26"/>
        <v>16622</v>
      </c>
      <c r="T116" s="59">
        <f t="shared" si="26"/>
        <v>16348</v>
      </c>
      <c r="U116" s="59">
        <f t="shared" si="26"/>
        <v>16165</v>
      </c>
      <c r="V116" s="59">
        <f t="shared" si="26"/>
        <v>15799</v>
      </c>
      <c r="W116" s="59">
        <f t="shared" si="26"/>
        <v>15524</v>
      </c>
      <c r="X116" s="59">
        <f t="shared" si="26"/>
        <v>15250</v>
      </c>
    </row>
    <row r="117" spans="1:24" ht="18" customHeight="1" x14ac:dyDescent="0.2">
      <c r="A117" s="89" t="s">
        <v>577</v>
      </c>
      <c r="B117" s="90" t="s">
        <v>558</v>
      </c>
      <c r="C117" s="56" t="s">
        <v>12</v>
      </c>
      <c r="D117" s="60">
        <v>2</v>
      </c>
      <c r="E117" s="61" t="s">
        <v>14</v>
      </c>
      <c r="F117" s="77">
        <v>4</v>
      </c>
      <c r="G117" s="78" t="s">
        <v>10</v>
      </c>
      <c r="H117" s="77">
        <v>2.5</v>
      </c>
      <c r="I117" s="76">
        <f t="shared" si="24"/>
        <v>8.5</v>
      </c>
      <c r="J117" s="58">
        <f>IF(D117='基本（介護無）・単一'!$F$4,'基本（介護無）・単一'!$L$4,IF(D117='基本（介護無）・単一'!$F$5,'基本（介護無）・単一'!$L$5,IF(D117='基本（介護無）・単一'!$F$6,'基本（介護無）・単一'!$L$6,IF(D117='基本（介護無）・単一'!$F$7,'基本（介護無）・単一'!$L$7,IF(D117='基本（介護無）・単一'!$F$8,'基本（介護無）・単一'!$L$8,IF(D117='基本（介護無）・単一'!$F$9,'基本（介護無）・単一'!$L$9,IF(D117='基本（介護無）・単一'!$F$10,'基本（介護無）・単一'!$L$10)))))))</f>
        <v>483</v>
      </c>
      <c r="K117" s="257"/>
      <c r="L117" s="58">
        <f>'④身体介護を伴わない移動支援・複合（日中＆夜間早朝）'!$J$38</f>
        <v>774</v>
      </c>
      <c r="M117" s="257"/>
      <c r="N117" s="58">
        <f t="shared" si="27"/>
        <v>484</v>
      </c>
      <c r="O117" s="257"/>
      <c r="P117" s="58">
        <f t="shared" si="25"/>
        <v>1633</v>
      </c>
      <c r="Q117" s="59">
        <f t="shared" si="26"/>
        <v>18289</v>
      </c>
      <c r="R117" s="59">
        <f t="shared" si="26"/>
        <v>17897</v>
      </c>
      <c r="S117" s="59">
        <f t="shared" si="26"/>
        <v>17799</v>
      </c>
      <c r="T117" s="59">
        <f t="shared" si="26"/>
        <v>17505</v>
      </c>
      <c r="U117" s="59">
        <f t="shared" si="26"/>
        <v>17309</v>
      </c>
      <c r="V117" s="59">
        <f t="shared" si="26"/>
        <v>16917</v>
      </c>
      <c r="W117" s="59">
        <f t="shared" si="26"/>
        <v>16623</v>
      </c>
      <c r="X117" s="59">
        <f t="shared" si="26"/>
        <v>16330</v>
      </c>
    </row>
    <row r="118" spans="1:24" ht="18" customHeight="1" x14ac:dyDescent="0.2">
      <c r="A118" s="89" t="s">
        <v>578</v>
      </c>
      <c r="B118" s="90" t="s">
        <v>558</v>
      </c>
      <c r="C118" s="56" t="s">
        <v>12</v>
      </c>
      <c r="D118" s="60">
        <v>2.5</v>
      </c>
      <c r="E118" s="61" t="s">
        <v>14</v>
      </c>
      <c r="F118" s="77">
        <v>4</v>
      </c>
      <c r="G118" s="78" t="s">
        <v>10</v>
      </c>
      <c r="H118" s="77">
        <v>0.5</v>
      </c>
      <c r="I118" s="76">
        <f t="shared" si="24"/>
        <v>7</v>
      </c>
      <c r="J118" s="58">
        <f>'基本（介護無）・単一'!$L$8</f>
        <v>580</v>
      </c>
      <c r="K118" s="257"/>
      <c r="L118" s="58">
        <f>'④身体介護を伴わない移動支援・複合（日中＆夜間早朝）'!$J$38</f>
        <v>774</v>
      </c>
      <c r="M118" s="257"/>
      <c r="N118" s="58">
        <f t="shared" si="27"/>
        <v>98</v>
      </c>
      <c r="O118" s="257"/>
      <c r="P118" s="58">
        <f t="shared" si="25"/>
        <v>1271</v>
      </c>
      <c r="Q118" s="59">
        <f t="shared" si="26"/>
        <v>14235</v>
      </c>
      <c r="R118" s="59">
        <f t="shared" si="26"/>
        <v>13930</v>
      </c>
      <c r="S118" s="59">
        <f t="shared" si="26"/>
        <v>13853</v>
      </c>
      <c r="T118" s="59">
        <f t="shared" si="26"/>
        <v>13625</v>
      </c>
      <c r="U118" s="59">
        <f t="shared" si="26"/>
        <v>13472</v>
      </c>
      <c r="V118" s="59">
        <f t="shared" si="26"/>
        <v>13167</v>
      </c>
      <c r="W118" s="59">
        <f t="shared" si="26"/>
        <v>12938</v>
      </c>
      <c r="X118" s="59">
        <f t="shared" si="26"/>
        <v>12710</v>
      </c>
    </row>
    <row r="119" spans="1:24" ht="18" customHeight="1" x14ac:dyDescent="0.2">
      <c r="A119" s="89" t="s">
        <v>579</v>
      </c>
      <c r="B119" s="90" t="s">
        <v>558</v>
      </c>
      <c r="C119" s="56" t="s">
        <v>12</v>
      </c>
      <c r="D119" s="60">
        <v>2.5</v>
      </c>
      <c r="E119" s="61" t="s">
        <v>14</v>
      </c>
      <c r="F119" s="77">
        <v>4</v>
      </c>
      <c r="G119" s="78" t="s">
        <v>10</v>
      </c>
      <c r="H119" s="77">
        <v>1</v>
      </c>
      <c r="I119" s="76">
        <f t="shared" si="24"/>
        <v>7.5</v>
      </c>
      <c r="J119" s="79">
        <f>'基本（介護無）・単一'!$L$8</f>
        <v>580</v>
      </c>
      <c r="K119" s="257"/>
      <c r="L119" s="58">
        <f>'④身体介護を伴わない移動支援・複合（日中＆夜間早朝）'!$J$38</f>
        <v>774</v>
      </c>
      <c r="M119" s="257"/>
      <c r="N119" s="58">
        <f t="shared" si="27"/>
        <v>195</v>
      </c>
      <c r="O119" s="257"/>
      <c r="P119" s="58">
        <f t="shared" si="25"/>
        <v>1381</v>
      </c>
      <c r="Q119" s="59">
        <f t="shared" si="26"/>
        <v>15467</v>
      </c>
      <c r="R119" s="59">
        <f t="shared" si="26"/>
        <v>15135</v>
      </c>
      <c r="S119" s="59">
        <f t="shared" si="26"/>
        <v>15052</v>
      </c>
      <c r="T119" s="59">
        <f t="shared" si="26"/>
        <v>14804</v>
      </c>
      <c r="U119" s="59">
        <f t="shared" si="26"/>
        <v>14638</v>
      </c>
      <c r="V119" s="59">
        <f t="shared" si="26"/>
        <v>14307</v>
      </c>
      <c r="W119" s="59">
        <f t="shared" si="26"/>
        <v>14058</v>
      </c>
      <c r="X119" s="59">
        <f t="shared" si="26"/>
        <v>13810</v>
      </c>
    </row>
    <row r="120" spans="1:24" ht="18" customHeight="1" x14ac:dyDescent="0.2">
      <c r="A120" s="89" t="s">
        <v>580</v>
      </c>
      <c r="B120" s="90" t="s">
        <v>558</v>
      </c>
      <c r="C120" s="56" t="s">
        <v>12</v>
      </c>
      <c r="D120" s="60">
        <v>2.5</v>
      </c>
      <c r="E120" s="61" t="s">
        <v>14</v>
      </c>
      <c r="F120" s="77">
        <v>4</v>
      </c>
      <c r="G120" s="78" t="s">
        <v>10</v>
      </c>
      <c r="H120" s="77">
        <v>1.5</v>
      </c>
      <c r="I120" s="76">
        <f t="shared" si="24"/>
        <v>8</v>
      </c>
      <c r="J120" s="79">
        <f>'基本（介護無）・単一'!$L$8</f>
        <v>580</v>
      </c>
      <c r="K120" s="257"/>
      <c r="L120" s="58">
        <f>'④身体介護を伴わない移動支援・複合（日中＆夜間早朝）'!$J$38</f>
        <v>774</v>
      </c>
      <c r="M120" s="257"/>
      <c r="N120" s="58">
        <f t="shared" si="27"/>
        <v>291</v>
      </c>
      <c r="O120" s="257"/>
      <c r="P120" s="58">
        <f t="shared" si="25"/>
        <v>1489</v>
      </c>
      <c r="Q120" s="59">
        <f t="shared" si="26"/>
        <v>16676</v>
      </c>
      <c r="R120" s="59">
        <f t="shared" si="26"/>
        <v>16319</v>
      </c>
      <c r="S120" s="59">
        <f t="shared" si="26"/>
        <v>16230</v>
      </c>
      <c r="T120" s="59">
        <f t="shared" si="26"/>
        <v>15962</v>
      </c>
      <c r="U120" s="59">
        <f t="shared" si="26"/>
        <v>15783</v>
      </c>
      <c r="V120" s="59">
        <f t="shared" si="26"/>
        <v>15426</v>
      </c>
      <c r="W120" s="59">
        <f t="shared" si="26"/>
        <v>15158</v>
      </c>
      <c r="X120" s="59">
        <f t="shared" si="26"/>
        <v>14890</v>
      </c>
    </row>
    <row r="121" spans="1:24" ht="18" customHeight="1" x14ac:dyDescent="0.2">
      <c r="A121" s="89" t="s">
        <v>581</v>
      </c>
      <c r="B121" s="90" t="s">
        <v>558</v>
      </c>
      <c r="C121" s="56" t="s">
        <v>12</v>
      </c>
      <c r="D121" s="60">
        <v>2.5</v>
      </c>
      <c r="E121" s="61" t="s">
        <v>14</v>
      </c>
      <c r="F121" s="77">
        <v>4</v>
      </c>
      <c r="G121" s="78" t="s">
        <v>10</v>
      </c>
      <c r="H121" s="77">
        <v>2</v>
      </c>
      <c r="I121" s="76">
        <f t="shared" si="24"/>
        <v>8.5</v>
      </c>
      <c r="J121" s="79">
        <f>'基本（介護無）・単一'!$L$8</f>
        <v>580</v>
      </c>
      <c r="K121" s="257"/>
      <c r="L121" s="58">
        <f>'④身体介護を伴わない移動支援・複合（日中＆夜間早朝）'!$J$38</f>
        <v>774</v>
      </c>
      <c r="M121" s="257"/>
      <c r="N121" s="58">
        <f t="shared" si="27"/>
        <v>388</v>
      </c>
      <c r="O121" s="257"/>
      <c r="P121" s="58">
        <f t="shared" si="25"/>
        <v>1598</v>
      </c>
      <c r="Q121" s="59">
        <f t="shared" si="26"/>
        <v>17897</v>
      </c>
      <c r="R121" s="59">
        <f t="shared" si="26"/>
        <v>17514</v>
      </c>
      <c r="S121" s="59">
        <f t="shared" si="26"/>
        <v>17418</v>
      </c>
      <c r="T121" s="59">
        <f t="shared" si="26"/>
        <v>17130</v>
      </c>
      <c r="U121" s="59">
        <f t="shared" si="26"/>
        <v>16938</v>
      </c>
      <c r="V121" s="59">
        <f t="shared" si="26"/>
        <v>16555</v>
      </c>
      <c r="W121" s="59">
        <f t="shared" si="26"/>
        <v>16267</v>
      </c>
      <c r="X121" s="59">
        <f t="shared" si="26"/>
        <v>15980</v>
      </c>
    </row>
    <row r="122" spans="1:24" ht="18" customHeight="1" x14ac:dyDescent="0.2">
      <c r="A122" s="89" t="s">
        <v>582</v>
      </c>
      <c r="B122" s="90" t="s">
        <v>558</v>
      </c>
      <c r="C122" s="56" t="s">
        <v>12</v>
      </c>
      <c r="D122" s="60">
        <v>2.5</v>
      </c>
      <c r="E122" s="61" t="s">
        <v>14</v>
      </c>
      <c r="F122" s="77">
        <v>4</v>
      </c>
      <c r="G122" s="78" t="s">
        <v>10</v>
      </c>
      <c r="H122" s="77">
        <v>2.5</v>
      </c>
      <c r="I122" s="76">
        <f t="shared" si="24"/>
        <v>9</v>
      </c>
      <c r="J122" s="79">
        <f>'基本（介護無）・単一'!$L$8</f>
        <v>580</v>
      </c>
      <c r="K122" s="257"/>
      <c r="L122" s="58">
        <f>'④身体介護を伴わない移動支援・複合（日中＆夜間早朝）'!$J$38</f>
        <v>774</v>
      </c>
      <c r="M122" s="257"/>
      <c r="N122" s="58">
        <f t="shared" si="27"/>
        <v>484</v>
      </c>
      <c r="O122" s="257"/>
      <c r="P122" s="58">
        <f t="shared" si="25"/>
        <v>1706</v>
      </c>
      <c r="Q122" s="59">
        <f t="shared" si="26"/>
        <v>19107</v>
      </c>
      <c r="R122" s="59">
        <f t="shared" si="26"/>
        <v>18697</v>
      </c>
      <c r="S122" s="59">
        <f t="shared" si="26"/>
        <v>18595</v>
      </c>
      <c r="T122" s="59">
        <f t="shared" si="26"/>
        <v>18288</v>
      </c>
      <c r="U122" s="59">
        <f t="shared" si="26"/>
        <v>18083</v>
      </c>
      <c r="V122" s="59">
        <f t="shared" si="26"/>
        <v>17674</v>
      </c>
      <c r="W122" s="59">
        <f t="shared" si="26"/>
        <v>17367</v>
      </c>
      <c r="X122" s="59">
        <f t="shared" si="26"/>
        <v>17060</v>
      </c>
    </row>
    <row r="123" spans="1:24" ht="18" customHeight="1" x14ac:dyDescent="0.2">
      <c r="A123" s="89" t="s">
        <v>583</v>
      </c>
      <c r="B123" s="90" t="s">
        <v>558</v>
      </c>
      <c r="C123" s="56" t="s">
        <v>12</v>
      </c>
      <c r="D123" s="60">
        <v>3</v>
      </c>
      <c r="E123" s="61" t="s">
        <v>14</v>
      </c>
      <c r="F123" s="77">
        <v>4</v>
      </c>
      <c r="G123" s="78" t="s">
        <v>10</v>
      </c>
      <c r="H123" s="77">
        <v>0.5</v>
      </c>
      <c r="I123" s="76">
        <f t="shared" si="24"/>
        <v>7.5</v>
      </c>
      <c r="J123" s="58">
        <f>'基本（介護無）・単一'!$L$9</f>
        <v>676</v>
      </c>
      <c r="K123" s="257"/>
      <c r="L123" s="58">
        <f>'④身体介護を伴わない移動支援・複合（日中＆夜間早朝）'!$J$38</f>
        <v>774</v>
      </c>
      <c r="M123" s="257"/>
      <c r="N123" s="58">
        <f t="shared" si="27"/>
        <v>98</v>
      </c>
      <c r="O123" s="257"/>
      <c r="P123" s="58">
        <f t="shared" si="25"/>
        <v>1343</v>
      </c>
      <c r="Q123" s="59">
        <f t="shared" si="26"/>
        <v>15041</v>
      </c>
      <c r="R123" s="59">
        <f t="shared" si="26"/>
        <v>14719</v>
      </c>
      <c r="S123" s="59">
        <f t="shared" si="26"/>
        <v>14638</v>
      </c>
      <c r="T123" s="59">
        <f t="shared" si="26"/>
        <v>14396</v>
      </c>
      <c r="U123" s="59">
        <f t="shared" si="26"/>
        <v>14235</v>
      </c>
      <c r="V123" s="59">
        <f t="shared" si="26"/>
        <v>13913</v>
      </c>
      <c r="W123" s="59">
        <f t="shared" si="26"/>
        <v>13671</v>
      </c>
      <c r="X123" s="59">
        <f t="shared" si="26"/>
        <v>13430</v>
      </c>
    </row>
    <row r="124" spans="1:24" ht="18" customHeight="1" x14ac:dyDescent="0.2">
      <c r="A124" s="89" t="s">
        <v>584</v>
      </c>
      <c r="B124" s="90" t="s">
        <v>558</v>
      </c>
      <c r="C124" s="56" t="s">
        <v>12</v>
      </c>
      <c r="D124" s="60">
        <v>3</v>
      </c>
      <c r="E124" s="61" t="s">
        <v>14</v>
      </c>
      <c r="F124" s="77">
        <v>4</v>
      </c>
      <c r="G124" s="78" t="s">
        <v>10</v>
      </c>
      <c r="H124" s="77">
        <v>1</v>
      </c>
      <c r="I124" s="76">
        <f t="shared" si="24"/>
        <v>8</v>
      </c>
      <c r="J124" s="79">
        <f>'基本（介護無）・単一'!$L$9</f>
        <v>676</v>
      </c>
      <c r="K124" s="257"/>
      <c r="L124" s="58">
        <f>'④身体介護を伴わない移動支援・複合（日中＆夜間早朝）'!$J$38</f>
        <v>774</v>
      </c>
      <c r="M124" s="257"/>
      <c r="N124" s="58">
        <f t="shared" si="27"/>
        <v>195</v>
      </c>
      <c r="O124" s="257"/>
      <c r="P124" s="58">
        <f t="shared" si="25"/>
        <v>1453</v>
      </c>
      <c r="Q124" s="59">
        <f t="shared" si="26"/>
        <v>16273</v>
      </c>
      <c r="R124" s="59">
        <f t="shared" si="26"/>
        <v>15924</v>
      </c>
      <c r="S124" s="59">
        <f t="shared" si="26"/>
        <v>15837</v>
      </c>
      <c r="T124" s="59">
        <f t="shared" si="26"/>
        <v>15576</v>
      </c>
      <c r="U124" s="59">
        <f t="shared" si="26"/>
        <v>15401</v>
      </c>
      <c r="V124" s="59">
        <f t="shared" si="26"/>
        <v>15053</v>
      </c>
      <c r="W124" s="59">
        <f t="shared" si="26"/>
        <v>14791</v>
      </c>
      <c r="X124" s="59">
        <f t="shared" si="26"/>
        <v>14530</v>
      </c>
    </row>
    <row r="125" spans="1:24" ht="18" customHeight="1" x14ac:dyDescent="0.2">
      <c r="A125" s="89" t="s">
        <v>585</v>
      </c>
      <c r="B125" s="90" t="s">
        <v>558</v>
      </c>
      <c r="C125" s="56" t="s">
        <v>12</v>
      </c>
      <c r="D125" s="60">
        <v>3</v>
      </c>
      <c r="E125" s="61" t="s">
        <v>14</v>
      </c>
      <c r="F125" s="77">
        <v>4</v>
      </c>
      <c r="G125" s="78" t="s">
        <v>10</v>
      </c>
      <c r="H125" s="77">
        <v>1.5</v>
      </c>
      <c r="I125" s="76">
        <f t="shared" si="24"/>
        <v>8.5</v>
      </c>
      <c r="J125" s="79">
        <f>'基本（介護無）・単一'!$L$9</f>
        <v>676</v>
      </c>
      <c r="K125" s="257"/>
      <c r="L125" s="58">
        <f>'④身体介護を伴わない移動支援・複合（日中＆夜間早朝）'!$J$38</f>
        <v>774</v>
      </c>
      <c r="M125" s="257"/>
      <c r="N125" s="58">
        <f t="shared" si="27"/>
        <v>291</v>
      </c>
      <c r="O125" s="257"/>
      <c r="P125" s="58">
        <f t="shared" si="25"/>
        <v>1561</v>
      </c>
      <c r="Q125" s="59">
        <f t="shared" si="26"/>
        <v>17483</v>
      </c>
      <c r="R125" s="59">
        <f t="shared" si="26"/>
        <v>17108</v>
      </c>
      <c r="S125" s="59">
        <f t="shared" si="26"/>
        <v>17014</v>
      </c>
      <c r="T125" s="59">
        <f t="shared" si="26"/>
        <v>16733</v>
      </c>
      <c r="U125" s="59">
        <f t="shared" si="26"/>
        <v>16546</v>
      </c>
      <c r="V125" s="59">
        <f t="shared" si="26"/>
        <v>16171</v>
      </c>
      <c r="W125" s="59">
        <f t="shared" si="26"/>
        <v>15890</v>
      </c>
      <c r="X125" s="59">
        <f t="shared" si="26"/>
        <v>15610</v>
      </c>
    </row>
    <row r="126" spans="1:24" ht="18" customHeight="1" x14ac:dyDescent="0.2">
      <c r="A126" s="89" t="s">
        <v>586</v>
      </c>
      <c r="B126" s="90" t="s">
        <v>558</v>
      </c>
      <c r="C126" s="56" t="s">
        <v>12</v>
      </c>
      <c r="D126" s="60">
        <v>3</v>
      </c>
      <c r="E126" s="61" t="s">
        <v>14</v>
      </c>
      <c r="F126" s="77">
        <v>4</v>
      </c>
      <c r="G126" s="78" t="s">
        <v>10</v>
      </c>
      <c r="H126" s="77">
        <v>2</v>
      </c>
      <c r="I126" s="76">
        <f t="shared" si="24"/>
        <v>9</v>
      </c>
      <c r="J126" s="79">
        <f>'基本（介護無）・単一'!$L$9</f>
        <v>676</v>
      </c>
      <c r="K126" s="257"/>
      <c r="L126" s="58">
        <f>'④身体介護を伴わない移動支援・複合（日中＆夜間早朝）'!$J$38</f>
        <v>774</v>
      </c>
      <c r="M126" s="257"/>
      <c r="N126" s="58">
        <f t="shared" si="27"/>
        <v>388</v>
      </c>
      <c r="O126" s="257"/>
      <c r="P126" s="58">
        <f t="shared" si="25"/>
        <v>1670</v>
      </c>
      <c r="Q126" s="59">
        <f t="shared" si="26"/>
        <v>18704</v>
      </c>
      <c r="R126" s="59">
        <f t="shared" si="26"/>
        <v>18303</v>
      </c>
      <c r="S126" s="59">
        <f t="shared" si="26"/>
        <v>18203</v>
      </c>
      <c r="T126" s="59">
        <f t="shared" si="26"/>
        <v>17902</v>
      </c>
      <c r="U126" s="59">
        <f t="shared" si="26"/>
        <v>17702</v>
      </c>
      <c r="V126" s="59">
        <f t="shared" si="26"/>
        <v>17301</v>
      </c>
      <c r="W126" s="59">
        <f t="shared" si="26"/>
        <v>17000</v>
      </c>
      <c r="X126" s="59">
        <f t="shared" si="26"/>
        <v>16700</v>
      </c>
    </row>
    <row r="127" spans="1:24" ht="18" customHeight="1" x14ac:dyDescent="0.2">
      <c r="A127" s="89" t="s">
        <v>587</v>
      </c>
      <c r="B127" s="90" t="s">
        <v>558</v>
      </c>
      <c r="C127" s="56" t="s">
        <v>12</v>
      </c>
      <c r="D127" s="60">
        <v>3</v>
      </c>
      <c r="E127" s="61" t="s">
        <v>14</v>
      </c>
      <c r="F127" s="77">
        <v>4</v>
      </c>
      <c r="G127" s="78" t="s">
        <v>10</v>
      </c>
      <c r="H127" s="77">
        <v>2.5</v>
      </c>
      <c r="I127" s="76">
        <f t="shared" si="24"/>
        <v>9.5</v>
      </c>
      <c r="J127" s="79">
        <f>'基本（介護無）・単一'!$L$9</f>
        <v>676</v>
      </c>
      <c r="K127" s="257"/>
      <c r="L127" s="58">
        <f>'④身体介護を伴わない移動支援・複合（日中＆夜間早朝）'!$J$38</f>
        <v>774</v>
      </c>
      <c r="M127" s="257"/>
      <c r="N127" s="58">
        <f t="shared" si="27"/>
        <v>484</v>
      </c>
      <c r="O127" s="257"/>
      <c r="P127" s="58">
        <f t="shared" si="25"/>
        <v>1778</v>
      </c>
      <c r="Q127" s="59">
        <f t="shared" si="26"/>
        <v>19913</v>
      </c>
      <c r="R127" s="59">
        <f t="shared" si="26"/>
        <v>19486</v>
      </c>
      <c r="S127" s="59">
        <f t="shared" si="26"/>
        <v>19380</v>
      </c>
      <c r="T127" s="59">
        <f t="shared" si="26"/>
        <v>19060</v>
      </c>
      <c r="U127" s="59">
        <f t="shared" si="26"/>
        <v>18846</v>
      </c>
      <c r="V127" s="59">
        <f t="shared" si="26"/>
        <v>18420</v>
      </c>
      <c r="W127" s="59">
        <f t="shared" si="26"/>
        <v>18100</v>
      </c>
      <c r="X127" s="59">
        <f t="shared" si="26"/>
        <v>17780</v>
      </c>
    </row>
    <row r="128" spans="1:24" ht="18" customHeight="1" x14ac:dyDescent="0.2">
      <c r="A128" s="89" t="s">
        <v>588</v>
      </c>
      <c r="B128" s="90" t="s">
        <v>558</v>
      </c>
      <c r="C128" s="56" t="s">
        <v>12</v>
      </c>
      <c r="D128" s="60">
        <v>3.5</v>
      </c>
      <c r="E128" s="61" t="s">
        <v>14</v>
      </c>
      <c r="F128" s="77">
        <v>4</v>
      </c>
      <c r="G128" s="78" t="s">
        <v>10</v>
      </c>
      <c r="H128" s="77">
        <v>0.5</v>
      </c>
      <c r="I128" s="76">
        <f t="shared" si="24"/>
        <v>8</v>
      </c>
      <c r="J128" s="58">
        <f>'基本（介護無）・単一'!$L$10</f>
        <v>773</v>
      </c>
      <c r="K128" s="257"/>
      <c r="L128" s="58">
        <f>'④身体介護を伴わない移動支援・複合（日中＆夜間早朝）'!$J$38</f>
        <v>774</v>
      </c>
      <c r="M128" s="257"/>
      <c r="N128" s="58">
        <f t="shared" si="27"/>
        <v>98</v>
      </c>
      <c r="O128" s="257"/>
      <c r="P128" s="58">
        <f t="shared" si="25"/>
        <v>1416</v>
      </c>
      <c r="Q128" s="59">
        <f t="shared" si="26"/>
        <v>15859</v>
      </c>
      <c r="R128" s="59">
        <f t="shared" si="26"/>
        <v>15519</v>
      </c>
      <c r="S128" s="59">
        <f t="shared" si="26"/>
        <v>15434</v>
      </c>
      <c r="T128" s="59">
        <f t="shared" si="26"/>
        <v>15179</v>
      </c>
      <c r="U128" s="59">
        <f t="shared" si="26"/>
        <v>15009</v>
      </c>
      <c r="V128" s="59">
        <f t="shared" si="26"/>
        <v>14669</v>
      </c>
      <c r="W128" s="59">
        <f t="shared" si="26"/>
        <v>14414</v>
      </c>
      <c r="X128" s="59">
        <f t="shared" si="26"/>
        <v>14160</v>
      </c>
    </row>
    <row r="129" spans="1:24" ht="18" customHeight="1" x14ac:dyDescent="0.2">
      <c r="A129" s="89" t="s">
        <v>589</v>
      </c>
      <c r="B129" s="90" t="s">
        <v>558</v>
      </c>
      <c r="C129" s="56" t="s">
        <v>12</v>
      </c>
      <c r="D129" s="60">
        <v>3.5</v>
      </c>
      <c r="E129" s="61" t="s">
        <v>14</v>
      </c>
      <c r="F129" s="77">
        <v>4</v>
      </c>
      <c r="G129" s="78" t="s">
        <v>10</v>
      </c>
      <c r="H129" s="77">
        <v>1</v>
      </c>
      <c r="I129" s="76">
        <f t="shared" si="24"/>
        <v>8.5</v>
      </c>
      <c r="J129" s="58">
        <f>'基本（介護無）・単一'!$L$10</f>
        <v>773</v>
      </c>
      <c r="K129" s="257"/>
      <c r="L129" s="58">
        <f>'④身体介護を伴わない移動支援・複合（日中＆夜間早朝）'!$J$38</f>
        <v>774</v>
      </c>
      <c r="M129" s="257"/>
      <c r="N129" s="58">
        <f t="shared" si="27"/>
        <v>195</v>
      </c>
      <c r="O129" s="257"/>
      <c r="P129" s="58">
        <f t="shared" si="25"/>
        <v>1526</v>
      </c>
      <c r="Q129" s="59">
        <f t="shared" si="26"/>
        <v>17091</v>
      </c>
      <c r="R129" s="59">
        <f t="shared" si="26"/>
        <v>16724</v>
      </c>
      <c r="S129" s="59">
        <f t="shared" si="26"/>
        <v>16633</v>
      </c>
      <c r="T129" s="59">
        <f t="shared" si="26"/>
        <v>16358</v>
      </c>
      <c r="U129" s="59">
        <f t="shared" si="26"/>
        <v>16175</v>
      </c>
      <c r="V129" s="59">
        <f t="shared" si="26"/>
        <v>15809</v>
      </c>
      <c r="W129" s="59">
        <f t="shared" si="26"/>
        <v>15534</v>
      </c>
      <c r="X129" s="59">
        <f t="shared" si="26"/>
        <v>15260</v>
      </c>
    </row>
    <row r="130" spans="1:24" ht="18" customHeight="1" x14ac:dyDescent="0.2">
      <c r="A130" s="89" t="s">
        <v>590</v>
      </c>
      <c r="B130" s="90" t="s">
        <v>558</v>
      </c>
      <c r="C130" s="56" t="s">
        <v>12</v>
      </c>
      <c r="D130" s="60">
        <v>3.5</v>
      </c>
      <c r="E130" s="61" t="s">
        <v>14</v>
      </c>
      <c r="F130" s="77">
        <v>4</v>
      </c>
      <c r="G130" s="78" t="s">
        <v>10</v>
      </c>
      <c r="H130" s="77">
        <v>1.5</v>
      </c>
      <c r="I130" s="76">
        <f t="shared" si="24"/>
        <v>9</v>
      </c>
      <c r="J130" s="58">
        <f>'基本（介護無）・単一'!$L$10</f>
        <v>773</v>
      </c>
      <c r="K130" s="257"/>
      <c r="L130" s="58">
        <f>'④身体介護を伴わない移動支援・複合（日中＆夜間早朝）'!$J$38</f>
        <v>774</v>
      </c>
      <c r="M130" s="257"/>
      <c r="N130" s="58">
        <f t="shared" si="27"/>
        <v>291</v>
      </c>
      <c r="O130" s="257"/>
      <c r="P130" s="58">
        <f t="shared" si="25"/>
        <v>1634</v>
      </c>
      <c r="Q130" s="59">
        <f t="shared" si="26"/>
        <v>18300</v>
      </c>
      <c r="R130" s="59">
        <f t="shared" si="26"/>
        <v>17908</v>
      </c>
      <c r="S130" s="59">
        <f t="shared" si="26"/>
        <v>17810</v>
      </c>
      <c r="T130" s="59">
        <f t="shared" si="26"/>
        <v>17516</v>
      </c>
      <c r="U130" s="59">
        <f t="shared" si="26"/>
        <v>17320</v>
      </c>
      <c r="V130" s="59">
        <f t="shared" si="26"/>
        <v>16928</v>
      </c>
      <c r="W130" s="59">
        <f t="shared" si="26"/>
        <v>16634</v>
      </c>
      <c r="X130" s="59">
        <f t="shared" si="26"/>
        <v>16340</v>
      </c>
    </row>
    <row r="131" spans="1:24" ht="18" customHeight="1" x14ac:dyDescent="0.2">
      <c r="A131" s="89" t="s">
        <v>591</v>
      </c>
      <c r="B131" s="90" t="s">
        <v>558</v>
      </c>
      <c r="C131" s="56" t="s">
        <v>12</v>
      </c>
      <c r="D131" s="60">
        <v>3.5</v>
      </c>
      <c r="E131" s="61" t="s">
        <v>14</v>
      </c>
      <c r="F131" s="77">
        <v>4</v>
      </c>
      <c r="G131" s="78" t="s">
        <v>10</v>
      </c>
      <c r="H131" s="77">
        <v>2</v>
      </c>
      <c r="I131" s="76">
        <f t="shared" si="24"/>
        <v>9.5</v>
      </c>
      <c r="J131" s="58">
        <f>'基本（介護無）・単一'!$L$10</f>
        <v>773</v>
      </c>
      <c r="K131" s="257"/>
      <c r="L131" s="58">
        <f>'④身体介護を伴わない移動支援・複合（日中＆夜間早朝）'!$J$38</f>
        <v>774</v>
      </c>
      <c r="M131" s="257"/>
      <c r="N131" s="58">
        <f t="shared" si="27"/>
        <v>388</v>
      </c>
      <c r="O131" s="257"/>
      <c r="P131" s="58">
        <f t="shared" si="25"/>
        <v>1742</v>
      </c>
      <c r="Q131" s="59">
        <f t="shared" ref="Q131:X162" si="28">ROUNDDOWN(($P131*Q$3),0)</f>
        <v>19510</v>
      </c>
      <c r="R131" s="59">
        <f t="shared" si="28"/>
        <v>19092</v>
      </c>
      <c r="S131" s="59">
        <f t="shared" si="28"/>
        <v>18987</v>
      </c>
      <c r="T131" s="59">
        <f t="shared" si="28"/>
        <v>18674</v>
      </c>
      <c r="U131" s="59">
        <f t="shared" si="28"/>
        <v>18465</v>
      </c>
      <c r="V131" s="59">
        <f t="shared" si="28"/>
        <v>18047</v>
      </c>
      <c r="W131" s="59">
        <f t="shared" si="28"/>
        <v>17733</v>
      </c>
      <c r="X131" s="59">
        <f t="shared" si="28"/>
        <v>17420</v>
      </c>
    </row>
    <row r="132" spans="1:24" ht="18" customHeight="1" x14ac:dyDescent="0.2">
      <c r="A132" s="89" t="s">
        <v>592</v>
      </c>
      <c r="B132" s="90" t="s">
        <v>558</v>
      </c>
      <c r="C132" s="56" t="s">
        <v>12</v>
      </c>
      <c r="D132" s="60">
        <v>3.5</v>
      </c>
      <c r="E132" s="61" t="s">
        <v>14</v>
      </c>
      <c r="F132" s="77">
        <v>4</v>
      </c>
      <c r="G132" s="78" t="s">
        <v>10</v>
      </c>
      <c r="H132" s="77">
        <v>2.5</v>
      </c>
      <c r="I132" s="76">
        <f t="shared" si="24"/>
        <v>10</v>
      </c>
      <c r="J132" s="58">
        <f>'基本（介護無）・単一'!$L$10</f>
        <v>773</v>
      </c>
      <c r="K132" s="257"/>
      <c r="L132" s="58">
        <f>'④身体介護を伴わない移動支援・複合（日中＆夜間早朝）'!$J$38</f>
        <v>774</v>
      </c>
      <c r="M132" s="257"/>
      <c r="N132" s="58">
        <f t="shared" si="27"/>
        <v>484</v>
      </c>
      <c r="O132" s="257"/>
      <c r="P132" s="58">
        <f t="shared" si="25"/>
        <v>1850</v>
      </c>
      <c r="Q132" s="59">
        <f t="shared" si="28"/>
        <v>20720</v>
      </c>
      <c r="R132" s="59">
        <f t="shared" si="28"/>
        <v>20276</v>
      </c>
      <c r="S132" s="59">
        <f t="shared" si="28"/>
        <v>20165</v>
      </c>
      <c r="T132" s="59">
        <f t="shared" si="28"/>
        <v>19832</v>
      </c>
      <c r="U132" s="59">
        <f t="shared" si="28"/>
        <v>19610</v>
      </c>
      <c r="V132" s="59">
        <f t="shared" si="28"/>
        <v>19166</v>
      </c>
      <c r="W132" s="59">
        <f t="shared" si="28"/>
        <v>18833</v>
      </c>
      <c r="X132" s="59">
        <f t="shared" si="28"/>
        <v>18500</v>
      </c>
    </row>
    <row r="133" spans="1:24" ht="18" customHeight="1" x14ac:dyDescent="0.2">
      <c r="A133" s="89" t="s">
        <v>593</v>
      </c>
      <c r="B133" s="90" t="s">
        <v>558</v>
      </c>
      <c r="C133" s="56" t="s">
        <v>12</v>
      </c>
      <c r="D133" s="60">
        <v>4</v>
      </c>
      <c r="E133" s="61" t="s">
        <v>14</v>
      </c>
      <c r="F133" s="77">
        <v>4</v>
      </c>
      <c r="G133" s="78" t="s">
        <v>10</v>
      </c>
      <c r="H133" s="77">
        <v>0.5</v>
      </c>
      <c r="I133" s="76">
        <f t="shared" si="24"/>
        <v>8.5</v>
      </c>
      <c r="J133" s="79">
        <f>'基本（介護無）・単一'!$L$11</f>
        <v>869</v>
      </c>
      <c r="K133" s="257"/>
      <c r="L133" s="58">
        <f>'④身体介護を伴わない移動支援・複合（日中＆夜間早朝）'!$J$38</f>
        <v>774</v>
      </c>
      <c r="M133" s="257"/>
      <c r="N133" s="58">
        <f t="shared" si="27"/>
        <v>98</v>
      </c>
      <c r="O133" s="257"/>
      <c r="P133" s="58">
        <f t="shared" si="25"/>
        <v>1488</v>
      </c>
      <c r="Q133" s="59">
        <f t="shared" si="28"/>
        <v>16665</v>
      </c>
      <c r="R133" s="59">
        <f t="shared" si="28"/>
        <v>16308</v>
      </c>
      <c r="S133" s="59">
        <f t="shared" si="28"/>
        <v>16219</v>
      </c>
      <c r="T133" s="59">
        <f t="shared" si="28"/>
        <v>15951</v>
      </c>
      <c r="U133" s="59">
        <f t="shared" si="28"/>
        <v>15772</v>
      </c>
      <c r="V133" s="59">
        <f t="shared" si="28"/>
        <v>15415</v>
      </c>
      <c r="W133" s="59">
        <f t="shared" si="28"/>
        <v>15147</v>
      </c>
      <c r="X133" s="59">
        <f t="shared" si="28"/>
        <v>14880</v>
      </c>
    </row>
    <row r="134" spans="1:24" ht="18" customHeight="1" x14ac:dyDescent="0.2">
      <c r="A134" s="89" t="s">
        <v>594</v>
      </c>
      <c r="B134" s="90" t="s">
        <v>558</v>
      </c>
      <c r="C134" s="56" t="s">
        <v>12</v>
      </c>
      <c r="D134" s="60">
        <v>4</v>
      </c>
      <c r="E134" s="61" t="s">
        <v>14</v>
      </c>
      <c r="F134" s="77">
        <v>4</v>
      </c>
      <c r="G134" s="78" t="s">
        <v>10</v>
      </c>
      <c r="H134" s="77">
        <v>1</v>
      </c>
      <c r="I134" s="76">
        <f t="shared" si="24"/>
        <v>9</v>
      </c>
      <c r="J134" s="79">
        <f>'基本（介護無）・単一'!$L$11</f>
        <v>869</v>
      </c>
      <c r="K134" s="257"/>
      <c r="L134" s="58">
        <f>'④身体介護を伴わない移動支援・複合（日中＆夜間早朝）'!$J$38</f>
        <v>774</v>
      </c>
      <c r="M134" s="257"/>
      <c r="N134" s="58">
        <f t="shared" si="27"/>
        <v>195</v>
      </c>
      <c r="O134" s="257"/>
      <c r="P134" s="58">
        <f t="shared" si="25"/>
        <v>1598</v>
      </c>
      <c r="Q134" s="59">
        <f t="shared" si="28"/>
        <v>17897</v>
      </c>
      <c r="R134" s="59">
        <f t="shared" si="28"/>
        <v>17514</v>
      </c>
      <c r="S134" s="59">
        <f t="shared" si="28"/>
        <v>17418</v>
      </c>
      <c r="T134" s="59">
        <f t="shared" si="28"/>
        <v>17130</v>
      </c>
      <c r="U134" s="59">
        <f t="shared" si="28"/>
        <v>16938</v>
      </c>
      <c r="V134" s="59">
        <f t="shared" si="28"/>
        <v>16555</v>
      </c>
      <c r="W134" s="59">
        <f t="shared" si="28"/>
        <v>16267</v>
      </c>
      <c r="X134" s="59">
        <f t="shared" si="28"/>
        <v>15980</v>
      </c>
    </row>
    <row r="135" spans="1:24" ht="18" customHeight="1" x14ac:dyDescent="0.2">
      <c r="A135" s="89" t="s">
        <v>595</v>
      </c>
      <c r="B135" s="90" t="s">
        <v>558</v>
      </c>
      <c r="C135" s="56" t="s">
        <v>12</v>
      </c>
      <c r="D135" s="60">
        <v>4</v>
      </c>
      <c r="E135" s="61" t="s">
        <v>14</v>
      </c>
      <c r="F135" s="77">
        <v>4</v>
      </c>
      <c r="G135" s="78" t="s">
        <v>10</v>
      </c>
      <c r="H135" s="77">
        <v>1.5</v>
      </c>
      <c r="I135" s="76">
        <f t="shared" si="24"/>
        <v>9.5</v>
      </c>
      <c r="J135" s="79">
        <f>'基本（介護無）・単一'!$L$11</f>
        <v>869</v>
      </c>
      <c r="K135" s="257"/>
      <c r="L135" s="58">
        <f>'④身体介護を伴わない移動支援・複合（日中＆夜間早朝）'!$J$38</f>
        <v>774</v>
      </c>
      <c r="M135" s="257"/>
      <c r="N135" s="58">
        <f t="shared" si="27"/>
        <v>291</v>
      </c>
      <c r="O135" s="257"/>
      <c r="P135" s="58">
        <f t="shared" si="25"/>
        <v>1706</v>
      </c>
      <c r="Q135" s="59">
        <f t="shared" si="28"/>
        <v>19107</v>
      </c>
      <c r="R135" s="59">
        <f t="shared" si="28"/>
        <v>18697</v>
      </c>
      <c r="S135" s="59">
        <f t="shared" si="28"/>
        <v>18595</v>
      </c>
      <c r="T135" s="59">
        <f t="shared" si="28"/>
        <v>18288</v>
      </c>
      <c r="U135" s="59">
        <f t="shared" si="28"/>
        <v>18083</v>
      </c>
      <c r="V135" s="59">
        <f t="shared" si="28"/>
        <v>17674</v>
      </c>
      <c r="W135" s="59">
        <f t="shared" si="28"/>
        <v>17367</v>
      </c>
      <c r="X135" s="59">
        <f t="shared" si="28"/>
        <v>17060</v>
      </c>
    </row>
    <row r="136" spans="1:24" ht="18" customHeight="1" x14ac:dyDescent="0.2">
      <c r="A136" s="89" t="s">
        <v>596</v>
      </c>
      <c r="B136" s="90" t="s">
        <v>558</v>
      </c>
      <c r="C136" s="56" t="s">
        <v>12</v>
      </c>
      <c r="D136" s="60">
        <v>4</v>
      </c>
      <c r="E136" s="61" t="s">
        <v>14</v>
      </c>
      <c r="F136" s="77">
        <v>4</v>
      </c>
      <c r="G136" s="78" t="s">
        <v>10</v>
      </c>
      <c r="H136" s="77">
        <v>2</v>
      </c>
      <c r="I136" s="76">
        <f t="shared" si="24"/>
        <v>10</v>
      </c>
      <c r="J136" s="79">
        <f>'基本（介護無）・単一'!$L$11</f>
        <v>869</v>
      </c>
      <c r="K136" s="257"/>
      <c r="L136" s="58">
        <f>'④身体介護を伴わない移動支援・複合（日中＆夜間早朝）'!$J$38</f>
        <v>774</v>
      </c>
      <c r="M136" s="257"/>
      <c r="N136" s="58">
        <f t="shared" si="27"/>
        <v>388</v>
      </c>
      <c r="O136" s="257"/>
      <c r="P136" s="58">
        <f t="shared" si="25"/>
        <v>1814</v>
      </c>
      <c r="Q136" s="59">
        <f t="shared" si="28"/>
        <v>20316</v>
      </c>
      <c r="R136" s="59">
        <f t="shared" si="28"/>
        <v>19881</v>
      </c>
      <c r="S136" s="59">
        <f t="shared" si="28"/>
        <v>19772</v>
      </c>
      <c r="T136" s="59">
        <f t="shared" si="28"/>
        <v>19446</v>
      </c>
      <c r="U136" s="59">
        <f t="shared" si="28"/>
        <v>19228</v>
      </c>
      <c r="V136" s="59">
        <f t="shared" si="28"/>
        <v>18793</v>
      </c>
      <c r="W136" s="59">
        <f t="shared" si="28"/>
        <v>18466</v>
      </c>
      <c r="X136" s="59">
        <f t="shared" si="28"/>
        <v>18140</v>
      </c>
    </row>
    <row r="137" spans="1:24" ht="18" customHeight="1" x14ac:dyDescent="0.2">
      <c r="A137" s="89" t="s">
        <v>597</v>
      </c>
      <c r="B137" s="90" t="s">
        <v>558</v>
      </c>
      <c r="C137" s="56" t="s">
        <v>12</v>
      </c>
      <c r="D137" s="60">
        <v>4</v>
      </c>
      <c r="E137" s="61" t="s">
        <v>14</v>
      </c>
      <c r="F137" s="77">
        <v>4</v>
      </c>
      <c r="G137" s="78" t="s">
        <v>10</v>
      </c>
      <c r="H137" s="77">
        <v>2.5</v>
      </c>
      <c r="I137" s="76">
        <f t="shared" si="24"/>
        <v>10.5</v>
      </c>
      <c r="J137" s="79">
        <f>'基本（介護無）・単一'!$L$11</f>
        <v>869</v>
      </c>
      <c r="K137" s="257"/>
      <c r="L137" s="58">
        <f>'④身体介護を伴わない移動支援・複合（日中＆夜間早朝）'!$J$38</f>
        <v>774</v>
      </c>
      <c r="M137" s="257"/>
      <c r="N137" s="58">
        <f t="shared" si="27"/>
        <v>484</v>
      </c>
      <c r="O137" s="257"/>
      <c r="P137" s="58">
        <f t="shared" si="25"/>
        <v>1922</v>
      </c>
      <c r="Q137" s="59">
        <f t="shared" si="28"/>
        <v>21526</v>
      </c>
      <c r="R137" s="59">
        <f t="shared" si="28"/>
        <v>21065</v>
      </c>
      <c r="S137" s="59">
        <f t="shared" si="28"/>
        <v>20949</v>
      </c>
      <c r="T137" s="59">
        <f t="shared" si="28"/>
        <v>20603</v>
      </c>
      <c r="U137" s="59">
        <f t="shared" si="28"/>
        <v>20373</v>
      </c>
      <c r="V137" s="59">
        <f t="shared" si="28"/>
        <v>19911</v>
      </c>
      <c r="W137" s="59">
        <f t="shared" si="28"/>
        <v>19565</v>
      </c>
      <c r="X137" s="59">
        <f t="shared" si="28"/>
        <v>19220</v>
      </c>
    </row>
    <row r="138" spans="1:24" ht="18" customHeight="1" x14ac:dyDescent="0.2">
      <c r="A138" s="89" t="s">
        <v>598</v>
      </c>
      <c r="B138" s="90" t="s">
        <v>558</v>
      </c>
      <c r="C138" s="56" t="s">
        <v>12</v>
      </c>
      <c r="D138" s="60">
        <v>4.5</v>
      </c>
      <c r="E138" s="61" t="s">
        <v>14</v>
      </c>
      <c r="F138" s="77">
        <v>4</v>
      </c>
      <c r="G138" s="78" t="s">
        <v>10</v>
      </c>
      <c r="H138" s="77">
        <v>0.5</v>
      </c>
      <c r="I138" s="76">
        <f t="shared" si="24"/>
        <v>9</v>
      </c>
      <c r="J138" s="79">
        <f>'基本（介護無）・単一'!$L$12</f>
        <v>966</v>
      </c>
      <c r="K138" s="257"/>
      <c r="L138" s="58">
        <f>'④身体介護を伴わない移動支援・複合（日中＆夜間早朝）'!$J$38</f>
        <v>774</v>
      </c>
      <c r="M138" s="257"/>
      <c r="N138" s="58">
        <f t="shared" si="27"/>
        <v>98</v>
      </c>
      <c r="O138" s="257"/>
      <c r="P138" s="58">
        <f t="shared" si="25"/>
        <v>1561</v>
      </c>
      <c r="Q138" s="59">
        <f t="shared" si="28"/>
        <v>17483</v>
      </c>
      <c r="R138" s="59">
        <f t="shared" si="28"/>
        <v>17108</v>
      </c>
      <c r="S138" s="59">
        <f t="shared" si="28"/>
        <v>17014</v>
      </c>
      <c r="T138" s="59">
        <f t="shared" si="28"/>
        <v>16733</v>
      </c>
      <c r="U138" s="59">
        <f t="shared" si="28"/>
        <v>16546</v>
      </c>
      <c r="V138" s="59">
        <f t="shared" si="28"/>
        <v>16171</v>
      </c>
      <c r="W138" s="59">
        <f t="shared" si="28"/>
        <v>15890</v>
      </c>
      <c r="X138" s="59">
        <f t="shared" si="28"/>
        <v>15610</v>
      </c>
    </row>
    <row r="139" spans="1:24" ht="18" customHeight="1" x14ac:dyDescent="0.2">
      <c r="A139" s="89" t="s">
        <v>599</v>
      </c>
      <c r="B139" s="90" t="s">
        <v>558</v>
      </c>
      <c r="C139" s="56" t="s">
        <v>12</v>
      </c>
      <c r="D139" s="60">
        <v>4.5</v>
      </c>
      <c r="E139" s="61" t="s">
        <v>14</v>
      </c>
      <c r="F139" s="77">
        <v>4</v>
      </c>
      <c r="G139" s="78" t="s">
        <v>10</v>
      </c>
      <c r="H139" s="77">
        <v>1</v>
      </c>
      <c r="I139" s="76">
        <f t="shared" si="24"/>
        <v>9.5</v>
      </c>
      <c r="J139" s="79">
        <f>'基本（介護無）・単一'!$L$12</f>
        <v>966</v>
      </c>
      <c r="K139" s="257"/>
      <c r="L139" s="58">
        <f>'④身体介護を伴わない移動支援・複合（日中＆夜間早朝）'!$J$38</f>
        <v>774</v>
      </c>
      <c r="M139" s="257"/>
      <c r="N139" s="58">
        <f t="shared" si="27"/>
        <v>195</v>
      </c>
      <c r="O139" s="257"/>
      <c r="P139" s="58">
        <f t="shared" si="25"/>
        <v>1670</v>
      </c>
      <c r="Q139" s="59">
        <f t="shared" si="28"/>
        <v>18704</v>
      </c>
      <c r="R139" s="59">
        <f t="shared" si="28"/>
        <v>18303</v>
      </c>
      <c r="S139" s="59">
        <f t="shared" si="28"/>
        <v>18203</v>
      </c>
      <c r="T139" s="59">
        <f t="shared" si="28"/>
        <v>17902</v>
      </c>
      <c r="U139" s="59">
        <f t="shared" si="28"/>
        <v>17702</v>
      </c>
      <c r="V139" s="59">
        <f t="shared" si="28"/>
        <v>17301</v>
      </c>
      <c r="W139" s="59">
        <f t="shared" si="28"/>
        <v>17000</v>
      </c>
      <c r="X139" s="59">
        <f t="shared" si="28"/>
        <v>16700</v>
      </c>
    </row>
    <row r="140" spans="1:24" ht="18" customHeight="1" x14ac:dyDescent="0.2">
      <c r="A140" s="89" t="s">
        <v>600</v>
      </c>
      <c r="B140" s="90" t="s">
        <v>558</v>
      </c>
      <c r="C140" s="56" t="s">
        <v>12</v>
      </c>
      <c r="D140" s="60">
        <v>4.5</v>
      </c>
      <c r="E140" s="61" t="s">
        <v>14</v>
      </c>
      <c r="F140" s="77">
        <v>4</v>
      </c>
      <c r="G140" s="78" t="s">
        <v>10</v>
      </c>
      <c r="H140" s="77">
        <v>1.5</v>
      </c>
      <c r="I140" s="76">
        <f t="shared" si="24"/>
        <v>10</v>
      </c>
      <c r="J140" s="79">
        <f>'基本（介護無）・単一'!$L$12</f>
        <v>966</v>
      </c>
      <c r="K140" s="257"/>
      <c r="L140" s="58">
        <f>'④身体介護を伴わない移動支援・複合（日中＆夜間早朝）'!$J$38</f>
        <v>774</v>
      </c>
      <c r="M140" s="257"/>
      <c r="N140" s="58">
        <f t="shared" si="27"/>
        <v>291</v>
      </c>
      <c r="O140" s="257"/>
      <c r="P140" s="58">
        <f t="shared" si="25"/>
        <v>1778</v>
      </c>
      <c r="Q140" s="59">
        <f t="shared" si="28"/>
        <v>19913</v>
      </c>
      <c r="R140" s="59">
        <f t="shared" si="28"/>
        <v>19486</v>
      </c>
      <c r="S140" s="59">
        <f t="shared" si="28"/>
        <v>19380</v>
      </c>
      <c r="T140" s="59">
        <f t="shared" si="28"/>
        <v>19060</v>
      </c>
      <c r="U140" s="59">
        <f t="shared" si="28"/>
        <v>18846</v>
      </c>
      <c r="V140" s="59">
        <f t="shared" si="28"/>
        <v>18420</v>
      </c>
      <c r="W140" s="59">
        <f t="shared" si="28"/>
        <v>18100</v>
      </c>
      <c r="X140" s="59">
        <f t="shared" si="28"/>
        <v>17780</v>
      </c>
    </row>
    <row r="141" spans="1:24" ht="18" customHeight="1" x14ac:dyDescent="0.2">
      <c r="A141" s="89" t="s">
        <v>601</v>
      </c>
      <c r="B141" s="90" t="s">
        <v>558</v>
      </c>
      <c r="C141" s="56" t="s">
        <v>12</v>
      </c>
      <c r="D141" s="60">
        <v>4.5</v>
      </c>
      <c r="E141" s="61" t="s">
        <v>14</v>
      </c>
      <c r="F141" s="77">
        <v>4</v>
      </c>
      <c r="G141" s="78" t="s">
        <v>10</v>
      </c>
      <c r="H141" s="77">
        <v>2</v>
      </c>
      <c r="I141" s="76">
        <f t="shared" si="24"/>
        <v>10.5</v>
      </c>
      <c r="J141" s="79">
        <f>'基本（介護無）・単一'!$L$12</f>
        <v>966</v>
      </c>
      <c r="K141" s="257"/>
      <c r="L141" s="58">
        <f>'④身体介護を伴わない移動支援・複合（日中＆夜間早朝）'!$J$38</f>
        <v>774</v>
      </c>
      <c r="M141" s="257"/>
      <c r="N141" s="58">
        <f t="shared" si="27"/>
        <v>388</v>
      </c>
      <c r="O141" s="257"/>
      <c r="P141" s="58">
        <f t="shared" si="25"/>
        <v>1887</v>
      </c>
      <c r="Q141" s="59">
        <f t="shared" si="28"/>
        <v>21134</v>
      </c>
      <c r="R141" s="59">
        <f t="shared" si="28"/>
        <v>20681</v>
      </c>
      <c r="S141" s="59">
        <f t="shared" si="28"/>
        <v>20568</v>
      </c>
      <c r="T141" s="59">
        <f t="shared" si="28"/>
        <v>20228</v>
      </c>
      <c r="U141" s="59">
        <f t="shared" si="28"/>
        <v>20002</v>
      </c>
      <c r="V141" s="59">
        <f t="shared" si="28"/>
        <v>19549</v>
      </c>
      <c r="W141" s="59">
        <f t="shared" si="28"/>
        <v>19209</v>
      </c>
      <c r="X141" s="59">
        <f t="shared" si="28"/>
        <v>18870</v>
      </c>
    </row>
    <row r="142" spans="1:24" ht="18" customHeight="1" x14ac:dyDescent="0.2">
      <c r="A142" s="89" t="s">
        <v>602</v>
      </c>
      <c r="B142" s="90" t="s">
        <v>558</v>
      </c>
      <c r="C142" s="56" t="s">
        <v>12</v>
      </c>
      <c r="D142" s="60">
        <v>4.5</v>
      </c>
      <c r="E142" s="61" t="s">
        <v>14</v>
      </c>
      <c r="F142" s="77">
        <v>4</v>
      </c>
      <c r="G142" s="78" t="s">
        <v>10</v>
      </c>
      <c r="H142" s="77">
        <v>2.5</v>
      </c>
      <c r="I142" s="76">
        <f t="shared" si="24"/>
        <v>11</v>
      </c>
      <c r="J142" s="79">
        <f>'基本（介護無）・単一'!$L$12</f>
        <v>966</v>
      </c>
      <c r="K142" s="257"/>
      <c r="L142" s="58">
        <f>'④身体介護を伴わない移動支援・複合（日中＆夜間早朝）'!$J$38</f>
        <v>774</v>
      </c>
      <c r="M142" s="257"/>
      <c r="N142" s="58">
        <f t="shared" si="27"/>
        <v>484</v>
      </c>
      <c r="O142" s="257"/>
      <c r="P142" s="58">
        <f t="shared" si="25"/>
        <v>1995</v>
      </c>
      <c r="Q142" s="59">
        <f t="shared" si="28"/>
        <v>22344</v>
      </c>
      <c r="R142" s="59">
        <f t="shared" si="28"/>
        <v>21865</v>
      </c>
      <c r="S142" s="59">
        <f t="shared" si="28"/>
        <v>21745</v>
      </c>
      <c r="T142" s="59">
        <f t="shared" si="28"/>
        <v>21386</v>
      </c>
      <c r="U142" s="59">
        <f t="shared" si="28"/>
        <v>21147</v>
      </c>
      <c r="V142" s="59">
        <f t="shared" si="28"/>
        <v>20668</v>
      </c>
      <c r="W142" s="59">
        <f t="shared" si="28"/>
        <v>20309</v>
      </c>
      <c r="X142" s="59">
        <f t="shared" si="28"/>
        <v>19950</v>
      </c>
    </row>
    <row r="143" spans="1:24" ht="18" customHeight="1" x14ac:dyDescent="0.2">
      <c r="A143" s="89" t="s">
        <v>603</v>
      </c>
      <c r="B143" s="90" t="s">
        <v>558</v>
      </c>
      <c r="C143" s="56" t="s">
        <v>12</v>
      </c>
      <c r="D143" s="60">
        <v>5</v>
      </c>
      <c r="E143" s="61" t="s">
        <v>14</v>
      </c>
      <c r="F143" s="77">
        <v>4</v>
      </c>
      <c r="G143" s="78" t="s">
        <v>10</v>
      </c>
      <c r="H143" s="77">
        <v>0.5</v>
      </c>
      <c r="I143" s="76">
        <f t="shared" si="24"/>
        <v>9.5</v>
      </c>
      <c r="J143" s="79">
        <f>'基本（介護無）・単一'!$L$13</f>
        <v>1063</v>
      </c>
      <c r="K143" s="257"/>
      <c r="L143" s="58">
        <f>'④身体介護を伴わない移動支援・複合（日中＆夜間早朝）'!$J$38</f>
        <v>774</v>
      </c>
      <c r="M143" s="257"/>
      <c r="N143" s="58">
        <f t="shared" si="27"/>
        <v>98</v>
      </c>
      <c r="O143" s="257"/>
      <c r="P143" s="58">
        <f t="shared" si="25"/>
        <v>1634</v>
      </c>
      <c r="Q143" s="59">
        <f t="shared" si="28"/>
        <v>18300</v>
      </c>
      <c r="R143" s="59">
        <f t="shared" si="28"/>
        <v>17908</v>
      </c>
      <c r="S143" s="59">
        <f t="shared" si="28"/>
        <v>17810</v>
      </c>
      <c r="T143" s="59">
        <f t="shared" si="28"/>
        <v>17516</v>
      </c>
      <c r="U143" s="59">
        <f t="shared" si="28"/>
        <v>17320</v>
      </c>
      <c r="V143" s="59">
        <f t="shared" si="28"/>
        <v>16928</v>
      </c>
      <c r="W143" s="59">
        <f t="shared" si="28"/>
        <v>16634</v>
      </c>
      <c r="X143" s="59">
        <f t="shared" si="28"/>
        <v>16340</v>
      </c>
    </row>
    <row r="144" spans="1:24" ht="18" customHeight="1" x14ac:dyDescent="0.2">
      <c r="A144" s="89" t="s">
        <v>604</v>
      </c>
      <c r="B144" s="90" t="s">
        <v>558</v>
      </c>
      <c r="C144" s="56" t="s">
        <v>12</v>
      </c>
      <c r="D144" s="60">
        <v>5</v>
      </c>
      <c r="E144" s="61" t="s">
        <v>14</v>
      </c>
      <c r="F144" s="77">
        <v>4</v>
      </c>
      <c r="G144" s="78" t="s">
        <v>10</v>
      </c>
      <c r="H144" s="77">
        <v>1</v>
      </c>
      <c r="I144" s="76">
        <f t="shared" si="24"/>
        <v>10</v>
      </c>
      <c r="J144" s="79">
        <f>'基本（介護無）・単一'!$L$13</f>
        <v>1063</v>
      </c>
      <c r="K144" s="257"/>
      <c r="L144" s="58">
        <f>'④身体介護を伴わない移動支援・複合（日中＆夜間早朝）'!$J$38</f>
        <v>774</v>
      </c>
      <c r="M144" s="257"/>
      <c r="N144" s="58">
        <f t="shared" si="27"/>
        <v>195</v>
      </c>
      <c r="O144" s="257"/>
      <c r="P144" s="58">
        <f t="shared" si="25"/>
        <v>1743</v>
      </c>
      <c r="Q144" s="59">
        <f t="shared" si="28"/>
        <v>19521</v>
      </c>
      <c r="R144" s="59">
        <f t="shared" si="28"/>
        <v>19103</v>
      </c>
      <c r="S144" s="59">
        <f t="shared" si="28"/>
        <v>18998</v>
      </c>
      <c r="T144" s="59">
        <f t="shared" si="28"/>
        <v>18684</v>
      </c>
      <c r="U144" s="59">
        <f t="shared" si="28"/>
        <v>18475</v>
      </c>
      <c r="V144" s="59">
        <f t="shared" si="28"/>
        <v>18057</v>
      </c>
      <c r="W144" s="59">
        <f t="shared" si="28"/>
        <v>17743</v>
      </c>
      <c r="X144" s="59">
        <f t="shared" si="28"/>
        <v>17430</v>
      </c>
    </row>
    <row r="145" spans="1:24" ht="18" customHeight="1" x14ac:dyDescent="0.2">
      <c r="A145" s="89" t="s">
        <v>605</v>
      </c>
      <c r="B145" s="90" t="s">
        <v>558</v>
      </c>
      <c r="C145" s="56" t="s">
        <v>12</v>
      </c>
      <c r="D145" s="60">
        <v>5</v>
      </c>
      <c r="E145" s="61" t="s">
        <v>14</v>
      </c>
      <c r="F145" s="77">
        <v>4</v>
      </c>
      <c r="G145" s="78" t="s">
        <v>10</v>
      </c>
      <c r="H145" s="77">
        <v>1.5</v>
      </c>
      <c r="I145" s="76">
        <f t="shared" si="24"/>
        <v>10.5</v>
      </c>
      <c r="J145" s="79">
        <f>'基本（介護無）・単一'!$L$13</f>
        <v>1063</v>
      </c>
      <c r="K145" s="257"/>
      <c r="L145" s="58">
        <f>'④身体介護を伴わない移動支援・複合（日中＆夜間早朝）'!$J$38</f>
        <v>774</v>
      </c>
      <c r="M145" s="257"/>
      <c r="N145" s="58">
        <f t="shared" si="27"/>
        <v>291</v>
      </c>
      <c r="O145" s="257"/>
      <c r="P145" s="58">
        <f t="shared" si="25"/>
        <v>1851</v>
      </c>
      <c r="Q145" s="59">
        <f t="shared" si="28"/>
        <v>20731</v>
      </c>
      <c r="R145" s="59">
        <f t="shared" si="28"/>
        <v>20286</v>
      </c>
      <c r="S145" s="59">
        <f t="shared" si="28"/>
        <v>20175</v>
      </c>
      <c r="T145" s="59">
        <f t="shared" si="28"/>
        <v>19842</v>
      </c>
      <c r="U145" s="59">
        <f t="shared" si="28"/>
        <v>19620</v>
      </c>
      <c r="V145" s="59">
        <f t="shared" si="28"/>
        <v>19176</v>
      </c>
      <c r="W145" s="59">
        <f t="shared" si="28"/>
        <v>18843</v>
      </c>
      <c r="X145" s="59">
        <f t="shared" si="28"/>
        <v>18510</v>
      </c>
    </row>
    <row r="146" spans="1:24" ht="18" customHeight="1" x14ac:dyDescent="0.2">
      <c r="A146" s="89" t="s">
        <v>606</v>
      </c>
      <c r="B146" s="90" t="s">
        <v>558</v>
      </c>
      <c r="C146" s="56" t="s">
        <v>12</v>
      </c>
      <c r="D146" s="60">
        <v>5</v>
      </c>
      <c r="E146" s="61" t="s">
        <v>14</v>
      </c>
      <c r="F146" s="77">
        <v>4</v>
      </c>
      <c r="G146" s="78" t="s">
        <v>10</v>
      </c>
      <c r="H146" s="77">
        <v>2</v>
      </c>
      <c r="I146" s="76">
        <f t="shared" si="24"/>
        <v>11</v>
      </c>
      <c r="J146" s="79">
        <f>'基本（介護無）・単一'!$L$13</f>
        <v>1063</v>
      </c>
      <c r="K146" s="257"/>
      <c r="L146" s="58">
        <f>'④身体介護を伴わない移動支援・複合（日中＆夜間早朝）'!$J$38</f>
        <v>774</v>
      </c>
      <c r="M146" s="257"/>
      <c r="N146" s="58">
        <f t="shared" si="27"/>
        <v>388</v>
      </c>
      <c r="O146" s="257"/>
      <c r="P146" s="58">
        <f t="shared" si="25"/>
        <v>1960</v>
      </c>
      <c r="Q146" s="59">
        <f t="shared" si="28"/>
        <v>21952</v>
      </c>
      <c r="R146" s="59">
        <f t="shared" si="28"/>
        <v>21481</v>
      </c>
      <c r="S146" s="59">
        <f t="shared" si="28"/>
        <v>21364</v>
      </c>
      <c r="T146" s="59">
        <f t="shared" si="28"/>
        <v>21011</v>
      </c>
      <c r="U146" s="59">
        <f t="shared" si="28"/>
        <v>20776</v>
      </c>
      <c r="V146" s="59">
        <f t="shared" si="28"/>
        <v>20305</v>
      </c>
      <c r="W146" s="59">
        <f t="shared" si="28"/>
        <v>19952</v>
      </c>
      <c r="X146" s="59">
        <f t="shared" si="28"/>
        <v>19600</v>
      </c>
    </row>
    <row r="147" spans="1:24" ht="18" customHeight="1" x14ac:dyDescent="0.2">
      <c r="A147" s="89" t="s">
        <v>605</v>
      </c>
      <c r="B147" s="90" t="s">
        <v>558</v>
      </c>
      <c r="C147" s="56" t="s">
        <v>12</v>
      </c>
      <c r="D147" s="60">
        <v>5</v>
      </c>
      <c r="E147" s="61" t="s">
        <v>14</v>
      </c>
      <c r="F147" s="77">
        <v>4</v>
      </c>
      <c r="G147" s="78" t="s">
        <v>10</v>
      </c>
      <c r="H147" s="77">
        <v>2.5</v>
      </c>
      <c r="I147" s="76">
        <f t="shared" si="24"/>
        <v>11.5</v>
      </c>
      <c r="J147" s="79">
        <f>'基本（介護無）・単一'!$L$13</f>
        <v>1063</v>
      </c>
      <c r="K147" s="257"/>
      <c r="L147" s="58">
        <f>'④身体介護を伴わない移動支援・複合（日中＆夜間早朝）'!$J$38</f>
        <v>774</v>
      </c>
      <c r="M147" s="257"/>
      <c r="N147" s="58">
        <f t="shared" si="27"/>
        <v>484</v>
      </c>
      <c r="O147" s="257"/>
      <c r="P147" s="58">
        <f t="shared" si="25"/>
        <v>2068</v>
      </c>
      <c r="Q147" s="59">
        <f t="shared" si="28"/>
        <v>23161</v>
      </c>
      <c r="R147" s="59">
        <f t="shared" si="28"/>
        <v>22665</v>
      </c>
      <c r="S147" s="59">
        <f t="shared" si="28"/>
        <v>22541</v>
      </c>
      <c r="T147" s="59">
        <f t="shared" si="28"/>
        <v>22168</v>
      </c>
      <c r="U147" s="59">
        <f t="shared" si="28"/>
        <v>21920</v>
      </c>
      <c r="V147" s="59">
        <f t="shared" si="28"/>
        <v>21424</v>
      </c>
      <c r="W147" s="59">
        <f t="shared" si="28"/>
        <v>21052</v>
      </c>
      <c r="X147" s="59">
        <f t="shared" si="28"/>
        <v>20680</v>
      </c>
    </row>
    <row r="148" spans="1:24" ht="18" customHeight="1" x14ac:dyDescent="0.2">
      <c r="A148" s="89" t="s">
        <v>607</v>
      </c>
      <c r="B148" s="90" t="s">
        <v>558</v>
      </c>
      <c r="C148" s="56" t="s">
        <v>12</v>
      </c>
      <c r="D148" s="60">
        <v>5.5</v>
      </c>
      <c r="E148" s="61" t="s">
        <v>14</v>
      </c>
      <c r="F148" s="77">
        <v>4</v>
      </c>
      <c r="G148" s="78" t="s">
        <v>10</v>
      </c>
      <c r="H148" s="77">
        <v>0.5</v>
      </c>
      <c r="I148" s="76">
        <f t="shared" si="24"/>
        <v>10</v>
      </c>
      <c r="J148" s="79">
        <f>'基本（介護無）・単一'!$L$14</f>
        <v>1159</v>
      </c>
      <c r="K148" s="257"/>
      <c r="L148" s="58">
        <f>'④身体介護を伴わない移動支援・複合（日中＆夜間早朝）'!$J$38</f>
        <v>774</v>
      </c>
      <c r="M148" s="257"/>
      <c r="N148" s="58">
        <f t="shared" si="27"/>
        <v>98</v>
      </c>
      <c r="O148" s="257"/>
      <c r="P148" s="58">
        <f t="shared" si="25"/>
        <v>1706</v>
      </c>
      <c r="Q148" s="59">
        <f t="shared" si="28"/>
        <v>19107</v>
      </c>
      <c r="R148" s="59">
        <f t="shared" si="28"/>
        <v>18697</v>
      </c>
      <c r="S148" s="59">
        <f t="shared" si="28"/>
        <v>18595</v>
      </c>
      <c r="T148" s="59">
        <f t="shared" si="28"/>
        <v>18288</v>
      </c>
      <c r="U148" s="59">
        <f t="shared" si="28"/>
        <v>18083</v>
      </c>
      <c r="V148" s="59">
        <f t="shared" si="28"/>
        <v>17674</v>
      </c>
      <c r="W148" s="59">
        <f t="shared" si="28"/>
        <v>17367</v>
      </c>
      <c r="X148" s="59">
        <f t="shared" si="28"/>
        <v>17060</v>
      </c>
    </row>
    <row r="149" spans="1:24" ht="18" customHeight="1" x14ac:dyDescent="0.2">
      <c r="A149" s="89" t="s">
        <v>608</v>
      </c>
      <c r="B149" s="90" t="s">
        <v>558</v>
      </c>
      <c r="C149" s="56" t="s">
        <v>12</v>
      </c>
      <c r="D149" s="60">
        <v>5.5</v>
      </c>
      <c r="E149" s="61" t="s">
        <v>14</v>
      </c>
      <c r="F149" s="77">
        <v>4</v>
      </c>
      <c r="G149" s="78" t="s">
        <v>10</v>
      </c>
      <c r="H149" s="77">
        <v>1</v>
      </c>
      <c r="I149" s="76">
        <f t="shared" si="24"/>
        <v>10.5</v>
      </c>
      <c r="J149" s="79">
        <f>'基本（介護無）・単一'!$L$14</f>
        <v>1159</v>
      </c>
      <c r="K149" s="257"/>
      <c r="L149" s="58">
        <f>'④身体介護を伴わない移動支援・複合（日中＆夜間早朝）'!$J$38</f>
        <v>774</v>
      </c>
      <c r="M149" s="257"/>
      <c r="N149" s="58">
        <f t="shared" si="27"/>
        <v>195</v>
      </c>
      <c r="O149" s="257"/>
      <c r="P149" s="58">
        <f t="shared" si="25"/>
        <v>1815</v>
      </c>
      <c r="Q149" s="59">
        <f t="shared" si="28"/>
        <v>20328</v>
      </c>
      <c r="R149" s="59">
        <f t="shared" si="28"/>
        <v>19892</v>
      </c>
      <c r="S149" s="59">
        <f t="shared" si="28"/>
        <v>19783</v>
      </c>
      <c r="T149" s="59">
        <f t="shared" si="28"/>
        <v>19456</v>
      </c>
      <c r="U149" s="59">
        <f t="shared" si="28"/>
        <v>19239</v>
      </c>
      <c r="V149" s="59">
        <f t="shared" si="28"/>
        <v>18803</v>
      </c>
      <c r="W149" s="59">
        <f t="shared" si="28"/>
        <v>18476</v>
      </c>
      <c r="X149" s="59">
        <f t="shared" si="28"/>
        <v>18150</v>
      </c>
    </row>
    <row r="150" spans="1:24" ht="18" customHeight="1" x14ac:dyDescent="0.2">
      <c r="A150" s="89" t="s">
        <v>609</v>
      </c>
      <c r="B150" s="90" t="s">
        <v>558</v>
      </c>
      <c r="C150" s="56" t="s">
        <v>12</v>
      </c>
      <c r="D150" s="60">
        <v>5.5</v>
      </c>
      <c r="E150" s="61" t="s">
        <v>14</v>
      </c>
      <c r="F150" s="77">
        <v>4</v>
      </c>
      <c r="G150" s="78" t="s">
        <v>10</v>
      </c>
      <c r="H150" s="77">
        <v>1.5</v>
      </c>
      <c r="I150" s="76">
        <f t="shared" si="24"/>
        <v>11</v>
      </c>
      <c r="J150" s="79">
        <f>'基本（介護無）・単一'!$L$14</f>
        <v>1159</v>
      </c>
      <c r="K150" s="257"/>
      <c r="L150" s="58">
        <f>'④身体介護を伴わない移動支援・複合（日中＆夜間早朝）'!$J$38</f>
        <v>774</v>
      </c>
      <c r="M150" s="257"/>
      <c r="N150" s="58">
        <f t="shared" si="27"/>
        <v>291</v>
      </c>
      <c r="O150" s="257"/>
      <c r="P150" s="58">
        <f t="shared" si="25"/>
        <v>1923</v>
      </c>
      <c r="Q150" s="59">
        <f t="shared" si="28"/>
        <v>21537</v>
      </c>
      <c r="R150" s="59">
        <f t="shared" si="28"/>
        <v>21076</v>
      </c>
      <c r="S150" s="59">
        <f t="shared" si="28"/>
        <v>20960</v>
      </c>
      <c r="T150" s="59">
        <f t="shared" si="28"/>
        <v>20614</v>
      </c>
      <c r="U150" s="59">
        <f t="shared" si="28"/>
        <v>20383</v>
      </c>
      <c r="V150" s="59">
        <f t="shared" si="28"/>
        <v>19922</v>
      </c>
      <c r="W150" s="59">
        <f t="shared" si="28"/>
        <v>19576</v>
      </c>
      <c r="X150" s="59">
        <f t="shared" si="28"/>
        <v>19230</v>
      </c>
    </row>
    <row r="151" spans="1:24" ht="18" customHeight="1" x14ac:dyDescent="0.2">
      <c r="A151" s="89" t="s">
        <v>610</v>
      </c>
      <c r="B151" s="90" t="s">
        <v>558</v>
      </c>
      <c r="C151" s="56" t="s">
        <v>12</v>
      </c>
      <c r="D151" s="60">
        <v>5.5</v>
      </c>
      <c r="E151" s="61" t="s">
        <v>14</v>
      </c>
      <c r="F151" s="77">
        <v>4</v>
      </c>
      <c r="G151" s="78" t="s">
        <v>10</v>
      </c>
      <c r="H151" s="77">
        <v>2</v>
      </c>
      <c r="I151" s="76">
        <f t="shared" si="24"/>
        <v>11.5</v>
      </c>
      <c r="J151" s="79">
        <f>'基本（介護無）・単一'!$L$14</f>
        <v>1159</v>
      </c>
      <c r="K151" s="257"/>
      <c r="L151" s="58">
        <f>'④身体介護を伴わない移動支援・複合（日中＆夜間早朝）'!$J$38</f>
        <v>774</v>
      </c>
      <c r="M151" s="257"/>
      <c r="N151" s="58">
        <f t="shared" si="27"/>
        <v>388</v>
      </c>
      <c r="O151" s="257"/>
      <c r="P151" s="58">
        <f t="shared" si="25"/>
        <v>2032</v>
      </c>
      <c r="Q151" s="59">
        <f t="shared" si="28"/>
        <v>22758</v>
      </c>
      <c r="R151" s="59">
        <f t="shared" si="28"/>
        <v>22270</v>
      </c>
      <c r="S151" s="59">
        <f t="shared" si="28"/>
        <v>22148</v>
      </c>
      <c r="T151" s="59">
        <f t="shared" si="28"/>
        <v>21783</v>
      </c>
      <c r="U151" s="59">
        <f t="shared" si="28"/>
        <v>21539</v>
      </c>
      <c r="V151" s="59">
        <f t="shared" si="28"/>
        <v>21051</v>
      </c>
      <c r="W151" s="59">
        <f t="shared" si="28"/>
        <v>20685</v>
      </c>
      <c r="X151" s="59">
        <f t="shared" si="28"/>
        <v>20320</v>
      </c>
    </row>
    <row r="152" spans="1:24" ht="18" customHeight="1" x14ac:dyDescent="0.2">
      <c r="A152" s="89" t="s">
        <v>611</v>
      </c>
      <c r="B152" s="90" t="s">
        <v>558</v>
      </c>
      <c r="C152" s="56" t="s">
        <v>12</v>
      </c>
      <c r="D152" s="60">
        <v>5.5</v>
      </c>
      <c r="E152" s="61" t="s">
        <v>14</v>
      </c>
      <c r="F152" s="77">
        <v>4</v>
      </c>
      <c r="G152" s="78" t="s">
        <v>10</v>
      </c>
      <c r="H152" s="77">
        <v>2.5</v>
      </c>
      <c r="I152" s="76">
        <f t="shared" si="24"/>
        <v>12</v>
      </c>
      <c r="J152" s="79">
        <f>'基本（介護無）・単一'!$L$14</f>
        <v>1159</v>
      </c>
      <c r="K152" s="257"/>
      <c r="L152" s="58">
        <f>'④身体介護を伴わない移動支援・複合（日中＆夜間早朝）'!$J$38</f>
        <v>774</v>
      </c>
      <c r="M152" s="257"/>
      <c r="N152" s="58">
        <f t="shared" si="27"/>
        <v>484</v>
      </c>
      <c r="O152" s="257"/>
      <c r="P152" s="58">
        <f t="shared" si="25"/>
        <v>2140</v>
      </c>
      <c r="Q152" s="59">
        <f t="shared" si="28"/>
        <v>23968</v>
      </c>
      <c r="R152" s="59">
        <f t="shared" si="28"/>
        <v>23454</v>
      </c>
      <c r="S152" s="59">
        <f t="shared" si="28"/>
        <v>23326</v>
      </c>
      <c r="T152" s="59">
        <f t="shared" si="28"/>
        <v>22940</v>
      </c>
      <c r="U152" s="59">
        <f t="shared" si="28"/>
        <v>22684</v>
      </c>
      <c r="V152" s="59">
        <f t="shared" si="28"/>
        <v>22170</v>
      </c>
      <c r="W152" s="59">
        <f t="shared" si="28"/>
        <v>21785</v>
      </c>
      <c r="X152" s="59">
        <f t="shared" si="28"/>
        <v>21400</v>
      </c>
    </row>
    <row r="153" spans="1:24" ht="18" customHeight="1" x14ac:dyDescent="0.2">
      <c r="A153" s="89" t="s">
        <v>612</v>
      </c>
      <c r="B153" s="90" t="s">
        <v>558</v>
      </c>
      <c r="C153" s="56" t="s">
        <v>12</v>
      </c>
      <c r="D153" s="60">
        <v>6</v>
      </c>
      <c r="E153" s="61" t="s">
        <v>14</v>
      </c>
      <c r="F153" s="77">
        <v>4</v>
      </c>
      <c r="G153" s="78" t="s">
        <v>10</v>
      </c>
      <c r="H153" s="77">
        <v>0.5</v>
      </c>
      <c r="I153" s="76">
        <f t="shared" si="24"/>
        <v>10.5</v>
      </c>
      <c r="J153" s="79">
        <f>'基本（介護無）・単一'!$L$15</f>
        <v>1256</v>
      </c>
      <c r="K153" s="257"/>
      <c r="L153" s="58">
        <f>'④身体介護を伴わない移動支援・複合（日中＆夜間早朝）'!$J$38</f>
        <v>774</v>
      </c>
      <c r="M153" s="257"/>
      <c r="N153" s="58">
        <f t="shared" si="27"/>
        <v>98</v>
      </c>
      <c r="O153" s="257"/>
      <c r="P153" s="58">
        <f t="shared" si="25"/>
        <v>1778</v>
      </c>
      <c r="Q153" s="59">
        <f t="shared" si="28"/>
        <v>19913</v>
      </c>
      <c r="R153" s="59">
        <f t="shared" si="28"/>
        <v>19486</v>
      </c>
      <c r="S153" s="59">
        <f t="shared" si="28"/>
        <v>19380</v>
      </c>
      <c r="T153" s="59">
        <f t="shared" si="28"/>
        <v>19060</v>
      </c>
      <c r="U153" s="59">
        <f t="shared" si="28"/>
        <v>18846</v>
      </c>
      <c r="V153" s="59">
        <f t="shared" si="28"/>
        <v>18420</v>
      </c>
      <c r="W153" s="59">
        <f t="shared" si="28"/>
        <v>18100</v>
      </c>
      <c r="X153" s="59">
        <f t="shared" si="28"/>
        <v>17780</v>
      </c>
    </row>
    <row r="154" spans="1:24" ht="18" customHeight="1" x14ac:dyDescent="0.2">
      <c r="A154" s="89" t="s">
        <v>613</v>
      </c>
      <c r="B154" s="90" t="s">
        <v>558</v>
      </c>
      <c r="C154" s="56" t="s">
        <v>12</v>
      </c>
      <c r="D154" s="60">
        <v>6</v>
      </c>
      <c r="E154" s="61" t="s">
        <v>14</v>
      </c>
      <c r="F154" s="77">
        <v>4</v>
      </c>
      <c r="G154" s="78" t="s">
        <v>10</v>
      </c>
      <c r="H154" s="77">
        <v>1</v>
      </c>
      <c r="I154" s="76">
        <f t="shared" si="24"/>
        <v>11</v>
      </c>
      <c r="J154" s="79">
        <f>'基本（介護無）・単一'!$L$15</f>
        <v>1256</v>
      </c>
      <c r="K154" s="257"/>
      <c r="L154" s="58">
        <f>'④身体介護を伴わない移動支援・複合（日中＆夜間早朝）'!$J$38</f>
        <v>774</v>
      </c>
      <c r="M154" s="257"/>
      <c r="N154" s="58">
        <f t="shared" si="27"/>
        <v>195</v>
      </c>
      <c r="O154" s="257"/>
      <c r="P154" s="58">
        <f t="shared" si="25"/>
        <v>1888</v>
      </c>
      <c r="Q154" s="59">
        <f t="shared" si="28"/>
        <v>21145</v>
      </c>
      <c r="R154" s="59">
        <f t="shared" si="28"/>
        <v>20692</v>
      </c>
      <c r="S154" s="59">
        <f t="shared" si="28"/>
        <v>20579</v>
      </c>
      <c r="T154" s="59">
        <f t="shared" si="28"/>
        <v>20239</v>
      </c>
      <c r="U154" s="59">
        <f t="shared" si="28"/>
        <v>20012</v>
      </c>
      <c r="V154" s="59">
        <f t="shared" si="28"/>
        <v>19559</v>
      </c>
      <c r="W154" s="59">
        <f t="shared" si="28"/>
        <v>19219</v>
      </c>
      <c r="X154" s="59">
        <f t="shared" si="28"/>
        <v>18880</v>
      </c>
    </row>
    <row r="155" spans="1:24" ht="18" customHeight="1" x14ac:dyDescent="0.2">
      <c r="A155" s="89" t="s">
        <v>614</v>
      </c>
      <c r="B155" s="90" t="s">
        <v>558</v>
      </c>
      <c r="C155" s="56" t="s">
        <v>12</v>
      </c>
      <c r="D155" s="60">
        <v>6</v>
      </c>
      <c r="E155" s="61" t="s">
        <v>14</v>
      </c>
      <c r="F155" s="77">
        <v>4</v>
      </c>
      <c r="G155" s="78" t="s">
        <v>10</v>
      </c>
      <c r="H155" s="77">
        <v>1.5</v>
      </c>
      <c r="I155" s="76">
        <f t="shared" si="24"/>
        <v>11.5</v>
      </c>
      <c r="J155" s="79">
        <f>'基本（介護無）・単一'!$L$15</f>
        <v>1256</v>
      </c>
      <c r="K155" s="257"/>
      <c r="L155" s="58">
        <f>'④身体介護を伴わない移動支援・複合（日中＆夜間早朝）'!$J$38</f>
        <v>774</v>
      </c>
      <c r="M155" s="257"/>
      <c r="N155" s="58">
        <f t="shared" si="27"/>
        <v>291</v>
      </c>
      <c r="O155" s="257"/>
      <c r="P155" s="58">
        <f t="shared" si="25"/>
        <v>1996</v>
      </c>
      <c r="Q155" s="59">
        <f t="shared" si="28"/>
        <v>22355</v>
      </c>
      <c r="R155" s="59">
        <f t="shared" si="28"/>
        <v>21876</v>
      </c>
      <c r="S155" s="59">
        <f t="shared" si="28"/>
        <v>21756</v>
      </c>
      <c r="T155" s="59">
        <f t="shared" si="28"/>
        <v>21397</v>
      </c>
      <c r="U155" s="59">
        <f t="shared" si="28"/>
        <v>21157</v>
      </c>
      <c r="V155" s="59">
        <f t="shared" si="28"/>
        <v>20678</v>
      </c>
      <c r="W155" s="59">
        <f t="shared" si="28"/>
        <v>20319</v>
      </c>
      <c r="X155" s="59">
        <f t="shared" si="28"/>
        <v>19960</v>
      </c>
    </row>
    <row r="156" spans="1:24" ht="18" customHeight="1" x14ac:dyDescent="0.2">
      <c r="A156" s="89" t="s">
        <v>615</v>
      </c>
      <c r="B156" s="90" t="s">
        <v>558</v>
      </c>
      <c r="C156" s="56" t="s">
        <v>12</v>
      </c>
      <c r="D156" s="60">
        <v>6</v>
      </c>
      <c r="E156" s="61" t="s">
        <v>14</v>
      </c>
      <c r="F156" s="77">
        <v>4</v>
      </c>
      <c r="G156" s="78" t="s">
        <v>10</v>
      </c>
      <c r="H156" s="77">
        <v>2</v>
      </c>
      <c r="I156" s="76">
        <f t="shared" si="24"/>
        <v>12</v>
      </c>
      <c r="J156" s="79">
        <f>'基本（介護無）・単一'!$L$15</f>
        <v>1256</v>
      </c>
      <c r="K156" s="257"/>
      <c r="L156" s="58">
        <f>'④身体介護を伴わない移動支援・複合（日中＆夜間早朝）'!$J$38</f>
        <v>774</v>
      </c>
      <c r="M156" s="257"/>
      <c r="N156" s="58">
        <f t="shared" si="27"/>
        <v>388</v>
      </c>
      <c r="O156" s="257"/>
      <c r="P156" s="58">
        <f t="shared" si="25"/>
        <v>2105</v>
      </c>
      <c r="Q156" s="59">
        <f t="shared" si="28"/>
        <v>23576</v>
      </c>
      <c r="R156" s="59">
        <f t="shared" si="28"/>
        <v>23070</v>
      </c>
      <c r="S156" s="59">
        <f t="shared" si="28"/>
        <v>22944</v>
      </c>
      <c r="T156" s="59">
        <f t="shared" si="28"/>
        <v>22565</v>
      </c>
      <c r="U156" s="59">
        <f t="shared" si="28"/>
        <v>22313</v>
      </c>
      <c r="V156" s="59">
        <f t="shared" si="28"/>
        <v>21807</v>
      </c>
      <c r="W156" s="59">
        <f t="shared" si="28"/>
        <v>21428</v>
      </c>
      <c r="X156" s="59">
        <f t="shared" si="28"/>
        <v>21050</v>
      </c>
    </row>
    <row r="157" spans="1:24" ht="18" customHeight="1" x14ac:dyDescent="0.2">
      <c r="A157" s="89" t="s">
        <v>616</v>
      </c>
      <c r="B157" s="90" t="s">
        <v>558</v>
      </c>
      <c r="C157" s="56" t="s">
        <v>12</v>
      </c>
      <c r="D157" s="60">
        <v>6</v>
      </c>
      <c r="E157" s="61" t="s">
        <v>14</v>
      </c>
      <c r="F157" s="77">
        <v>4</v>
      </c>
      <c r="G157" s="78" t="s">
        <v>10</v>
      </c>
      <c r="H157" s="77">
        <v>2.5</v>
      </c>
      <c r="I157" s="76">
        <f t="shared" si="24"/>
        <v>12.5</v>
      </c>
      <c r="J157" s="79">
        <f>'基本（介護無）・単一'!$L$15</f>
        <v>1256</v>
      </c>
      <c r="K157" s="257"/>
      <c r="L157" s="58">
        <f>'④身体介護を伴わない移動支援・複合（日中＆夜間早朝）'!$J$38</f>
        <v>774</v>
      </c>
      <c r="M157" s="257"/>
      <c r="N157" s="58">
        <f t="shared" si="27"/>
        <v>484</v>
      </c>
      <c r="O157" s="257"/>
      <c r="P157" s="58">
        <f t="shared" si="25"/>
        <v>2213</v>
      </c>
      <c r="Q157" s="59">
        <f t="shared" si="28"/>
        <v>24785</v>
      </c>
      <c r="R157" s="59">
        <f t="shared" si="28"/>
        <v>24254</v>
      </c>
      <c r="S157" s="59">
        <f t="shared" si="28"/>
        <v>24121</v>
      </c>
      <c r="T157" s="59">
        <f t="shared" si="28"/>
        <v>23723</v>
      </c>
      <c r="U157" s="59">
        <f t="shared" si="28"/>
        <v>23457</v>
      </c>
      <c r="V157" s="59">
        <f t="shared" si="28"/>
        <v>22926</v>
      </c>
      <c r="W157" s="59">
        <f t="shared" si="28"/>
        <v>22528</v>
      </c>
      <c r="X157" s="59">
        <f t="shared" si="28"/>
        <v>22130</v>
      </c>
    </row>
    <row r="158" spans="1:24" ht="18" customHeight="1" x14ac:dyDescent="0.2">
      <c r="A158" s="89" t="s">
        <v>617</v>
      </c>
      <c r="B158" s="90" t="s">
        <v>558</v>
      </c>
      <c r="C158" s="56" t="s">
        <v>12</v>
      </c>
      <c r="D158" s="60">
        <v>6.5</v>
      </c>
      <c r="E158" s="61" t="s">
        <v>14</v>
      </c>
      <c r="F158" s="77">
        <v>4</v>
      </c>
      <c r="G158" s="78" t="s">
        <v>10</v>
      </c>
      <c r="H158" s="77">
        <v>0.5</v>
      </c>
      <c r="I158" s="76">
        <f t="shared" si="24"/>
        <v>11</v>
      </c>
      <c r="J158" s="79">
        <f>'基本（介護無）・単一'!$L$16</f>
        <v>1352</v>
      </c>
      <c r="K158" s="257"/>
      <c r="L158" s="58">
        <f>'④身体介護を伴わない移動支援・複合（日中＆夜間早朝）'!$J$38</f>
        <v>774</v>
      </c>
      <c r="M158" s="257"/>
      <c r="N158" s="58">
        <f t="shared" si="27"/>
        <v>98</v>
      </c>
      <c r="O158" s="257"/>
      <c r="P158" s="58">
        <f t="shared" si="25"/>
        <v>1850</v>
      </c>
      <c r="Q158" s="59">
        <f t="shared" si="28"/>
        <v>20720</v>
      </c>
      <c r="R158" s="59">
        <f t="shared" si="28"/>
        <v>20276</v>
      </c>
      <c r="S158" s="59">
        <f t="shared" si="28"/>
        <v>20165</v>
      </c>
      <c r="T158" s="59">
        <f t="shared" si="28"/>
        <v>19832</v>
      </c>
      <c r="U158" s="59">
        <f t="shared" si="28"/>
        <v>19610</v>
      </c>
      <c r="V158" s="59">
        <f t="shared" si="28"/>
        <v>19166</v>
      </c>
      <c r="W158" s="59">
        <f t="shared" si="28"/>
        <v>18833</v>
      </c>
      <c r="X158" s="59">
        <f t="shared" si="28"/>
        <v>18500</v>
      </c>
    </row>
    <row r="159" spans="1:24" ht="18" customHeight="1" x14ac:dyDescent="0.2">
      <c r="A159" s="89" t="s">
        <v>618</v>
      </c>
      <c r="B159" s="90" t="s">
        <v>558</v>
      </c>
      <c r="C159" s="56" t="s">
        <v>12</v>
      </c>
      <c r="D159" s="60">
        <v>6.5</v>
      </c>
      <c r="E159" s="61" t="s">
        <v>14</v>
      </c>
      <c r="F159" s="77">
        <v>4</v>
      </c>
      <c r="G159" s="78" t="s">
        <v>10</v>
      </c>
      <c r="H159" s="77">
        <v>1</v>
      </c>
      <c r="I159" s="76">
        <f t="shared" si="24"/>
        <v>11.5</v>
      </c>
      <c r="J159" s="79">
        <f>'基本（介護無）・単一'!$L$16</f>
        <v>1352</v>
      </c>
      <c r="K159" s="257"/>
      <c r="L159" s="58">
        <f>'④身体介護を伴わない移動支援・複合（日中＆夜間早朝）'!$J$38</f>
        <v>774</v>
      </c>
      <c r="M159" s="257"/>
      <c r="N159" s="58">
        <f t="shared" si="27"/>
        <v>195</v>
      </c>
      <c r="O159" s="257"/>
      <c r="P159" s="58">
        <f t="shared" si="25"/>
        <v>1960</v>
      </c>
      <c r="Q159" s="59">
        <f t="shared" si="28"/>
        <v>21952</v>
      </c>
      <c r="R159" s="59">
        <f t="shared" si="28"/>
        <v>21481</v>
      </c>
      <c r="S159" s="59">
        <f t="shared" si="28"/>
        <v>21364</v>
      </c>
      <c r="T159" s="59">
        <f t="shared" si="28"/>
        <v>21011</v>
      </c>
      <c r="U159" s="59">
        <f t="shared" si="28"/>
        <v>20776</v>
      </c>
      <c r="V159" s="59">
        <f t="shared" si="28"/>
        <v>20305</v>
      </c>
      <c r="W159" s="59">
        <f t="shared" si="28"/>
        <v>19952</v>
      </c>
      <c r="X159" s="59">
        <f t="shared" si="28"/>
        <v>19600</v>
      </c>
    </row>
    <row r="160" spans="1:24" ht="18" customHeight="1" x14ac:dyDescent="0.2">
      <c r="A160" s="89" t="s">
        <v>619</v>
      </c>
      <c r="B160" s="90" t="s">
        <v>558</v>
      </c>
      <c r="C160" s="56" t="s">
        <v>12</v>
      </c>
      <c r="D160" s="60">
        <v>6.5</v>
      </c>
      <c r="E160" s="61" t="s">
        <v>14</v>
      </c>
      <c r="F160" s="77">
        <v>4</v>
      </c>
      <c r="G160" s="78" t="s">
        <v>10</v>
      </c>
      <c r="H160" s="77">
        <v>1.5</v>
      </c>
      <c r="I160" s="76">
        <f t="shared" si="24"/>
        <v>12</v>
      </c>
      <c r="J160" s="79">
        <f>'基本（介護無）・単一'!$L$16</f>
        <v>1352</v>
      </c>
      <c r="K160" s="257"/>
      <c r="L160" s="58">
        <f>'④身体介護を伴わない移動支援・複合（日中＆夜間早朝）'!$J$38</f>
        <v>774</v>
      </c>
      <c r="M160" s="257"/>
      <c r="N160" s="58">
        <f t="shared" si="27"/>
        <v>291</v>
      </c>
      <c r="O160" s="257"/>
      <c r="P160" s="58">
        <f t="shared" si="25"/>
        <v>2068</v>
      </c>
      <c r="Q160" s="59">
        <f t="shared" si="28"/>
        <v>23161</v>
      </c>
      <c r="R160" s="59">
        <f t="shared" si="28"/>
        <v>22665</v>
      </c>
      <c r="S160" s="59">
        <f t="shared" si="28"/>
        <v>22541</v>
      </c>
      <c r="T160" s="59">
        <f t="shared" si="28"/>
        <v>22168</v>
      </c>
      <c r="U160" s="59">
        <f t="shared" si="28"/>
        <v>21920</v>
      </c>
      <c r="V160" s="59">
        <f t="shared" si="28"/>
        <v>21424</v>
      </c>
      <c r="W160" s="59">
        <f t="shared" si="28"/>
        <v>21052</v>
      </c>
      <c r="X160" s="59">
        <f t="shared" si="28"/>
        <v>20680</v>
      </c>
    </row>
    <row r="161" spans="1:24" ht="18" customHeight="1" x14ac:dyDescent="0.2">
      <c r="A161" s="89" t="s">
        <v>620</v>
      </c>
      <c r="B161" s="90" t="s">
        <v>558</v>
      </c>
      <c r="C161" s="56" t="s">
        <v>12</v>
      </c>
      <c r="D161" s="60">
        <v>6.5</v>
      </c>
      <c r="E161" s="61" t="s">
        <v>14</v>
      </c>
      <c r="F161" s="77">
        <v>4</v>
      </c>
      <c r="G161" s="78" t="s">
        <v>10</v>
      </c>
      <c r="H161" s="77">
        <v>2</v>
      </c>
      <c r="I161" s="76">
        <f t="shared" si="24"/>
        <v>12.5</v>
      </c>
      <c r="J161" s="79">
        <f>'基本（介護無）・単一'!$L$16</f>
        <v>1352</v>
      </c>
      <c r="K161" s="257"/>
      <c r="L161" s="58">
        <f>'④身体介護を伴わない移動支援・複合（日中＆夜間早朝）'!$J$38</f>
        <v>774</v>
      </c>
      <c r="M161" s="257"/>
      <c r="N161" s="58">
        <f t="shared" si="27"/>
        <v>388</v>
      </c>
      <c r="O161" s="257"/>
      <c r="P161" s="58">
        <f t="shared" si="25"/>
        <v>2177</v>
      </c>
      <c r="Q161" s="59">
        <f t="shared" si="28"/>
        <v>24382</v>
      </c>
      <c r="R161" s="59">
        <f t="shared" si="28"/>
        <v>23859</v>
      </c>
      <c r="S161" s="59">
        <f t="shared" si="28"/>
        <v>23729</v>
      </c>
      <c r="T161" s="59">
        <f t="shared" si="28"/>
        <v>23337</v>
      </c>
      <c r="U161" s="59">
        <f t="shared" si="28"/>
        <v>23076</v>
      </c>
      <c r="V161" s="59">
        <f t="shared" si="28"/>
        <v>22553</v>
      </c>
      <c r="W161" s="59">
        <f t="shared" si="28"/>
        <v>22161</v>
      </c>
      <c r="X161" s="59">
        <f t="shared" si="28"/>
        <v>21770</v>
      </c>
    </row>
    <row r="162" spans="1:24" ht="18" customHeight="1" x14ac:dyDescent="0.2">
      <c r="A162" s="89" t="s">
        <v>621</v>
      </c>
      <c r="B162" s="90" t="s">
        <v>558</v>
      </c>
      <c r="C162" s="56" t="s">
        <v>12</v>
      </c>
      <c r="D162" s="60">
        <v>6.5</v>
      </c>
      <c r="E162" s="61" t="s">
        <v>14</v>
      </c>
      <c r="F162" s="77">
        <v>4</v>
      </c>
      <c r="G162" s="78" t="s">
        <v>10</v>
      </c>
      <c r="H162" s="77">
        <v>2.5</v>
      </c>
      <c r="I162" s="76">
        <f t="shared" si="24"/>
        <v>13</v>
      </c>
      <c r="J162" s="79">
        <f>'基本（介護無）・単一'!$L$16</f>
        <v>1352</v>
      </c>
      <c r="K162" s="257"/>
      <c r="L162" s="58">
        <f>'④身体介護を伴わない移動支援・複合（日中＆夜間早朝）'!$J$38</f>
        <v>774</v>
      </c>
      <c r="M162" s="257"/>
      <c r="N162" s="58">
        <f t="shared" si="27"/>
        <v>484</v>
      </c>
      <c r="O162" s="257"/>
      <c r="P162" s="58">
        <f t="shared" si="25"/>
        <v>2285</v>
      </c>
      <c r="Q162" s="59">
        <f t="shared" si="28"/>
        <v>25592</v>
      </c>
      <c r="R162" s="59">
        <f t="shared" si="28"/>
        <v>25043</v>
      </c>
      <c r="S162" s="59">
        <f t="shared" si="28"/>
        <v>24906</v>
      </c>
      <c r="T162" s="59">
        <f t="shared" si="28"/>
        <v>24495</v>
      </c>
      <c r="U162" s="59">
        <f t="shared" si="28"/>
        <v>24221</v>
      </c>
      <c r="V162" s="59">
        <f t="shared" si="28"/>
        <v>23672</v>
      </c>
      <c r="W162" s="59">
        <f t="shared" si="28"/>
        <v>23261</v>
      </c>
      <c r="X162" s="59">
        <f t="shared" ref="R162:X191" si="29">ROUNDDOWN(($P162*X$3),0)</f>
        <v>22850</v>
      </c>
    </row>
    <row r="163" spans="1:24" ht="18" customHeight="1" x14ac:dyDescent="0.2">
      <c r="A163" s="89" t="s">
        <v>622</v>
      </c>
      <c r="B163" s="90" t="s">
        <v>558</v>
      </c>
      <c r="C163" s="56" t="s">
        <v>12</v>
      </c>
      <c r="D163" s="60">
        <v>7</v>
      </c>
      <c r="E163" s="61" t="s">
        <v>14</v>
      </c>
      <c r="F163" s="77">
        <v>4</v>
      </c>
      <c r="G163" s="78" t="s">
        <v>10</v>
      </c>
      <c r="H163" s="77">
        <v>0.5</v>
      </c>
      <c r="I163" s="76">
        <f t="shared" ref="I163:I191" si="30">D163+F163+H163</f>
        <v>11.5</v>
      </c>
      <c r="J163" s="79">
        <f>'基本（介護無）・単一'!$L$17</f>
        <v>1449</v>
      </c>
      <c r="K163" s="257"/>
      <c r="L163" s="58">
        <f>'④身体介護を伴わない移動支援・複合（日中＆夜間早朝）'!$J$38</f>
        <v>774</v>
      </c>
      <c r="M163" s="257"/>
      <c r="N163" s="58">
        <f t="shared" si="27"/>
        <v>98</v>
      </c>
      <c r="O163" s="257"/>
      <c r="P163" s="58">
        <f t="shared" ref="P163:P191" si="31">ROUND(((ROUND(J163*(1+$K$4),0)+ROUND(L163*(1+$M$4),0)+ROUND(N163*(1+$O$4),0))*0.75),0)</f>
        <v>1923</v>
      </c>
      <c r="Q163" s="59">
        <f t="shared" ref="Q163:Q191" si="32">ROUNDDOWN(($P163*Q$3),0)</f>
        <v>21537</v>
      </c>
      <c r="R163" s="59">
        <f t="shared" si="29"/>
        <v>21076</v>
      </c>
      <c r="S163" s="59">
        <f t="shared" si="29"/>
        <v>20960</v>
      </c>
      <c r="T163" s="59">
        <f t="shared" si="29"/>
        <v>20614</v>
      </c>
      <c r="U163" s="59">
        <f t="shared" si="29"/>
        <v>20383</v>
      </c>
      <c r="V163" s="59">
        <f t="shared" si="29"/>
        <v>19922</v>
      </c>
      <c r="W163" s="59">
        <f t="shared" si="29"/>
        <v>19576</v>
      </c>
      <c r="X163" s="59">
        <f t="shared" si="29"/>
        <v>19230</v>
      </c>
    </row>
    <row r="164" spans="1:24" ht="18" customHeight="1" x14ac:dyDescent="0.2">
      <c r="A164" s="89" t="s">
        <v>623</v>
      </c>
      <c r="B164" s="90" t="s">
        <v>558</v>
      </c>
      <c r="C164" s="56" t="s">
        <v>12</v>
      </c>
      <c r="D164" s="60">
        <v>7</v>
      </c>
      <c r="E164" s="61" t="s">
        <v>14</v>
      </c>
      <c r="F164" s="77">
        <v>4</v>
      </c>
      <c r="G164" s="78" t="s">
        <v>10</v>
      </c>
      <c r="H164" s="77">
        <v>1</v>
      </c>
      <c r="I164" s="76">
        <f t="shared" si="30"/>
        <v>12</v>
      </c>
      <c r="J164" s="79">
        <f>'基本（介護無）・単一'!$L$17</f>
        <v>1449</v>
      </c>
      <c r="K164" s="257"/>
      <c r="L164" s="58">
        <f>'④身体介護を伴わない移動支援・複合（日中＆夜間早朝）'!$J$38</f>
        <v>774</v>
      </c>
      <c r="M164" s="257"/>
      <c r="N164" s="58">
        <f t="shared" si="27"/>
        <v>195</v>
      </c>
      <c r="O164" s="257"/>
      <c r="P164" s="58">
        <f t="shared" si="31"/>
        <v>2033</v>
      </c>
      <c r="Q164" s="59">
        <f t="shared" si="32"/>
        <v>22769</v>
      </c>
      <c r="R164" s="59">
        <f t="shared" si="29"/>
        <v>22281</v>
      </c>
      <c r="S164" s="59">
        <f t="shared" si="29"/>
        <v>22159</v>
      </c>
      <c r="T164" s="59">
        <f t="shared" si="29"/>
        <v>21793</v>
      </c>
      <c r="U164" s="59">
        <f t="shared" si="29"/>
        <v>21549</v>
      </c>
      <c r="V164" s="59">
        <f t="shared" si="29"/>
        <v>21061</v>
      </c>
      <c r="W164" s="59">
        <f t="shared" si="29"/>
        <v>20695</v>
      </c>
      <c r="X164" s="59">
        <f t="shared" si="29"/>
        <v>20330</v>
      </c>
    </row>
    <row r="165" spans="1:24" ht="18" customHeight="1" x14ac:dyDescent="0.2">
      <c r="A165" s="89" t="s">
        <v>624</v>
      </c>
      <c r="B165" s="90" t="s">
        <v>558</v>
      </c>
      <c r="C165" s="56" t="s">
        <v>12</v>
      </c>
      <c r="D165" s="60">
        <v>7</v>
      </c>
      <c r="E165" s="61" t="s">
        <v>14</v>
      </c>
      <c r="F165" s="77">
        <v>4</v>
      </c>
      <c r="G165" s="78" t="s">
        <v>10</v>
      </c>
      <c r="H165" s="77">
        <v>1.5</v>
      </c>
      <c r="I165" s="76">
        <f t="shared" si="30"/>
        <v>12.5</v>
      </c>
      <c r="J165" s="79">
        <f>'基本（介護無）・単一'!$L$17</f>
        <v>1449</v>
      </c>
      <c r="K165" s="257"/>
      <c r="L165" s="58">
        <f>'④身体介護を伴わない移動支援・複合（日中＆夜間早朝）'!$J$38</f>
        <v>774</v>
      </c>
      <c r="M165" s="257"/>
      <c r="N165" s="58">
        <f t="shared" si="27"/>
        <v>291</v>
      </c>
      <c r="O165" s="257"/>
      <c r="P165" s="58">
        <f t="shared" si="31"/>
        <v>2141</v>
      </c>
      <c r="Q165" s="59">
        <f t="shared" si="32"/>
        <v>23979</v>
      </c>
      <c r="R165" s="59">
        <f t="shared" si="29"/>
        <v>23465</v>
      </c>
      <c r="S165" s="59">
        <f t="shared" si="29"/>
        <v>23336</v>
      </c>
      <c r="T165" s="59">
        <f t="shared" si="29"/>
        <v>22951</v>
      </c>
      <c r="U165" s="59">
        <f t="shared" si="29"/>
        <v>22694</v>
      </c>
      <c r="V165" s="59">
        <f t="shared" si="29"/>
        <v>22180</v>
      </c>
      <c r="W165" s="59">
        <f t="shared" si="29"/>
        <v>21795</v>
      </c>
      <c r="X165" s="59">
        <f t="shared" si="29"/>
        <v>21410</v>
      </c>
    </row>
    <row r="166" spans="1:24" ht="18" customHeight="1" x14ac:dyDescent="0.2">
      <c r="A166" s="89" t="s">
        <v>625</v>
      </c>
      <c r="B166" s="90" t="s">
        <v>558</v>
      </c>
      <c r="C166" s="56" t="s">
        <v>12</v>
      </c>
      <c r="D166" s="60">
        <v>7</v>
      </c>
      <c r="E166" s="61" t="s">
        <v>14</v>
      </c>
      <c r="F166" s="77">
        <v>4</v>
      </c>
      <c r="G166" s="78" t="s">
        <v>10</v>
      </c>
      <c r="H166" s="77">
        <v>2</v>
      </c>
      <c r="I166" s="76">
        <f t="shared" si="30"/>
        <v>13</v>
      </c>
      <c r="J166" s="79">
        <f>'基本（介護無）・単一'!$L$17</f>
        <v>1449</v>
      </c>
      <c r="K166" s="257"/>
      <c r="L166" s="58">
        <f>'④身体介護を伴わない移動支援・複合（日中＆夜間早朝）'!$J$38</f>
        <v>774</v>
      </c>
      <c r="M166" s="257"/>
      <c r="N166" s="58">
        <f t="shared" si="27"/>
        <v>388</v>
      </c>
      <c r="O166" s="257"/>
      <c r="P166" s="58">
        <f t="shared" si="31"/>
        <v>2249</v>
      </c>
      <c r="Q166" s="59">
        <f t="shared" si="32"/>
        <v>25188</v>
      </c>
      <c r="R166" s="59">
        <f t="shared" si="29"/>
        <v>24649</v>
      </c>
      <c r="S166" s="59">
        <f t="shared" si="29"/>
        <v>24514</v>
      </c>
      <c r="T166" s="59">
        <f t="shared" si="29"/>
        <v>24109</v>
      </c>
      <c r="U166" s="59">
        <f t="shared" si="29"/>
        <v>23839</v>
      </c>
      <c r="V166" s="59">
        <f t="shared" si="29"/>
        <v>23299</v>
      </c>
      <c r="W166" s="59">
        <f t="shared" si="29"/>
        <v>22894</v>
      </c>
      <c r="X166" s="59">
        <f t="shared" si="29"/>
        <v>22490</v>
      </c>
    </row>
    <row r="167" spans="1:24" ht="18" customHeight="1" x14ac:dyDescent="0.2">
      <c r="A167" s="89" t="s">
        <v>626</v>
      </c>
      <c r="B167" s="90" t="s">
        <v>558</v>
      </c>
      <c r="C167" s="56" t="s">
        <v>12</v>
      </c>
      <c r="D167" s="60">
        <v>7</v>
      </c>
      <c r="E167" s="61" t="s">
        <v>14</v>
      </c>
      <c r="F167" s="77">
        <v>4</v>
      </c>
      <c r="G167" s="78" t="s">
        <v>10</v>
      </c>
      <c r="H167" s="77">
        <v>2.5</v>
      </c>
      <c r="I167" s="76">
        <f t="shared" si="30"/>
        <v>13.5</v>
      </c>
      <c r="J167" s="79">
        <f>'基本（介護無）・単一'!$L$17</f>
        <v>1449</v>
      </c>
      <c r="K167" s="257"/>
      <c r="L167" s="58">
        <f>'④身体介護を伴わない移動支援・複合（日中＆夜間早朝）'!$J$38</f>
        <v>774</v>
      </c>
      <c r="M167" s="257"/>
      <c r="N167" s="58">
        <f t="shared" si="27"/>
        <v>484</v>
      </c>
      <c r="O167" s="257"/>
      <c r="P167" s="58">
        <f t="shared" si="31"/>
        <v>2357</v>
      </c>
      <c r="Q167" s="59">
        <f t="shared" si="32"/>
        <v>26398</v>
      </c>
      <c r="R167" s="59">
        <f t="shared" si="29"/>
        <v>25832</v>
      </c>
      <c r="S167" s="59">
        <f t="shared" si="29"/>
        <v>25691</v>
      </c>
      <c r="T167" s="59">
        <f t="shared" si="29"/>
        <v>25267</v>
      </c>
      <c r="U167" s="59">
        <f t="shared" si="29"/>
        <v>24984</v>
      </c>
      <c r="V167" s="59">
        <f t="shared" si="29"/>
        <v>24418</v>
      </c>
      <c r="W167" s="59">
        <f t="shared" si="29"/>
        <v>23994</v>
      </c>
      <c r="X167" s="59">
        <f t="shared" si="29"/>
        <v>23570</v>
      </c>
    </row>
    <row r="168" spans="1:24" ht="18" customHeight="1" x14ac:dyDescent="0.2">
      <c r="A168" s="89" t="s">
        <v>627</v>
      </c>
      <c r="B168" s="90" t="s">
        <v>558</v>
      </c>
      <c r="C168" s="56" t="s">
        <v>12</v>
      </c>
      <c r="D168" s="60">
        <v>7.5</v>
      </c>
      <c r="E168" s="61" t="s">
        <v>14</v>
      </c>
      <c r="F168" s="77">
        <v>4</v>
      </c>
      <c r="G168" s="78" t="s">
        <v>10</v>
      </c>
      <c r="H168" s="77">
        <v>0.5</v>
      </c>
      <c r="I168" s="76">
        <f t="shared" si="30"/>
        <v>12</v>
      </c>
      <c r="J168" s="79">
        <f>'基本（介護無）・単一'!$L$18</f>
        <v>1546</v>
      </c>
      <c r="K168" s="257"/>
      <c r="L168" s="58">
        <f>'④身体介護を伴わない移動支援・複合（日中＆夜間早朝）'!$J$38</f>
        <v>774</v>
      </c>
      <c r="M168" s="257"/>
      <c r="N168" s="58">
        <f t="shared" ref="N168:N186" si="33">N163</f>
        <v>98</v>
      </c>
      <c r="O168" s="257"/>
      <c r="P168" s="58">
        <f t="shared" si="31"/>
        <v>1996</v>
      </c>
      <c r="Q168" s="59">
        <f t="shared" si="32"/>
        <v>22355</v>
      </c>
      <c r="R168" s="59">
        <f t="shared" si="29"/>
        <v>21876</v>
      </c>
      <c r="S168" s="59">
        <f t="shared" si="29"/>
        <v>21756</v>
      </c>
      <c r="T168" s="59">
        <f t="shared" si="29"/>
        <v>21397</v>
      </c>
      <c r="U168" s="59">
        <f t="shared" si="29"/>
        <v>21157</v>
      </c>
      <c r="V168" s="59">
        <f t="shared" si="29"/>
        <v>20678</v>
      </c>
      <c r="W168" s="59">
        <f t="shared" si="29"/>
        <v>20319</v>
      </c>
      <c r="X168" s="59">
        <f t="shared" si="29"/>
        <v>19960</v>
      </c>
    </row>
    <row r="169" spans="1:24" ht="18" customHeight="1" x14ac:dyDescent="0.2">
      <c r="A169" s="89" t="s">
        <v>628</v>
      </c>
      <c r="B169" s="90" t="s">
        <v>558</v>
      </c>
      <c r="C169" s="56" t="s">
        <v>12</v>
      </c>
      <c r="D169" s="60">
        <v>7.5</v>
      </c>
      <c r="E169" s="61" t="s">
        <v>14</v>
      </c>
      <c r="F169" s="77">
        <v>4</v>
      </c>
      <c r="G169" s="78" t="s">
        <v>10</v>
      </c>
      <c r="H169" s="77">
        <v>1</v>
      </c>
      <c r="I169" s="76">
        <f t="shared" si="30"/>
        <v>12.5</v>
      </c>
      <c r="J169" s="79">
        <f>'基本（介護無）・単一'!$L$18</f>
        <v>1546</v>
      </c>
      <c r="K169" s="257"/>
      <c r="L169" s="58">
        <f>'④身体介護を伴わない移動支援・複合（日中＆夜間早朝）'!$J$38</f>
        <v>774</v>
      </c>
      <c r="M169" s="257"/>
      <c r="N169" s="58">
        <f t="shared" si="33"/>
        <v>195</v>
      </c>
      <c r="O169" s="257"/>
      <c r="P169" s="58">
        <f t="shared" si="31"/>
        <v>2105</v>
      </c>
      <c r="Q169" s="59">
        <f t="shared" si="32"/>
        <v>23576</v>
      </c>
      <c r="R169" s="59">
        <f t="shared" si="29"/>
        <v>23070</v>
      </c>
      <c r="S169" s="59">
        <f t="shared" si="29"/>
        <v>22944</v>
      </c>
      <c r="T169" s="59">
        <f t="shared" si="29"/>
        <v>22565</v>
      </c>
      <c r="U169" s="59">
        <f t="shared" si="29"/>
        <v>22313</v>
      </c>
      <c r="V169" s="59">
        <f t="shared" si="29"/>
        <v>21807</v>
      </c>
      <c r="W169" s="59">
        <f t="shared" si="29"/>
        <v>21428</v>
      </c>
      <c r="X169" s="59">
        <f t="shared" si="29"/>
        <v>21050</v>
      </c>
    </row>
    <row r="170" spans="1:24" ht="18" customHeight="1" x14ac:dyDescent="0.2">
      <c r="A170" s="89" t="s">
        <v>629</v>
      </c>
      <c r="B170" s="90" t="s">
        <v>558</v>
      </c>
      <c r="C170" s="56" t="s">
        <v>12</v>
      </c>
      <c r="D170" s="60">
        <v>7.5</v>
      </c>
      <c r="E170" s="61" t="s">
        <v>14</v>
      </c>
      <c r="F170" s="77">
        <v>4</v>
      </c>
      <c r="G170" s="78" t="s">
        <v>10</v>
      </c>
      <c r="H170" s="77">
        <v>1.5</v>
      </c>
      <c r="I170" s="76">
        <f t="shared" si="30"/>
        <v>13</v>
      </c>
      <c r="J170" s="79">
        <f>'基本（介護無）・単一'!$L$18</f>
        <v>1546</v>
      </c>
      <c r="K170" s="257"/>
      <c r="L170" s="58">
        <f>'④身体介護を伴わない移動支援・複合（日中＆夜間早朝）'!$J$38</f>
        <v>774</v>
      </c>
      <c r="M170" s="257"/>
      <c r="N170" s="58">
        <f t="shared" si="33"/>
        <v>291</v>
      </c>
      <c r="O170" s="257"/>
      <c r="P170" s="58">
        <f t="shared" si="31"/>
        <v>2213</v>
      </c>
      <c r="Q170" s="59">
        <f t="shared" si="32"/>
        <v>24785</v>
      </c>
      <c r="R170" s="59">
        <f t="shared" si="29"/>
        <v>24254</v>
      </c>
      <c r="S170" s="59">
        <f t="shared" si="29"/>
        <v>24121</v>
      </c>
      <c r="T170" s="59">
        <f t="shared" si="29"/>
        <v>23723</v>
      </c>
      <c r="U170" s="59">
        <f t="shared" si="29"/>
        <v>23457</v>
      </c>
      <c r="V170" s="59">
        <f t="shared" si="29"/>
        <v>22926</v>
      </c>
      <c r="W170" s="59">
        <f t="shared" si="29"/>
        <v>22528</v>
      </c>
      <c r="X170" s="59">
        <f t="shared" si="29"/>
        <v>22130</v>
      </c>
    </row>
    <row r="171" spans="1:24" ht="18" customHeight="1" x14ac:dyDescent="0.2">
      <c r="A171" s="89" t="s">
        <v>630</v>
      </c>
      <c r="B171" s="90" t="s">
        <v>558</v>
      </c>
      <c r="C171" s="56" t="s">
        <v>12</v>
      </c>
      <c r="D171" s="60">
        <v>7.5</v>
      </c>
      <c r="E171" s="61" t="s">
        <v>14</v>
      </c>
      <c r="F171" s="77">
        <v>4</v>
      </c>
      <c r="G171" s="78" t="s">
        <v>10</v>
      </c>
      <c r="H171" s="77">
        <v>2</v>
      </c>
      <c r="I171" s="76">
        <f t="shared" si="30"/>
        <v>13.5</v>
      </c>
      <c r="J171" s="79">
        <f>'基本（介護無）・単一'!$L$18</f>
        <v>1546</v>
      </c>
      <c r="K171" s="257"/>
      <c r="L171" s="58">
        <f>'④身体介護を伴わない移動支援・複合（日中＆夜間早朝）'!$J$38</f>
        <v>774</v>
      </c>
      <c r="M171" s="257"/>
      <c r="N171" s="58">
        <f t="shared" si="33"/>
        <v>388</v>
      </c>
      <c r="O171" s="257"/>
      <c r="P171" s="58">
        <f t="shared" si="31"/>
        <v>2322</v>
      </c>
      <c r="Q171" s="59">
        <f t="shared" si="32"/>
        <v>26006</v>
      </c>
      <c r="R171" s="59">
        <f t="shared" si="29"/>
        <v>25449</v>
      </c>
      <c r="S171" s="59">
        <f t="shared" si="29"/>
        <v>25309</v>
      </c>
      <c r="T171" s="59">
        <f t="shared" si="29"/>
        <v>24891</v>
      </c>
      <c r="U171" s="59">
        <f t="shared" si="29"/>
        <v>24613</v>
      </c>
      <c r="V171" s="59">
        <f t="shared" si="29"/>
        <v>24055</v>
      </c>
      <c r="W171" s="59">
        <f t="shared" si="29"/>
        <v>23637</v>
      </c>
      <c r="X171" s="59">
        <f t="shared" si="29"/>
        <v>23220</v>
      </c>
    </row>
    <row r="172" spans="1:24" ht="18" customHeight="1" x14ac:dyDescent="0.2">
      <c r="A172" s="89" t="s">
        <v>631</v>
      </c>
      <c r="B172" s="90" t="s">
        <v>558</v>
      </c>
      <c r="C172" s="56" t="s">
        <v>12</v>
      </c>
      <c r="D172" s="60">
        <v>7.5</v>
      </c>
      <c r="E172" s="61" t="s">
        <v>14</v>
      </c>
      <c r="F172" s="77">
        <v>4</v>
      </c>
      <c r="G172" s="78" t="s">
        <v>10</v>
      </c>
      <c r="H172" s="77">
        <v>2.5</v>
      </c>
      <c r="I172" s="76">
        <f t="shared" si="30"/>
        <v>14</v>
      </c>
      <c r="J172" s="79">
        <f>'基本（介護無）・単一'!$L$18</f>
        <v>1546</v>
      </c>
      <c r="K172" s="257"/>
      <c r="L172" s="58">
        <f>'④身体介護を伴わない移動支援・複合（日中＆夜間早朝）'!$J$38</f>
        <v>774</v>
      </c>
      <c r="M172" s="257"/>
      <c r="N172" s="58">
        <f t="shared" si="33"/>
        <v>484</v>
      </c>
      <c r="O172" s="257"/>
      <c r="P172" s="58">
        <f t="shared" si="31"/>
        <v>2430</v>
      </c>
      <c r="Q172" s="59">
        <f t="shared" si="32"/>
        <v>27216</v>
      </c>
      <c r="R172" s="59">
        <f t="shared" si="29"/>
        <v>26632</v>
      </c>
      <c r="S172" s="59">
        <f t="shared" si="29"/>
        <v>26487</v>
      </c>
      <c r="T172" s="59">
        <f t="shared" si="29"/>
        <v>26049</v>
      </c>
      <c r="U172" s="59">
        <f t="shared" si="29"/>
        <v>25758</v>
      </c>
      <c r="V172" s="59">
        <f t="shared" si="29"/>
        <v>25174</v>
      </c>
      <c r="W172" s="59">
        <f t="shared" si="29"/>
        <v>24737</v>
      </c>
      <c r="X172" s="59">
        <f t="shared" si="29"/>
        <v>24300</v>
      </c>
    </row>
    <row r="173" spans="1:24" ht="18" customHeight="1" x14ac:dyDescent="0.2">
      <c r="A173" s="89" t="s">
        <v>632</v>
      </c>
      <c r="B173" s="90" t="s">
        <v>558</v>
      </c>
      <c r="C173" s="56" t="s">
        <v>12</v>
      </c>
      <c r="D173" s="60">
        <v>8</v>
      </c>
      <c r="E173" s="61" t="s">
        <v>14</v>
      </c>
      <c r="F173" s="77">
        <v>4</v>
      </c>
      <c r="G173" s="78" t="s">
        <v>10</v>
      </c>
      <c r="H173" s="77">
        <v>0.5</v>
      </c>
      <c r="I173" s="76">
        <f t="shared" si="30"/>
        <v>12.5</v>
      </c>
      <c r="J173" s="79">
        <f>'基本（介護無）・単一'!$L$19</f>
        <v>1642</v>
      </c>
      <c r="K173" s="257"/>
      <c r="L173" s="58">
        <f>'④身体介護を伴わない移動支援・複合（日中＆夜間早朝）'!$J$38</f>
        <v>774</v>
      </c>
      <c r="M173" s="257"/>
      <c r="N173" s="58">
        <f t="shared" si="33"/>
        <v>98</v>
      </c>
      <c r="O173" s="257"/>
      <c r="P173" s="58">
        <f t="shared" si="31"/>
        <v>2068</v>
      </c>
      <c r="Q173" s="59">
        <f t="shared" si="32"/>
        <v>23161</v>
      </c>
      <c r="R173" s="59">
        <f t="shared" si="29"/>
        <v>22665</v>
      </c>
      <c r="S173" s="59">
        <f t="shared" si="29"/>
        <v>22541</v>
      </c>
      <c r="T173" s="59">
        <f t="shared" si="29"/>
        <v>22168</v>
      </c>
      <c r="U173" s="59">
        <f t="shared" si="29"/>
        <v>21920</v>
      </c>
      <c r="V173" s="59">
        <f t="shared" si="29"/>
        <v>21424</v>
      </c>
      <c r="W173" s="59">
        <f t="shared" si="29"/>
        <v>21052</v>
      </c>
      <c r="X173" s="59">
        <f t="shared" si="29"/>
        <v>20680</v>
      </c>
    </row>
    <row r="174" spans="1:24" ht="18" customHeight="1" x14ac:dyDescent="0.2">
      <c r="A174" s="89" t="s">
        <v>633</v>
      </c>
      <c r="B174" s="90" t="s">
        <v>558</v>
      </c>
      <c r="C174" s="56" t="s">
        <v>12</v>
      </c>
      <c r="D174" s="60">
        <v>8</v>
      </c>
      <c r="E174" s="61" t="s">
        <v>14</v>
      </c>
      <c r="F174" s="77">
        <v>4</v>
      </c>
      <c r="G174" s="78" t="s">
        <v>10</v>
      </c>
      <c r="H174" s="77">
        <v>1</v>
      </c>
      <c r="I174" s="76">
        <f t="shared" si="30"/>
        <v>13</v>
      </c>
      <c r="J174" s="79">
        <f>'基本（介護無）・単一'!$L$19</f>
        <v>1642</v>
      </c>
      <c r="K174" s="257"/>
      <c r="L174" s="58">
        <f>'④身体介護を伴わない移動支援・複合（日中＆夜間早朝）'!$J$38</f>
        <v>774</v>
      </c>
      <c r="M174" s="257"/>
      <c r="N174" s="58">
        <f t="shared" si="33"/>
        <v>195</v>
      </c>
      <c r="O174" s="257"/>
      <c r="P174" s="58">
        <f t="shared" si="31"/>
        <v>2177</v>
      </c>
      <c r="Q174" s="59">
        <f t="shared" si="32"/>
        <v>24382</v>
      </c>
      <c r="R174" s="59">
        <f t="shared" si="29"/>
        <v>23859</v>
      </c>
      <c r="S174" s="59">
        <f t="shared" si="29"/>
        <v>23729</v>
      </c>
      <c r="T174" s="59">
        <f t="shared" si="29"/>
        <v>23337</v>
      </c>
      <c r="U174" s="59">
        <f t="shared" si="29"/>
        <v>23076</v>
      </c>
      <c r="V174" s="59">
        <f t="shared" si="29"/>
        <v>22553</v>
      </c>
      <c r="W174" s="59">
        <f t="shared" si="29"/>
        <v>22161</v>
      </c>
      <c r="X174" s="59">
        <f t="shared" si="29"/>
        <v>21770</v>
      </c>
    </row>
    <row r="175" spans="1:24" ht="18" customHeight="1" x14ac:dyDescent="0.2">
      <c r="A175" s="89" t="s">
        <v>634</v>
      </c>
      <c r="B175" s="90" t="s">
        <v>558</v>
      </c>
      <c r="C175" s="56" t="s">
        <v>12</v>
      </c>
      <c r="D175" s="60">
        <v>8</v>
      </c>
      <c r="E175" s="61" t="s">
        <v>14</v>
      </c>
      <c r="F175" s="77">
        <v>4</v>
      </c>
      <c r="G175" s="78" t="s">
        <v>10</v>
      </c>
      <c r="H175" s="77">
        <v>1.5</v>
      </c>
      <c r="I175" s="76">
        <f t="shared" si="30"/>
        <v>13.5</v>
      </c>
      <c r="J175" s="79">
        <f>'基本（介護無）・単一'!$L$19</f>
        <v>1642</v>
      </c>
      <c r="K175" s="257"/>
      <c r="L175" s="58">
        <f>'④身体介護を伴わない移動支援・複合（日中＆夜間早朝）'!$J$38</f>
        <v>774</v>
      </c>
      <c r="M175" s="257"/>
      <c r="N175" s="58">
        <f t="shared" si="33"/>
        <v>291</v>
      </c>
      <c r="O175" s="257"/>
      <c r="P175" s="58">
        <f t="shared" si="31"/>
        <v>2285</v>
      </c>
      <c r="Q175" s="59">
        <f t="shared" si="32"/>
        <v>25592</v>
      </c>
      <c r="R175" s="59">
        <f t="shared" si="29"/>
        <v>25043</v>
      </c>
      <c r="S175" s="59">
        <f t="shared" si="29"/>
        <v>24906</v>
      </c>
      <c r="T175" s="59">
        <f t="shared" si="29"/>
        <v>24495</v>
      </c>
      <c r="U175" s="59">
        <f t="shared" si="29"/>
        <v>24221</v>
      </c>
      <c r="V175" s="59">
        <f t="shared" si="29"/>
        <v>23672</v>
      </c>
      <c r="W175" s="59">
        <f t="shared" si="29"/>
        <v>23261</v>
      </c>
      <c r="X175" s="59">
        <f t="shared" si="29"/>
        <v>22850</v>
      </c>
    </row>
    <row r="176" spans="1:24" ht="18" customHeight="1" x14ac:dyDescent="0.2">
      <c r="A176" s="89" t="s">
        <v>635</v>
      </c>
      <c r="B176" s="90" t="s">
        <v>558</v>
      </c>
      <c r="C176" s="56" t="s">
        <v>12</v>
      </c>
      <c r="D176" s="60">
        <v>8</v>
      </c>
      <c r="E176" s="61" t="s">
        <v>14</v>
      </c>
      <c r="F176" s="77">
        <v>4</v>
      </c>
      <c r="G176" s="78" t="s">
        <v>10</v>
      </c>
      <c r="H176" s="77">
        <v>2</v>
      </c>
      <c r="I176" s="76">
        <f t="shared" si="30"/>
        <v>14</v>
      </c>
      <c r="J176" s="79">
        <f>'基本（介護無）・単一'!$L$19</f>
        <v>1642</v>
      </c>
      <c r="K176" s="257"/>
      <c r="L176" s="58">
        <f>'④身体介護を伴わない移動支援・複合（日中＆夜間早朝）'!$J$38</f>
        <v>774</v>
      </c>
      <c r="M176" s="257"/>
      <c r="N176" s="58">
        <f t="shared" si="33"/>
        <v>388</v>
      </c>
      <c r="O176" s="257"/>
      <c r="P176" s="58">
        <f t="shared" si="31"/>
        <v>2394</v>
      </c>
      <c r="Q176" s="59">
        <f t="shared" si="32"/>
        <v>26812</v>
      </c>
      <c r="R176" s="59">
        <f t="shared" si="29"/>
        <v>26238</v>
      </c>
      <c r="S176" s="59">
        <f t="shared" si="29"/>
        <v>26094</v>
      </c>
      <c r="T176" s="59">
        <f t="shared" si="29"/>
        <v>25663</v>
      </c>
      <c r="U176" s="59">
        <f t="shared" si="29"/>
        <v>25376</v>
      </c>
      <c r="V176" s="59">
        <f t="shared" si="29"/>
        <v>24801</v>
      </c>
      <c r="W176" s="59">
        <f t="shared" si="29"/>
        <v>24370</v>
      </c>
      <c r="X176" s="59">
        <f t="shared" si="29"/>
        <v>23940</v>
      </c>
    </row>
    <row r="177" spans="1:24" ht="18" customHeight="1" x14ac:dyDescent="0.2">
      <c r="A177" s="89" t="s">
        <v>636</v>
      </c>
      <c r="B177" s="90" t="s">
        <v>558</v>
      </c>
      <c r="C177" s="56" t="s">
        <v>12</v>
      </c>
      <c r="D177" s="60">
        <v>8</v>
      </c>
      <c r="E177" s="61" t="s">
        <v>14</v>
      </c>
      <c r="F177" s="77">
        <v>4</v>
      </c>
      <c r="G177" s="78" t="s">
        <v>10</v>
      </c>
      <c r="H177" s="77">
        <v>2.5</v>
      </c>
      <c r="I177" s="76">
        <f t="shared" si="30"/>
        <v>14.5</v>
      </c>
      <c r="J177" s="79">
        <f>'基本（介護無）・単一'!$L$19</f>
        <v>1642</v>
      </c>
      <c r="K177" s="257"/>
      <c r="L177" s="58">
        <f>'④身体介護を伴わない移動支援・複合（日中＆夜間早朝）'!$J$38</f>
        <v>774</v>
      </c>
      <c r="M177" s="257"/>
      <c r="N177" s="58">
        <f t="shared" si="33"/>
        <v>484</v>
      </c>
      <c r="O177" s="257"/>
      <c r="P177" s="58">
        <f t="shared" si="31"/>
        <v>2502</v>
      </c>
      <c r="Q177" s="59">
        <f t="shared" si="32"/>
        <v>28022</v>
      </c>
      <c r="R177" s="59">
        <f t="shared" si="29"/>
        <v>27421</v>
      </c>
      <c r="S177" s="59">
        <f t="shared" si="29"/>
        <v>27271</v>
      </c>
      <c r="T177" s="59">
        <f t="shared" si="29"/>
        <v>26821</v>
      </c>
      <c r="U177" s="59">
        <f t="shared" si="29"/>
        <v>26521</v>
      </c>
      <c r="V177" s="59">
        <f t="shared" si="29"/>
        <v>25920</v>
      </c>
      <c r="W177" s="59">
        <f t="shared" si="29"/>
        <v>25470</v>
      </c>
      <c r="X177" s="59">
        <f t="shared" si="29"/>
        <v>25020</v>
      </c>
    </row>
    <row r="178" spans="1:24" ht="18" customHeight="1" x14ac:dyDescent="0.2">
      <c r="A178" s="89" t="s">
        <v>637</v>
      </c>
      <c r="B178" s="90" t="s">
        <v>558</v>
      </c>
      <c r="C178" s="56" t="s">
        <v>12</v>
      </c>
      <c r="D178" s="60">
        <v>8.5</v>
      </c>
      <c r="E178" s="61" t="s">
        <v>14</v>
      </c>
      <c r="F178" s="77">
        <v>4</v>
      </c>
      <c r="G178" s="78" t="s">
        <v>10</v>
      </c>
      <c r="H178" s="77">
        <v>0.5</v>
      </c>
      <c r="I178" s="76">
        <f t="shared" si="30"/>
        <v>13</v>
      </c>
      <c r="J178" s="79">
        <f>'基本（介護無）・単一'!$L$20</f>
        <v>1739</v>
      </c>
      <c r="K178" s="257"/>
      <c r="L178" s="58">
        <f>'④身体介護を伴わない移動支援・複合（日中＆夜間早朝）'!$J$38</f>
        <v>774</v>
      </c>
      <c r="M178" s="257"/>
      <c r="N178" s="58">
        <f t="shared" si="33"/>
        <v>98</v>
      </c>
      <c r="O178" s="257"/>
      <c r="P178" s="58">
        <f t="shared" si="31"/>
        <v>2141</v>
      </c>
      <c r="Q178" s="59">
        <f t="shared" si="32"/>
        <v>23979</v>
      </c>
      <c r="R178" s="59">
        <f t="shared" si="29"/>
        <v>23465</v>
      </c>
      <c r="S178" s="59">
        <f t="shared" si="29"/>
        <v>23336</v>
      </c>
      <c r="T178" s="59">
        <f t="shared" si="29"/>
        <v>22951</v>
      </c>
      <c r="U178" s="59">
        <f t="shared" si="29"/>
        <v>22694</v>
      </c>
      <c r="V178" s="59">
        <f t="shared" si="29"/>
        <v>22180</v>
      </c>
      <c r="W178" s="59">
        <f t="shared" si="29"/>
        <v>21795</v>
      </c>
      <c r="X178" s="59">
        <f t="shared" si="29"/>
        <v>21410</v>
      </c>
    </row>
    <row r="179" spans="1:24" ht="18" customHeight="1" x14ac:dyDescent="0.2">
      <c r="A179" s="89" t="s">
        <v>638</v>
      </c>
      <c r="B179" s="90" t="s">
        <v>558</v>
      </c>
      <c r="C179" s="56" t="s">
        <v>12</v>
      </c>
      <c r="D179" s="60">
        <v>8.5</v>
      </c>
      <c r="E179" s="61" t="s">
        <v>14</v>
      </c>
      <c r="F179" s="77">
        <v>4</v>
      </c>
      <c r="G179" s="78" t="s">
        <v>10</v>
      </c>
      <c r="H179" s="77">
        <v>1</v>
      </c>
      <c r="I179" s="76">
        <f t="shared" si="30"/>
        <v>13.5</v>
      </c>
      <c r="J179" s="79">
        <f>'基本（介護無）・単一'!$L$20</f>
        <v>1739</v>
      </c>
      <c r="K179" s="257"/>
      <c r="L179" s="58">
        <f>'④身体介護を伴わない移動支援・複合（日中＆夜間早朝）'!$J$38</f>
        <v>774</v>
      </c>
      <c r="M179" s="257"/>
      <c r="N179" s="58">
        <f t="shared" si="33"/>
        <v>195</v>
      </c>
      <c r="O179" s="257"/>
      <c r="P179" s="58">
        <f t="shared" si="31"/>
        <v>2250</v>
      </c>
      <c r="Q179" s="59">
        <f t="shared" si="32"/>
        <v>25200</v>
      </c>
      <c r="R179" s="59">
        <f t="shared" si="29"/>
        <v>24660</v>
      </c>
      <c r="S179" s="59">
        <f t="shared" si="29"/>
        <v>24525</v>
      </c>
      <c r="T179" s="59">
        <f t="shared" si="29"/>
        <v>24120</v>
      </c>
      <c r="U179" s="59">
        <f t="shared" si="29"/>
        <v>23850</v>
      </c>
      <c r="V179" s="59">
        <f t="shared" si="29"/>
        <v>23310</v>
      </c>
      <c r="W179" s="59">
        <f t="shared" si="29"/>
        <v>22905</v>
      </c>
      <c r="X179" s="59">
        <f t="shared" si="29"/>
        <v>22500</v>
      </c>
    </row>
    <row r="180" spans="1:24" ht="18" customHeight="1" x14ac:dyDescent="0.2">
      <c r="A180" s="89" t="s">
        <v>639</v>
      </c>
      <c r="B180" s="90" t="s">
        <v>558</v>
      </c>
      <c r="C180" s="56" t="s">
        <v>12</v>
      </c>
      <c r="D180" s="60">
        <v>8.5</v>
      </c>
      <c r="E180" s="61" t="s">
        <v>14</v>
      </c>
      <c r="F180" s="77">
        <v>4</v>
      </c>
      <c r="G180" s="78" t="s">
        <v>10</v>
      </c>
      <c r="H180" s="77">
        <v>1.5</v>
      </c>
      <c r="I180" s="76">
        <f t="shared" si="30"/>
        <v>14</v>
      </c>
      <c r="J180" s="79">
        <f>'基本（介護無）・単一'!$L$20</f>
        <v>1739</v>
      </c>
      <c r="K180" s="257"/>
      <c r="L180" s="58">
        <f>'④身体介護を伴わない移動支援・複合（日中＆夜間早朝）'!$J$38</f>
        <v>774</v>
      </c>
      <c r="M180" s="257"/>
      <c r="N180" s="58">
        <f t="shared" si="33"/>
        <v>291</v>
      </c>
      <c r="O180" s="257"/>
      <c r="P180" s="58">
        <f t="shared" si="31"/>
        <v>2358</v>
      </c>
      <c r="Q180" s="59">
        <f t="shared" si="32"/>
        <v>26409</v>
      </c>
      <c r="R180" s="59">
        <f t="shared" si="29"/>
        <v>25843</v>
      </c>
      <c r="S180" s="59">
        <f t="shared" si="29"/>
        <v>25702</v>
      </c>
      <c r="T180" s="59">
        <f t="shared" si="29"/>
        <v>25277</v>
      </c>
      <c r="U180" s="59">
        <f t="shared" si="29"/>
        <v>24994</v>
      </c>
      <c r="V180" s="59">
        <f t="shared" si="29"/>
        <v>24428</v>
      </c>
      <c r="W180" s="59">
        <f t="shared" si="29"/>
        <v>24004</v>
      </c>
      <c r="X180" s="59">
        <f t="shared" si="29"/>
        <v>23580</v>
      </c>
    </row>
    <row r="181" spans="1:24" ht="18" customHeight="1" x14ac:dyDescent="0.2">
      <c r="A181" s="89" t="s">
        <v>640</v>
      </c>
      <c r="B181" s="90" t="s">
        <v>558</v>
      </c>
      <c r="C181" s="56" t="s">
        <v>12</v>
      </c>
      <c r="D181" s="60">
        <v>8.5</v>
      </c>
      <c r="E181" s="61" t="s">
        <v>14</v>
      </c>
      <c r="F181" s="77">
        <v>4</v>
      </c>
      <c r="G181" s="78" t="s">
        <v>10</v>
      </c>
      <c r="H181" s="77">
        <v>2</v>
      </c>
      <c r="I181" s="76">
        <f t="shared" si="30"/>
        <v>14.5</v>
      </c>
      <c r="J181" s="79">
        <f>'基本（介護無）・単一'!$L$20</f>
        <v>1739</v>
      </c>
      <c r="K181" s="257"/>
      <c r="L181" s="58">
        <f>'④身体介護を伴わない移動支援・複合（日中＆夜間早朝）'!$J$38</f>
        <v>774</v>
      </c>
      <c r="M181" s="257"/>
      <c r="N181" s="58">
        <f t="shared" si="33"/>
        <v>388</v>
      </c>
      <c r="O181" s="257"/>
      <c r="P181" s="58">
        <f t="shared" si="31"/>
        <v>2467</v>
      </c>
      <c r="Q181" s="59">
        <f t="shared" si="32"/>
        <v>27630</v>
      </c>
      <c r="R181" s="59">
        <f t="shared" si="29"/>
        <v>27038</v>
      </c>
      <c r="S181" s="59">
        <f t="shared" si="29"/>
        <v>26890</v>
      </c>
      <c r="T181" s="59">
        <f t="shared" si="29"/>
        <v>26446</v>
      </c>
      <c r="U181" s="59">
        <f t="shared" si="29"/>
        <v>26150</v>
      </c>
      <c r="V181" s="59">
        <f t="shared" si="29"/>
        <v>25558</v>
      </c>
      <c r="W181" s="59">
        <f t="shared" si="29"/>
        <v>25114</v>
      </c>
      <c r="X181" s="59">
        <f t="shared" si="29"/>
        <v>24670</v>
      </c>
    </row>
    <row r="182" spans="1:24" ht="18" customHeight="1" x14ac:dyDescent="0.2">
      <c r="A182" s="89" t="s">
        <v>641</v>
      </c>
      <c r="B182" s="90" t="s">
        <v>558</v>
      </c>
      <c r="C182" s="56" t="s">
        <v>12</v>
      </c>
      <c r="D182" s="60">
        <v>8.5</v>
      </c>
      <c r="E182" s="61" t="s">
        <v>14</v>
      </c>
      <c r="F182" s="77">
        <v>4</v>
      </c>
      <c r="G182" s="78" t="s">
        <v>10</v>
      </c>
      <c r="H182" s="77">
        <v>2.5</v>
      </c>
      <c r="I182" s="76">
        <f t="shared" si="30"/>
        <v>15</v>
      </c>
      <c r="J182" s="79">
        <f>'基本（介護無）・単一'!$L$20</f>
        <v>1739</v>
      </c>
      <c r="K182" s="257"/>
      <c r="L182" s="58">
        <f>'④身体介護を伴わない移動支援・複合（日中＆夜間早朝）'!$J$38</f>
        <v>774</v>
      </c>
      <c r="M182" s="257"/>
      <c r="N182" s="58">
        <f t="shared" si="33"/>
        <v>484</v>
      </c>
      <c r="O182" s="257"/>
      <c r="P182" s="58">
        <f t="shared" si="31"/>
        <v>2575</v>
      </c>
      <c r="Q182" s="59">
        <f t="shared" si="32"/>
        <v>28840</v>
      </c>
      <c r="R182" s="59">
        <f t="shared" si="29"/>
        <v>28222</v>
      </c>
      <c r="S182" s="59">
        <f t="shared" si="29"/>
        <v>28067</v>
      </c>
      <c r="T182" s="59">
        <f t="shared" si="29"/>
        <v>27604</v>
      </c>
      <c r="U182" s="59">
        <f t="shared" si="29"/>
        <v>27295</v>
      </c>
      <c r="V182" s="59">
        <f t="shared" si="29"/>
        <v>26677</v>
      </c>
      <c r="W182" s="59">
        <f t="shared" si="29"/>
        <v>26213</v>
      </c>
      <c r="X182" s="59">
        <f t="shared" si="29"/>
        <v>25750</v>
      </c>
    </row>
    <row r="183" spans="1:24" ht="18" customHeight="1" x14ac:dyDescent="0.2">
      <c r="A183" s="89" t="s">
        <v>642</v>
      </c>
      <c r="B183" s="90" t="s">
        <v>558</v>
      </c>
      <c r="C183" s="56" t="s">
        <v>12</v>
      </c>
      <c r="D183" s="60">
        <v>9</v>
      </c>
      <c r="E183" s="61" t="s">
        <v>14</v>
      </c>
      <c r="F183" s="77">
        <v>4</v>
      </c>
      <c r="G183" s="78" t="s">
        <v>10</v>
      </c>
      <c r="H183" s="77">
        <v>0.5</v>
      </c>
      <c r="I183" s="76">
        <f t="shared" si="30"/>
        <v>13.5</v>
      </c>
      <c r="J183" s="79">
        <f>'基本（介護無）・単一'!$L$21</f>
        <v>1835</v>
      </c>
      <c r="K183" s="257"/>
      <c r="L183" s="58">
        <f>'④身体介護を伴わない移動支援・複合（日中＆夜間早朝）'!$J$38</f>
        <v>774</v>
      </c>
      <c r="M183" s="257"/>
      <c r="N183" s="58">
        <f t="shared" si="33"/>
        <v>98</v>
      </c>
      <c r="O183" s="257"/>
      <c r="P183" s="58">
        <f t="shared" si="31"/>
        <v>2213</v>
      </c>
      <c r="Q183" s="59">
        <f t="shared" si="32"/>
        <v>24785</v>
      </c>
      <c r="R183" s="59">
        <f t="shared" si="29"/>
        <v>24254</v>
      </c>
      <c r="S183" s="59">
        <f t="shared" si="29"/>
        <v>24121</v>
      </c>
      <c r="T183" s="59">
        <f t="shared" si="29"/>
        <v>23723</v>
      </c>
      <c r="U183" s="59">
        <f t="shared" si="29"/>
        <v>23457</v>
      </c>
      <c r="V183" s="59">
        <f t="shared" si="29"/>
        <v>22926</v>
      </c>
      <c r="W183" s="59">
        <f t="shared" si="29"/>
        <v>22528</v>
      </c>
      <c r="X183" s="59">
        <f t="shared" si="29"/>
        <v>22130</v>
      </c>
    </row>
    <row r="184" spans="1:24" ht="18" customHeight="1" x14ac:dyDescent="0.2">
      <c r="A184" s="89" t="s">
        <v>643</v>
      </c>
      <c r="B184" s="90" t="s">
        <v>558</v>
      </c>
      <c r="C184" s="56" t="s">
        <v>12</v>
      </c>
      <c r="D184" s="60">
        <v>9</v>
      </c>
      <c r="E184" s="61" t="s">
        <v>14</v>
      </c>
      <c r="F184" s="77">
        <v>4</v>
      </c>
      <c r="G184" s="78" t="s">
        <v>10</v>
      </c>
      <c r="H184" s="77">
        <v>1</v>
      </c>
      <c r="I184" s="76">
        <f t="shared" si="30"/>
        <v>14</v>
      </c>
      <c r="J184" s="79">
        <f>'基本（介護無）・単一'!$L$21</f>
        <v>1835</v>
      </c>
      <c r="K184" s="257"/>
      <c r="L184" s="58">
        <f>'④身体介護を伴わない移動支援・複合（日中＆夜間早朝）'!$J$38</f>
        <v>774</v>
      </c>
      <c r="M184" s="257"/>
      <c r="N184" s="58">
        <f t="shared" si="33"/>
        <v>195</v>
      </c>
      <c r="O184" s="257"/>
      <c r="P184" s="58">
        <f t="shared" si="31"/>
        <v>2322</v>
      </c>
      <c r="Q184" s="59">
        <f t="shared" si="32"/>
        <v>26006</v>
      </c>
      <c r="R184" s="59">
        <f t="shared" si="29"/>
        <v>25449</v>
      </c>
      <c r="S184" s="59">
        <f t="shared" si="29"/>
        <v>25309</v>
      </c>
      <c r="T184" s="59">
        <f t="shared" si="29"/>
        <v>24891</v>
      </c>
      <c r="U184" s="59">
        <f t="shared" si="29"/>
        <v>24613</v>
      </c>
      <c r="V184" s="59">
        <f t="shared" si="29"/>
        <v>24055</v>
      </c>
      <c r="W184" s="59">
        <f t="shared" si="29"/>
        <v>23637</v>
      </c>
      <c r="X184" s="59">
        <f t="shared" si="29"/>
        <v>23220</v>
      </c>
    </row>
    <row r="185" spans="1:24" ht="18" customHeight="1" x14ac:dyDescent="0.2">
      <c r="A185" s="89" t="s">
        <v>644</v>
      </c>
      <c r="B185" s="90" t="s">
        <v>558</v>
      </c>
      <c r="C185" s="56" t="s">
        <v>12</v>
      </c>
      <c r="D185" s="60">
        <v>9</v>
      </c>
      <c r="E185" s="61" t="s">
        <v>14</v>
      </c>
      <c r="F185" s="77">
        <v>4</v>
      </c>
      <c r="G185" s="78" t="s">
        <v>10</v>
      </c>
      <c r="H185" s="77">
        <v>1.5</v>
      </c>
      <c r="I185" s="76">
        <f t="shared" si="30"/>
        <v>14.5</v>
      </c>
      <c r="J185" s="79">
        <f>'基本（介護無）・単一'!$L$21</f>
        <v>1835</v>
      </c>
      <c r="K185" s="257"/>
      <c r="L185" s="58">
        <f>'④身体介護を伴わない移動支援・複合（日中＆夜間早朝）'!$J$38</f>
        <v>774</v>
      </c>
      <c r="M185" s="257"/>
      <c r="N185" s="58">
        <f t="shared" si="33"/>
        <v>291</v>
      </c>
      <c r="O185" s="257"/>
      <c r="P185" s="58">
        <f t="shared" si="31"/>
        <v>2430</v>
      </c>
      <c r="Q185" s="59">
        <f t="shared" si="32"/>
        <v>27216</v>
      </c>
      <c r="R185" s="59">
        <f t="shared" si="29"/>
        <v>26632</v>
      </c>
      <c r="S185" s="59">
        <f t="shared" si="29"/>
        <v>26487</v>
      </c>
      <c r="T185" s="59">
        <f t="shared" si="29"/>
        <v>26049</v>
      </c>
      <c r="U185" s="59">
        <f t="shared" si="29"/>
        <v>25758</v>
      </c>
      <c r="V185" s="59">
        <f t="shared" si="29"/>
        <v>25174</v>
      </c>
      <c r="W185" s="59">
        <f t="shared" si="29"/>
        <v>24737</v>
      </c>
      <c r="X185" s="59">
        <f t="shared" si="29"/>
        <v>24300</v>
      </c>
    </row>
    <row r="186" spans="1:24" ht="18" customHeight="1" x14ac:dyDescent="0.2">
      <c r="A186" s="89" t="s">
        <v>645</v>
      </c>
      <c r="B186" s="90" t="s">
        <v>558</v>
      </c>
      <c r="C186" s="56" t="s">
        <v>12</v>
      </c>
      <c r="D186" s="60">
        <v>9</v>
      </c>
      <c r="E186" s="61" t="s">
        <v>14</v>
      </c>
      <c r="F186" s="77">
        <v>4</v>
      </c>
      <c r="G186" s="78" t="s">
        <v>10</v>
      </c>
      <c r="H186" s="77">
        <v>2</v>
      </c>
      <c r="I186" s="76">
        <f t="shared" si="30"/>
        <v>15</v>
      </c>
      <c r="J186" s="79">
        <f>'基本（介護無）・単一'!$L$21</f>
        <v>1835</v>
      </c>
      <c r="K186" s="257"/>
      <c r="L186" s="58">
        <f>'④身体介護を伴わない移動支援・複合（日中＆夜間早朝）'!$J$38</f>
        <v>774</v>
      </c>
      <c r="M186" s="257"/>
      <c r="N186" s="58">
        <f t="shared" si="33"/>
        <v>388</v>
      </c>
      <c r="O186" s="257"/>
      <c r="P186" s="58">
        <f t="shared" si="31"/>
        <v>2539</v>
      </c>
      <c r="Q186" s="59">
        <f t="shared" si="32"/>
        <v>28436</v>
      </c>
      <c r="R186" s="59">
        <f t="shared" si="29"/>
        <v>27827</v>
      </c>
      <c r="S186" s="59">
        <f t="shared" si="29"/>
        <v>27675</v>
      </c>
      <c r="T186" s="59">
        <f t="shared" si="29"/>
        <v>27218</v>
      </c>
      <c r="U186" s="59">
        <f t="shared" si="29"/>
        <v>26913</v>
      </c>
      <c r="V186" s="59">
        <f t="shared" si="29"/>
        <v>26304</v>
      </c>
      <c r="W186" s="59">
        <f t="shared" si="29"/>
        <v>25847</v>
      </c>
      <c r="X186" s="59">
        <f t="shared" si="29"/>
        <v>25390</v>
      </c>
    </row>
    <row r="187" spans="1:24" ht="18" customHeight="1" x14ac:dyDescent="0.2">
      <c r="A187" s="89" t="s">
        <v>646</v>
      </c>
      <c r="B187" s="90" t="s">
        <v>558</v>
      </c>
      <c r="C187" s="56" t="s">
        <v>12</v>
      </c>
      <c r="D187" s="60">
        <v>9.5</v>
      </c>
      <c r="E187" s="61" t="s">
        <v>14</v>
      </c>
      <c r="F187" s="77">
        <v>4</v>
      </c>
      <c r="G187" s="78" t="s">
        <v>10</v>
      </c>
      <c r="H187" s="77">
        <v>0.5</v>
      </c>
      <c r="I187" s="76">
        <f t="shared" si="30"/>
        <v>14</v>
      </c>
      <c r="J187" s="79">
        <f>'基本（介護無）・単一'!$L$22</f>
        <v>1932</v>
      </c>
      <c r="K187" s="257"/>
      <c r="L187" s="58">
        <f>'④身体介護を伴わない移動支援・複合（日中＆夜間早朝）'!$J$38</f>
        <v>774</v>
      </c>
      <c r="M187" s="257"/>
      <c r="N187" s="58">
        <f>N178</f>
        <v>98</v>
      </c>
      <c r="O187" s="257"/>
      <c r="P187" s="58">
        <f t="shared" si="31"/>
        <v>2285</v>
      </c>
      <c r="Q187" s="59">
        <f t="shared" si="32"/>
        <v>25592</v>
      </c>
      <c r="R187" s="59">
        <f t="shared" si="29"/>
        <v>25043</v>
      </c>
      <c r="S187" s="59">
        <f t="shared" si="29"/>
        <v>24906</v>
      </c>
      <c r="T187" s="59">
        <f t="shared" si="29"/>
        <v>24495</v>
      </c>
      <c r="U187" s="59">
        <f t="shared" si="29"/>
        <v>24221</v>
      </c>
      <c r="V187" s="59">
        <f t="shared" si="29"/>
        <v>23672</v>
      </c>
      <c r="W187" s="59">
        <f t="shared" si="29"/>
        <v>23261</v>
      </c>
      <c r="X187" s="59">
        <f t="shared" si="29"/>
        <v>22850</v>
      </c>
    </row>
    <row r="188" spans="1:24" ht="18" customHeight="1" x14ac:dyDescent="0.2">
      <c r="A188" s="89" t="s">
        <v>647</v>
      </c>
      <c r="B188" s="90" t="s">
        <v>558</v>
      </c>
      <c r="C188" s="56" t="s">
        <v>12</v>
      </c>
      <c r="D188" s="60">
        <v>9.5</v>
      </c>
      <c r="E188" s="61" t="s">
        <v>14</v>
      </c>
      <c r="F188" s="77">
        <v>4</v>
      </c>
      <c r="G188" s="78" t="s">
        <v>10</v>
      </c>
      <c r="H188" s="77">
        <v>1</v>
      </c>
      <c r="I188" s="76">
        <f t="shared" si="30"/>
        <v>14.5</v>
      </c>
      <c r="J188" s="79">
        <f>'基本（介護無）・単一'!$L$22</f>
        <v>1932</v>
      </c>
      <c r="K188" s="257"/>
      <c r="L188" s="58">
        <f>'④身体介護を伴わない移動支援・複合（日中＆夜間早朝）'!$J$38</f>
        <v>774</v>
      </c>
      <c r="M188" s="257"/>
      <c r="N188" s="58">
        <f>N179</f>
        <v>195</v>
      </c>
      <c r="O188" s="257"/>
      <c r="P188" s="58">
        <f t="shared" si="31"/>
        <v>2395</v>
      </c>
      <c r="Q188" s="59">
        <f t="shared" si="32"/>
        <v>26824</v>
      </c>
      <c r="R188" s="59">
        <f t="shared" si="29"/>
        <v>26249</v>
      </c>
      <c r="S188" s="59">
        <f t="shared" si="29"/>
        <v>26105</v>
      </c>
      <c r="T188" s="59">
        <f t="shared" si="29"/>
        <v>25674</v>
      </c>
      <c r="U188" s="59">
        <f t="shared" si="29"/>
        <v>25387</v>
      </c>
      <c r="V188" s="59">
        <f t="shared" si="29"/>
        <v>24812</v>
      </c>
      <c r="W188" s="59">
        <f t="shared" si="29"/>
        <v>24381</v>
      </c>
      <c r="X188" s="59">
        <f t="shared" si="29"/>
        <v>23950</v>
      </c>
    </row>
    <row r="189" spans="1:24" ht="18" customHeight="1" x14ac:dyDescent="0.2">
      <c r="A189" s="89" t="s">
        <v>648</v>
      </c>
      <c r="B189" s="90" t="s">
        <v>558</v>
      </c>
      <c r="C189" s="56" t="s">
        <v>12</v>
      </c>
      <c r="D189" s="60">
        <v>9.5</v>
      </c>
      <c r="E189" s="61" t="s">
        <v>14</v>
      </c>
      <c r="F189" s="77">
        <v>4</v>
      </c>
      <c r="G189" s="78" t="s">
        <v>10</v>
      </c>
      <c r="H189" s="77">
        <v>1.5</v>
      </c>
      <c r="I189" s="76">
        <f t="shared" si="30"/>
        <v>15</v>
      </c>
      <c r="J189" s="79">
        <f>'基本（介護無）・単一'!$L$22</f>
        <v>1932</v>
      </c>
      <c r="K189" s="257"/>
      <c r="L189" s="58">
        <f>'④身体介護を伴わない移動支援・複合（日中＆夜間早朝）'!$J$38</f>
        <v>774</v>
      </c>
      <c r="M189" s="257"/>
      <c r="N189" s="58">
        <f>N180</f>
        <v>291</v>
      </c>
      <c r="O189" s="257"/>
      <c r="P189" s="58">
        <f t="shared" si="31"/>
        <v>2503</v>
      </c>
      <c r="Q189" s="59">
        <f t="shared" si="32"/>
        <v>28033</v>
      </c>
      <c r="R189" s="59">
        <f t="shared" si="29"/>
        <v>27432</v>
      </c>
      <c r="S189" s="59">
        <f t="shared" si="29"/>
        <v>27282</v>
      </c>
      <c r="T189" s="59">
        <f t="shared" si="29"/>
        <v>26832</v>
      </c>
      <c r="U189" s="59">
        <f t="shared" si="29"/>
        <v>26531</v>
      </c>
      <c r="V189" s="59">
        <f t="shared" si="29"/>
        <v>25931</v>
      </c>
      <c r="W189" s="59">
        <f t="shared" si="29"/>
        <v>25480</v>
      </c>
      <c r="X189" s="59">
        <f t="shared" si="29"/>
        <v>25030</v>
      </c>
    </row>
    <row r="190" spans="1:24" ht="18" customHeight="1" x14ac:dyDescent="0.2">
      <c r="A190" s="89" t="s">
        <v>649</v>
      </c>
      <c r="B190" s="90" t="s">
        <v>558</v>
      </c>
      <c r="C190" s="56" t="s">
        <v>12</v>
      </c>
      <c r="D190" s="60">
        <v>10</v>
      </c>
      <c r="E190" s="61" t="s">
        <v>14</v>
      </c>
      <c r="F190" s="77">
        <v>4</v>
      </c>
      <c r="G190" s="78" t="s">
        <v>10</v>
      </c>
      <c r="H190" s="77">
        <v>0.5</v>
      </c>
      <c r="I190" s="76">
        <f t="shared" si="30"/>
        <v>14.5</v>
      </c>
      <c r="J190" s="58">
        <f>'基本（介護無）・単一'!$L$23</f>
        <v>2029</v>
      </c>
      <c r="K190" s="257"/>
      <c r="L190" s="58">
        <f>'④身体介護を伴わない移動支援・複合（日中＆夜間早朝）'!$J$38</f>
        <v>774</v>
      </c>
      <c r="M190" s="257"/>
      <c r="N190" s="58">
        <f>N98</f>
        <v>98</v>
      </c>
      <c r="O190" s="257"/>
      <c r="P190" s="58">
        <f t="shared" si="31"/>
        <v>2358</v>
      </c>
      <c r="Q190" s="59">
        <f t="shared" si="32"/>
        <v>26409</v>
      </c>
      <c r="R190" s="59">
        <f t="shared" si="29"/>
        <v>25843</v>
      </c>
      <c r="S190" s="59">
        <f t="shared" si="29"/>
        <v>25702</v>
      </c>
      <c r="T190" s="59">
        <f t="shared" si="29"/>
        <v>25277</v>
      </c>
      <c r="U190" s="59">
        <f t="shared" si="29"/>
        <v>24994</v>
      </c>
      <c r="V190" s="59">
        <f t="shared" si="29"/>
        <v>24428</v>
      </c>
      <c r="W190" s="59">
        <f t="shared" si="29"/>
        <v>24004</v>
      </c>
      <c r="X190" s="59">
        <f t="shared" si="29"/>
        <v>23580</v>
      </c>
    </row>
    <row r="191" spans="1:24" ht="18" customHeight="1" x14ac:dyDescent="0.2">
      <c r="A191" s="89" t="s">
        <v>650</v>
      </c>
      <c r="B191" s="90" t="s">
        <v>558</v>
      </c>
      <c r="C191" s="56" t="s">
        <v>12</v>
      </c>
      <c r="D191" s="60">
        <v>10</v>
      </c>
      <c r="E191" s="61" t="s">
        <v>14</v>
      </c>
      <c r="F191" s="77">
        <v>4</v>
      </c>
      <c r="G191" s="78" t="s">
        <v>10</v>
      </c>
      <c r="H191" s="77">
        <v>1</v>
      </c>
      <c r="I191" s="76">
        <f t="shared" si="30"/>
        <v>15</v>
      </c>
      <c r="J191" s="58">
        <f>'基本（介護無）・単一'!$L$23</f>
        <v>2029</v>
      </c>
      <c r="K191" s="258"/>
      <c r="L191" s="58">
        <f>'④身体介護を伴わない移動支援・複合（日中＆夜間早朝）'!$J$38</f>
        <v>774</v>
      </c>
      <c r="M191" s="258"/>
      <c r="N191" s="58">
        <f>N99</f>
        <v>195</v>
      </c>
      <c r="O191" s="258"/>
      <c r="P191" s="58">
        <f t="shared" si="31"/>
        <v>2468</v>
      </c>
      <c r="Q191" s="59">
        <f t="shared" si="32"/>
        <v>27641</v>
      </c>
      <c r="R191" s="59">
        <f t="shared" si="29"/>
        <v>27049</v>
      </c>
      <c r="S191" s="59">
        <f t="shared" si="29"/>
        <v>26901</v>
      </c>
      <c r="T191" s="59">
        <f t="shared" si="29"/>
        <v>26456</v>
      </c>
      <c r="U191" s="59">
        <f t="shared" si="29"/>
        <v>26160</v>
      </c>
      <c r="V191" s="59">
        <f t="shared" si="29"/>
        <v>25568</v>
      </c>
      <c r="W191" s="59">
        <f t="shared" si="29"/>
        <v>25124</v>
      </c>
      <c r="X191" s="59">
        <f t="shared" si="29"/>
        <v>24680</v>
      </c>
    </row>
  </sheetData>
  <sheetProtection algorithmName="SHA-512" hashValue="FwCoQNEVE9LeK1r+0f0olE3NQm4PaWxcVICNlLEHNjdcWwer8LGvY9D/ytnMhNbvoamHWAMcX+F6s5mmXEswMA==" saltValue="2SpEK/YBLw+FID7W+is+eA==" spinCount="100000" sheet="1" objects="1" scenarios="1"/>
  <autoFilter ref="A1:X97" xr:uid="{00000000-0009-0000-0000-000008000000}">
    <filterColumn colId="1" showButton="0"/>
    <filterColumn colId="2" showButton="0"/>
    <filterColumn colId="3" showButton="0"/>
    <filterColumn colId="4" showButton="0"/>
    <filterColumn colId="5" showButton="0"/>
    <filterColumn colId="6" showButton="0"/>
    <filterColumn colId="16" showButton="0"/>
    <filterColumn colId="17" showButton="0"/>
    <filterColumn colId="18" showButton="0"/>
    <filterColumn colId="19" showButton="0"/>
    <filterColumn colId="20" showButton="0"/>
    <filterColumn colId="21" showButton="0"/>
    <filterColumn colId="22" showButton="0"/>
  </autoFilter>
  <mergeCells count="13">
    <mergeCell ref="K4:K191"/>
    <mergeCell ref="M4:M191"/>
    <mergeCell ref="O4:O191"/>
    <mergeCell ref="N1:N3"/>
    <mergeCell ref="O1:O3"/>
    <mergeCell ref="B1:H3"/>
    <mergeCell ref="P1:P3"/>
    <mergeCell ref="Q1:X1"/>
    <mergeCell ref="I1:I3"/>
    <mergeCell ref="J1:J3"/>
    <mergeCell ref="K1:K3"/>
    <mergeCell ref="L1:L3"/>
    <mergeCell ref="M1:M3"/>
  </mergeCells>
  <phoneticPr fontId="6"/>
  <printOptions horizontalCentered="1"/>
  <pageMargins left="0.19685039370078741" right="0.19685039370078741" top="0.59055118110236227" bottom="0.59055118110236227" header="0.39370078740157483" footer="0.19685039370078741"/>
  <pageSetup paperSize="9" scale="70" firstPageNumber="0" fitToHeight="0" orientation="portrait" useFirstPageNumber="1" horizontalDpi="300" verticalDpi="300" r:id="rId1"/>
  <headerFooter alignWithMargins="0">
    <oddHeader>&amp;L別表&amp;C&amp;A</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24"/>
  <sheetViews>
    <sheetView view="pageBreakPreview" zoomScale="115" zoomScaleNormal="100" zoomScaleSheetLayoutView="115" workbookViewId="0">
      <pane ySplit="3" topLeftCell="A4" activePane="bottomLeft" state="frozen"/>
      <selection activeCell="B2" sqref="B2"/>
      <selection pane="bottomLeft" activeCell="F14" sqref="F14:H14"/>
    </sheetView>
  </sheetViews>
  <sheetFormatPr defaultColWidth="2.6640625" defaultRowHeight="18" customHeight="1" outlineLevelCol="1" x14ac:dyDescent="0.2"/>
  <cols>
    <col min="1" max="8" width="2.6640625" style="39" customWidth="1"/>
    <col min="9" max="9" width="2.6640625" style="39" customWidth="1" collapsed="1"/>
    <col min="10" max="14" width="2.6640625" style="39" customWidth="1"/>
    <col min="15" max="15" width="5.33203125" style="39" hidden="1" customWidth="1" outlineLevel="1"/>
    <col min="16" max="16" width="7.77734375" style="39" hidden="1" customWidth="1" outlineLevel="1"/>
    <col min="17" max="17" width="3.21875" style="39" customWidth="1" collapsed="1"/>
    <col min="18" max="21" width="2.6640625" style="39"/>
    <col min="22" max="22" width="3.5546875" style="39" bestFit="1" customWidth="1"/>
    <col min="23" max="34" width="2.6640625" style="39"/>
    <col min="35" max="35" width="3" style="39" customWidth="1"/>
    <col min="36" max="16384" width="2.6640625" style="39"/>
  </cols>
  <sheetData>
    <row r="1" spans="1:30" ht="18" customHeight="1" x14ac:dyDescent="0.2">
      <c r="A1" s="300" t="s">
        <v>44</v>
      </c>
      <c r="B1" s="300"/>
      <c r="C1" s="300"/>
      <c r="D1" s="300"/>
      <c r="E1" s="300"/>
      <c r="F1" s="300"/>
      <c r="G1" s="300"/>
      <c r="H1" s="300"/>
      <c r="I1" s="301" t="s">
        <v>118</v>
      </c>
      <c r="J1" s="301"/>
      <c r="K1" s="301"/>
      <c r="L1" s="301" t="s">
        <v>117</v>
      </c>
      <c r="M1" s="301"/>
      <c r="N1" s="301"/>
      <c r="O1" s="307" t="s">
        <v>70</v>
      </c>
      <c r="P1" s="309" t="s">
        <v>71</v>
      </c>
      <c r="Q1" s="39" t="s">
        <v>121</v>
      </c>
    </row>
    <row r="2" spans="1:30" ht="18" customHeight="1" x14ac:dyDescent="0.2">
      <c r="A2" s="300"/>
      <c r="B2" s="300"/>
      <c r="C2" s="300"/>
      <c r="D2" s="300"/>
      <c r="E2" s="300"/>
      <c r="F2" s="300"/>
      <c r="G2" s="300"/>
      <c r="H2" s="300"/>
      <c r="I2" s="301"/>
      <c r="J2" s="301"/>
      <c r="K2" s="301"/>
      <c r="L2" s="301"/>
      <c r="M2" s="301"/>
      <c r="N2" s="301"/>
      <c r="O2" s="307"/>
      <c r="P2" s="309"/>
      <c r="Q2" s="41">
        <v>69</v>
      </c>
      <c r="R2" s="39" t="s">
        <v>62</v>
      </c>
      <c r="V2" s="91"/>
    </row>
    <row r="3" spans="1:30" ht="18" customHeight="1" x14ac:dyDescent="0.2">
      <c r="A3" s="300"/>
      <c r="B3" s="300"/>
      <c r="C3" s="300"/>
      <c r="D3" s="300"/>
      <c r="E3" s="300"/>
      <c r="F3" s="300"/>
      <c r="G3" s="300"/>
      <c r="H3" s="300"/>
      <c r="I3" s="301"/>
      <c r="J3" s="301"/>
      <c r="K3" s="301"/>
      <c r="L3" s="301"/>
      <c r="M3" s="301"/>
      <c r="N3" s="301"/>
      <c r="O3" s="307"/>
      <c r="P3" s="309"/>
    </row>
    <row r="4" spans="1:30" ht="18" customHeight="1" x14ac:dyDescent="0.2">
      <c r="A4" s="294" t="s">
        <v>57</v>
      </c>
      <c r="B4" s="294"/>
      <c r="C4" s="294"/>
      <c r="D4" s="295" t="s">
        <v>12</v>
      </c>
      <c r="E4" s="295"/>
      <c r="F4" s="296">
        <v>0.5</v>
      </c>
      <c r="G4" s="296"/>
      <c r="H4" s="296"/>
      <c r="I4" s="304">
        <v>106</v>
      </c>
      <c r="J4" s="304"/>
      <c r="K4" s="304"/>
      <c r="L4" s="297">
        <v>148</v>
      </c>
      <c r="M4" s="298"/>
      <c r="N4" s="299"/>
      <c r="O4" s="308">
        <v>0.4</v>
      </c>
      <c r="P4" s="88">
        <f>ROUND(I4*(1+$O$4),0)</f>
        <v>148</v>
      </c>
      <c r="AD4" s="39" t="s">
        <v>653</v>
      </c>
    </row>
    <row r="5" spans="1:30" ht="18" customHeight="1" x14ac:dyDescent="0.2">
      <c r="A5" s="294" t="s">
        <v>57</v>
      </c>
      <c r="B5" s="294"/>
      <c r="C5" s="294"/>
      <c r="D5" s="295" t="s">
        <v>12</v>
      </c>
      <c r="E5" s="295"/>
      <c r="F5" s="296">
        <v>1</v>
      </c>
      <c r="G5" s="296"/>
      <c r="H5" s="296"/>
      <c r="I5" s="304">
        <v>197</v>
      </c>
      <c r="J5" s="304"/>
      <c r="K5" s="304"/>
      <c r="L5" s="297">
        <v>276</v>
      </c>
      <c r="M5" s="298"/>
      <c r="N5" s="299"/>
      <c r="O5" s="307"/>
      <c r="P5" s="88">
        <f t="shared" ref="P5" si="0">ROUND(I5*(1+$O$4),0)</f>
        <v>276</v>
      </c>
    </row>
    <row r="6" spans="1:30" ht="18" customHeight="1" x14ac:dyDescent="0.2">
      <c r="A6" s="294" t="s">
        <v>57</v>
      </c>
      <c r="B6" s="294"/>
      <c r="C6" s="294"/>
      <c r="D6" s="295" t="s">
        <v>12</v>
      </c>
      <c r="E6" s="295"/>
      <c r="F6" s="296">
        <v>1.5</v>
      </c>
      <c r="G6" s="296"/>
      <c r="H6" s="296"/>
      <c r="I6" s="304">
        <v>275</v>
      </c>
      <c r="J6" s="304"/>
      <c r="K6" s="304"/>
      <c r="L6" s="297">
        <v>385</v>
      </c>
      <c r="M6" s="298"/>
      <c r="N6" s="299"/>
      <c r="O6" s="307"/>
      <c r="P6" s="88">
        <f>ROUND(I6*(1+$O$4),0)</f>
        <v>385</v>
      </c>
    </row>
    <row r="7" spans="1:30" ht="18" customHeight="1" x14ac:dyDescent="0.2">
      <c r="A7" s="294" t="s">
        <v>57</v>
      </c>
      <c r="B7" s="294"/>
      <c r="C7" s="294"/>
      <c r="D7" s="295" t="s">
        <v>12</v>
      </c>
      <c r="E7" s="295"/>
      <c r="F7" s="296">
        <v>2</v>
      </c>
      <c r="G7" s="296"/>
      <c r="H7" s="296"/>
      <c r="I7" s="304">
        <v>345</v>
      </c>
      <c r="J7" s="304"/>
      <c r="K7" s="304"/>
      <c r="L7" s="297">
        <v>483</v>
      </c>
      <c r="M7" s="298"/>
      <c r="N7" s="299"/>
      <c r="O7" s="307"/>
      <c r="P7" s="88">
        <f t="shared" ref="P7:P24" si="1">ROUND(I7*(1+$O$4),0)</f>
        <v>483</v>
      </c>
    </row>
    <row r="8" spans="1:30" ht="18" customHeight="1" x14ac:dyDescent="0.2">
      <c r="A8" s="294" t="s">
        <v>57</v>
      </c>
      <c r="B8" s="294"/>
      <c r="C8" s="294"/>
      <c r="D8" s="302" t="s">
        <v>12</v>
      </c>
      <c r="E8" s="302"/>
      <c r="F8" s="303">
        <v>2.5</v>
      </c>
      <c r="G8" s="303"/>
      <c r="H8" s="303"/>
      <c r="I8" s="304">
        <f>I7+$Q$2</f>
        <v>414</v>
      </c>
      <c r="J8" s="304"/>
      <c r="K8" s="304"/>
      <c r="L8" s="297">
        <v>580</v>
      </c>
      <c r="M8" s="298"/>
      <c r="N8" s="299"/>
      <c r="O8" s="307"/>
      <c r="P8" s="88">
        <f t="shared" si="1"/>
        <v>580</v>
      </c>
    </row>
    <row r="9" spans="1:30" ht="18" customHeight="1" x14ac:dyDescent="0.2">
      <c r="A9" s="294" t="s">
        <v>57</v>
      </c>
      <c r="B9" s="294"/>
      <c r="C9" s="294"/>
      <c r="D9" s="302" t="s">
        <v>12</v>
      </c>
      <c r="E9" s="302"/>
      <c r="F9" s="303">
        <v>3</v>
      </c>
      <c r="G9" s="303"/>
      <c r="H9" s="303"/>
      <c r="I9" s="304">
        <f t="shared" ref="I9:I24" si="2">I8+$Q$2</f>
        <v>483</v>
      </c>
      <c r="J9" s="304"/>
      <c r="K9" s="304"/>
      <c r="L9" s="297">
        <v>676</v>
      </c>
      <c r="M9" s="298"/>
      <c r="N9" s="299"/>
      <c r="O9" s="307"/>
      <c r="P9" s="88">
        <f t="shared" si="1"/>
        <v>676</v>
      </c>
    </row>
    <row r="10" spans="1:30" ht="18" customHeight="1" x14ac:dyDescent="0.2">
      <c r="A10" s="294" t="s">
        <v>57</v>
      </c>
      <c r="B10" s="294"/>
      <c r="C10" s="294"/>
      <c r="D10" s="302" t="s">
        <v>12</v>
      </c>
      <c r="E10" s="302"/>
      <c r="F10" s="303">
        <v>3.5</v>
      </c>
      <c r="G10" s="303"/>
      <c r="H10" s="303"/>
      <c r="I10" s="304">
        <f t="shared" si="2"/>
        <v>552</v>
      </c>
      <c r="J10" s="304"/>
      <c r="K10" s="304"/>
      <c r="L10" s="297">
        <v>773</v>
      </c>
      <c r="M10" s="298"/>
      <c r="N10" s="299"/>
      <c r="O10" s="307"/>
      <c r="P10" s="88">
        <f t="shared" si="1"/>
        <v>773</v>
      </c>
    </row>
    <row r="11" spans="1:30" ht="18" customHeight="1" x14ac:dyDescent="0.2">
      <c r="A11" s="294" t="s">
        <v>57</v>
      </c>
      <c r="B11" s="294"/>
      <c r="C11" s="294"/>
      <c r="D11" s="305" t="s">
        <v>12</v>
      </c>
      <c r="E11" s="305"/>
      <c r="F11" s="306">
        <v>4</v>
      </c>
      <c r="G11" s="306"/>
      <c r="H11" s="306"/>
      <c r="I11" s="304">
        <f t="shared" si="2"/>
        <v>621</v>
      </c>
      <c r="J11" s="304"/>
      <c r="K11" s="304"/>
      <c r="L11" s="297">
        <v>869</v>
      </c>
      <c r="M11" s="298"/>
      <c r="N11" s="299"/>
      <c r="O11" s="307"/>
      <c r="P11" s="88">
        <f t="shared" si="1"/>
        <v>869</v>
      </c>
    </row>
    <row r="12" spans="1:30" ht="18" customHeight="1" x14ac:dyDescent="0.2">
      <c r="A12" s="294" t="s">
        <v>57</v>
      </c>
      <c r="B12" s="294"/>
      <c r="C12" s="294"/>
      <c r="D12" s="305" t="s">
        <v>12</v>
      </c>
      <c r="E12" s="305"/>
      <c r="F12" s="306">
        <v>4.5</v>
      </c>
      <c r="G12" s="306"/>
      <c r="H12" s="306"/>
      <c r="I12" s="304">
        <f t="shared" si="2"/>
        <v>690</v>
      </c>
      <c r="J12" s="304"/>
      <c r="K12" s="304"/>
      <c r="L12" s="297">
        <v>966</v>
      </c>
      <c r="M12" s="298"/>
      <c r="N12" s="299"/>
      <c r="O12" s="307"/>
      <c r="P12" s="88">
        <f t="shared" si="1"/>
        <v>966</v>
      </c>
    </row>
    <row r="13" spans="1:30" ht="18" customHeight="1" x14ac:dyDescent="0.2">
      <c r="A13" s="294" t="s">
        <v>57</v>
      </c>
      <c r="B13" s="294"/>
      <c r="C13" s="294"/>
      <c r="D13" s="305" t="s">
        <v>12</v>
      </c>
      <c r="E13" s="305"/>
      <c r="F13" s="306">
        <v>5</v>
      </c>
      <c r="G13" s="306"/>
      <c r="H13" s="306"/>
      <c r="I13" s="304">
        <f t="shared" si="2"/>
        <v>759</v>
      </c>
      <c r="J13" s="304"/>
      <c r="K13" s="304"/>
      <c r="L13" s="297">
        <v>1063</v>
      </c>
      <c r="M13" s="298"/>
      <c r="N13" s="299"/>
      <c r="O13" s="307"/>
      <c r="P13" s="88">
        <f t="shared" si="1"/>
        <v>1063</v>
      </c>
    </row>
    <row r="14" spans="1:30" ht="18" customHeight="1" x14ac:dyDescent="0.2">
      <c r="A14" s="294" t="s">
        <v>57</v>
      </c>
      <c r="B14" s="294"/>
      <c r="C14" s="294"/>
      <c r="D14" s="305" t="s">
        <v>12</v>
      </c>
      <c r="E14" s="305"/>
      <c r="F14" s="306">
        <v>5.5</v>
      </c>
      <c r="G14" s="306"/>
      <c r="H14" s="306"/>
      <c r="I14" s="304">
        <f t="shared" si="2"/>
        <v>828</v>
      </c>
      <c r="J14" s="304"/>
      <c r="K14" s="304"/>
      <c r="L14" s="297">
        <v>1159</v>
      </c>
      <c r="M14" s="298"/>
      <c r="N14" s="299"/>
      <c r="O14" s="307"/>
      <c r="P14" s="88">
        <f t="shared" si="1"/>
        <v>1159</v>
      </c>
    </row>
    <row r="15" spans="1:30" ht="18" customHeight="1" x14ac:dyDescent="0.2">
      <c r="A15" s="294" t="s">
        <v>57</v>
      </c>
      <c r="B15" s="294"/>
      <c r="C15" s="294"/>
      <c r="D15" s="305" t="s">
        <v>12</v>
      </c>
      <c r="E15" s="305"/>
      <c r="F15" s="306">
        <v>6</v>
      </c>
      <c r="G15" s="306"/>
      <c r="H15" s="306"/>
      <c r="I15" s="304">
        <f t="shared" si="2"/>
        <v>897</v>
      </c>
      <c r="J15" s="304"/>
      <c r="K15" s="304"/>
      <c r="L15" s="297">
        <v>1256</v>
      </c>
      <c r="M15" s="298"/>
      <c r="N15" s="299"/>
      <c r="O15" s="307"/>
      <c r="P15" s="88">
        <f t="shared" si="1"/>
        <v>1256</v>
      </c>
    </row>
    <row r="16" spans="1:30" ht="18" customHeight="1" x14ac:dyDescent="0.2">
      <c r="A16" s="294" t="s">
        <v>57</v>
      </c>
      <c r="B16" s="294"/>
      <c r="C16" s="294"/>
      <c r="D16" s="305" t="s">
        <v>12</v>
      </c>
      <c r="E16" s="305"/>
      <c r="F16" s="306">
        <v>6.5</v>
      </c>
      <c r="G16" s="306"/>
      <c r="H16" s="306"/>
      <c r="I16" s="304">
        <f t="shared" si="2"/>
        <v>966</v>
      </c>
      <c r="J16" s="304"/>
      <c r="K16" s="304"/>
      <c r="L16" s="297">
        <v>1352</v>
      </c>
      <c r="M16" s="298"/>
      <c r="N16" s="299"/>
      <c r="O16" s="307"/>
      <c r="P16" s="88">
        <f t="shared" si="1"/>
        <v>1352</v>
      </c>
    </row>
    <row r="17" spans="1:16" ht="18" customHeight="1" x14ac:dyDescent="0.2">
      <c r="A17" s="294" t="s">
        <v>57</v>
      </c>
      <c r="B17" s="294"/>
      <c r="C17" s="294"/>
      <c r="D17" s="305" t="s">
        <v>12</v>
      </c>
      <c r="E17" s="305"/>
      <c r="F17" s="306">
        <v>7</v>
      </c>
      <c r="G17" s="306"/>
      <c r="H17" s="306"/>
      <c r="I17" s="304">
        <f t="shared" si="2"/>
        <v>1035</v>
      </c>
      <c r="J17" s="304"/>
      <c r="K17" s="304"/>
      <c r="L17" s="297">
        <v>1449</v>
      </c>
      <c r="M17" s="298"/>
      <c r="N17" s="299"/>
      <c r="O17" s="307"/>
      <c r="P17" s="88">
        <f t="shared" si="1"/>
        <v>1449</v>
      </c>
    </row>
    <row r="18" spans="1:16" ht="18" customHeight="1" x14ac:dyDescent="0.2">
      <c r="A18" s="294" t="s">
        <v>57</v>
      </c>
      <c r="B18" s="294"/>
      <c r="C18" s="294"/>
      <c r="D18" s="305" t="s">
        <v>12</v>
      </c>
      <c r="E18" s="305"/>
      <c r="F18" s="306">
        <v>7.5</v>
      </c>
      <c r="G18" s="306"/>
      <c r="H18" s="306"/>
      <c r="I18" s="304">
        <f t="shared" si="2"/>
        <v>1104</v>
      </c>
      <c r="J18" s="304"/>
      <c r="K18" s="304"/>
      <c r="L18" s="297">
        <v>1546</v>
      </c>
      <c r="M18" s="298"/>
      <c r="N18" s="299"/>
      <c r="O18" s="307"/>
      <c r="P18" s="88">
        <f t="shared" si="1"/>
        <v>1546</v>
      </c>
    </row>
    <row r="19" spans="1:16" ht="18" customHeight="1" x14ac:dyDescent="0.2">
      <c r="A19" s="294" t="s">
        <v>57</v>
      </c>
      <c r="B19" s="294"/>
      <c r="C19" s="294"/>
      <c r="D19" s="305" t="s">
        <v>12</v>
      </c>
      <c r="E19" s="305"/>
      <c r="F19" s="306">
        <v>8</v>
      </c>
      <c r="G19" s="306"/>
      <c r="H19" s="306"/>
      <c r="I19" s="304">
        <f t="shared" si="2"/>
        <v>1173</v>
      </c>
      <c r="J19" s="304"/>
      <c r="K19" s="304"/>
      <c r="L19" s="297">
        <v>1642</v>
      </c>
      <c r="M19" s="298"/>
      <c r="N19" s="299"/>
      <c r="O19" s="307"/>
      <c r="P19" s="88">
        <f t="shared" si="1"/>
        <v>1642</v>
      </c>
    </row>
    <row r="20" spans="1:16" ht="18" customHeight="1" x14ac:dyDescent="0.2">
      <c r="A20" s="294" t="s">
        <v>57</v>
      </c>
      <c r="B20" s="294"/>
      <c r="C20" s="294"/>
      <c r="D20" s="305" t="s">
        <v>12</v>
      </c>
      <c r="E20" s="305"/>
      <c r="F20" s="306">
        <v>8.5</v>
      </c>
      <c r="G20" s="306"/>
      <c r="H20" s="306"/>
      <c r="I20" s="304">
        <f t="shared" si="2"/>
        <v>1242</v>
      </c>
      <c r="J20" s="304"/>
      <c r="K20" s="304"/>
      <c r="L20" s="297">
        <v>1739</v>
      </c>
      <c r="M20" s="298"/>
      <c r="N20" s="299"/>
      <c r="O20" s="307"/>
      <c r="P20" s="88">
        <f t="shared" si="1"/>
        <v>1739</v>
      </c>
    </row>
    <row r="21" spans="1:16" ht="18" customHeight="1" x14ac:dyDescent="0.2">
      <c r="A21" s="294" t="s">
        <v>57</v>
      </c>
      <c r="B21" s="294"/>
      <c r="C21" s="294"/>
      <c r="D21" s="305" t="s">
        <v>12</v>
      </c>
      <c r="E21" s="305"/>
      <c r="F21" s="306">
        <v>9</v>
      </c>
      <c r="G21" s="306"/>
      <c r="H21" s="306"/>
      <c r="I21" s="304">
        <f t="shared" si="2"/>
        <v>1311</v>
      </c>
      <c r="J21" s="304"/>
      <c r="K21" s="304"/>
      <c r="L21" s="297">
        <v>1835</v>
      </c>
      <c r="M21" s="298"/>
      <c r="N21" s="299"/>
      <c r="O21" s="307"/>
      <c r="P21" s="88">
        <f t="shared" si="1"/>
        <v>1835</v>
      </c>
    </row>
    <row r="22" spans="1:16" ht="18" customHeight="1" x14ac:dyDescent="0.2">
      <c r="A22" s="294" t="s">
        <v>57</v>
      </c>
      <c r="B22" s="294"/>
      <c r="C22" s="294"/>
      <c r="D22" s="305" t="s">
        <v>12</v>
      </c>
      <c r="E22" s="305"/>
      <c r="F22" s="306">
        <v>9.5</v>
      </c>
      <c r="G22" s="306"/>
      <c r="H22" s="306"/>
      <c r="I22" s="304">
        <f t="shared" si="2"/>
        <v>1380</v>
      </c>
      <c r="J22" s="304"/>
      <c r="K22" s="304"/>
      <c r="L22" s="297">
        <v>1932</v>
      </c>
      <c r="M22" s="298"/>
      <c r="N22" s="299"/>
      <c r="O22" s="307"/>
      <c r="P22" s="88">
        <f t="shared" si="1"/>
        <v>1932</v>
      </c>
    </row>
    <row r="23" spans="1:16" ht="18" customHeight="1" x14ac:dyDescent="0.2">
      <c r="A23" s="294" t="s">
        <v>57</v>
      </c>
      <c r="B23" s="294"/>
      <c r="C23" s="294"/>
      <c r="D23" s="305" t="s">
        <v>12</v>
      </c>
      <c r="E23" s="305"/>
      <c r="F23" s="306">
        <v>10</v>
      </c>
      <c r="G23" s="306"/>
      <c r="H23" s="306"/>
      <c r="I23" s="304">
        <f t="shared" si="2"/>
        <v>1449</v>
      </c>
      <c r="J23" s="304"/>
      <c r="K23" s="304"/>
      <c r="L23" s="297">
        <v>2029</v>
      </c>
      <c r="M23" s="298"/>
      <c r="N23" s="299"/>
      <c r="O23" s="307"/>
      <c r="P23" s="88">
        <f t="shared" si="1"/>
        <v>2029</v>
      </c>
    </row>
    <row r="24" spans="1:16" ht="18" customHeight="1" x14ac:dyDescent="0.2">
      <c r="A24" s="294" t="s">
        <v>57</v>
      </c>
      <c r="B24" s="294"/>
      <c r="C24" s="294"/>
      <c r="D24" s="305" t="s">
        <v>12</v>
      </c>
      <c r="E24" s="305"/>
      <c r="F24" s="306">
        <v>10.5</v>
      </c>
      <c r="G24" s="306"/>
      <c r="H24" s="306"/>
      <c r="I24" s="304">
        <f t="shared" si="2"/>
        <v>1518</v>
      </c>
      <c r="J24" s="304"/>
      <c r="K24" s="304"/>
      <c r="L24" s="297">
        <v>2125</v>
      </c>
      <c r="M24" s="298"/>
      <c r="N24" s="299"/>
      <c r="O24" s="307"/>
      <c r="P24" s="88">
        <f t="shared" si="1"/>
        <v>2125</v>
      </c>
    </row>
  </sheetData>
  <sheetProtection algorithmName="SHA-512" hashValue="ranpHHBhmu5alft054MSPqEK+EwH6UKPT5ozGr15MZByOhUNHkRXdcF9LDEEia9WeOPHBEwdIuwGl1rVwpfipA==" saltValue="xNmslLC5Rk0ha/hWy9nUbQ==" spinCount="100000" sheet="1" objects="1" scenarios="1"/>
  <mergeCells count="111">
    <mergeCell ref="O1:O3"/>
    <mergeCell ref="O4:O24"/>
    <mergeCell ref="P1:P3"/>
    <mergeCell ref="I12:K12"/>
    <mergeCell ref="I13:K13"/>
    <mergeCell ref="I14:K14"/>
    <mergeCell ref="I15:K15"/>
    <mergeCell ref="I16:K16"/>
    <mergeCell ref="I17:K17"/>
    <mergeCell ref="I18:K18"/>
    <mergeCell ref="I19:K19"/>
    <mergeCell ref="I20:K20"/>
    <mergeCell ref="I1:K3"/>
    <mergeCell ref="I4:K4"/>
    <mergeCell ref="I5:K5"/>
    <mergeCell ref="I6:K6"/>
    <mergeCell ref="I7:K7"/>
    <mergeCell ref="I8:K8"/>
    <mergeCell ref="I9:K9"/>
    <mergeCell ref="I10:K10"/>
    <mergeCell ref="A20:C20"/>
    <mergeCell ref="D20:E20"/>
    <mergeCell ref="F20:H20"/>
    <mergeCell ref="L20:N20"/>
    <mergeCell ref="A21:C21"/>
    <mergeCell ref="D21:E21"/>
    <mergeCell ref="F21:H21"/>
    <mergeCell ref="L21:N21"/>
    <mergeCell ref="A18:C18"/>
    <mergeCell ref="D18:E18"/>
    <mergeCell ref="F18:H18"/>
    <mergeCell ref="I21:K21"/>
    <mergeCell ref="L18:N18"/>
    <mergeCell ref="A19:C19"/>
    <mergeCell ref="D19:E19"/>
    <mergeCell ref="F19:H19"/>
    <mergeCell ref="L19:N19"/>
    <mergeCell ref="A24:C24"/>
    <mergeCell ref="D24:E24"/>
    <mergeCell ref="F24:H24"/>
    <mergeCell ref="L24:N24"/>
    <mergeCell ref="A22:C22"/>
    <mergeCell ref="D22:E22"/>
    <mergeCell ref="F22:H22"/>
    <mergeCell ref="L22:N22"/>
    <mergeCell ref="A23:C23"/>
    <mergeCell ref="D23:E23"/>
    <mergeCell ref="F23:H23"/>
    <mergeCell ref="L23:N23"/>
    <mergeCell ref="I22:K22"/>
    <mergeCell ref="I23:K23"/>
    <mergeCell ref="I24:K24"/>
    <mergeCell ref="A16:C16"/>
    <mergeCell ref="D16:E16"/>
    <mergeCell ref="F16:H16"/>
    <mergeCell ref="L16:N16"/>
    <mergeCell ref="A17:C17"/>
    <mergeCell ref="D17:E17"/>
    <mergeCell ref="F17:H17"/>
    <mergeCell ref="L17:N17"/>
    <mergeCell ref="A14:C14"/>
    <mergeCell ref="D14:E14"/>
    <mergeCell ref="F14:H14"/>
    <mergeCell ref="L14:N14"/>
    <mergeCell ref="A15:C15"/>
    <mergeCell ref="D15:E15"/>
    <mergeCell ref="F15:H15"/>
    <mergeCell ref="L15:N15"/>
    <mergeCell ref="A12:C12"/>
    <mergeCell ref="D12:E12"/>
    <mergeCell ref="F12:H12"/>
    <mergeCell ref="L12:N12"/>
    <mergeCell ref="A13:C13"/>
    <mergeCell ref="D13:E13"/>
    <mergeCell ref="F13:H13"/>
    <mergeCell ref="L13:N13"/>
    <mergeCell ref="A10:C10"/>
    <mergeCell ref="D10:E10"/>
    <mergeCell ref="F10:H10"/>
    <mergeCell ref="L10:N10"/>
    <mergeCell ref="A11:C11"/>
    <mergeCell ref="D11:E11"/>
    <mergeCell ref="F11:H11"/>
    <mergeCell ref="L11:N11"/>
    <mergeCell ref="A8:C8"/>
    <mergeCell ref="D8:E8"/>
    <mergeCell ref="F8:H8"/>
    <mergeCell ref="L8:N8"/>
    <mergeCell ref="A9:C9"/>
    <mergeCell ref="D9:E9"/>
    <mergeCell ref="F9:H9"/>
    <mergeCell ref="L9:N9"/>
    <mergeCell ref="I11:K11"/>
    <mergeCell ref="A6:C6"/>
    <mergeCell ref="D6:E6"/>
    <mergeCell ref="F6:H6"/>
    <mergeCell ref="L6:N6"/>
    <mergeCell ref="A7:C7"/>
    <mergeCell ref="D7:E7"/>
    <mergeCell ref="F7:H7"/>
    <mergeCell ref="L7:N7"/>
    <mergeCell ref="A1:H3"/>
    <mergeCell ref="L1:N3"/>
    <mergeCell ref="A4:C4"/>
    <mergeCell ref="D4:E4"/>
    <mergeCell ref="F4:H4"/>
    <mergeCell ref="L4:N4"/>
    <mergeCell ref="A5:C5"/>
    <mergeCell ref="D5:E5"/>
    <mergeCell ref="F5:H5"/>
    <mergeCell ref="L5:N5"/>
  </mergeCells>
  <phoneticPr fontId="6"/>
  <printOptions horizontalCentered="1"/>
  <pageMargins left="0.19685039370078741" right="0.19685039370078741" top="0.59055118110236227" bottom="0.59055118110236227" header="0.39370078740157483" footer="0.19685039370078741"/>
  <pageSetup paperSize="9" firstPageNumber="0" fitToHeight="0" orientation="portrait" useFirstPageNumber="1" horizontalDpi="300" verticalDpi="300" r:id="rId1"/>
  <headerFooter alignWithMargins="0">
    <oddHeader>&amp;L別表&amp;C&amp;A</oddHeader>
    <oddFooter>&amp;R&amp;P/&amp;N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40</vt:i4>
      </vt:variant>
    </vt:vector>
  </HeadingPairs>
  <TitlesOfParts>
    <vt:vector size="52" baseType="lpstr">
      <vt:lpstr>明細書（身体介護を伴わない）</vt:lpstr>
      <vt:lpstr>➀身体介護を伴わない移動支援・単一</vt:lpstr>
      <vt:lpstr>②身体介護を伴わない移動支援・複合（深夜＆夜間早朝）</vt:lpstr>
      <vt:lpstr>③身体介護を伴わない移動支援・複合（夜間早朝＆日中）</vt:lpstr>
      <vt:lpstr>④身体介護を伴わない移動支援・複合（日中＆夜間早朝）</vt:lpstr>
      <vt:lpstr>⑤身体介護を伴わない移動支援・複合（夜間早朝＆深夜）</vt:lpstr>
      <vt:lpstr>⑥身体介護を伴わない移動支援・複合（早朝＆日中&amp;夜間）</vt:lpstr>
      <vt:lpstr>⑦身体介護を伴わない移動支援・複合（日中＆夜間＆深夜）</vt:lpstr>
      <vt:lpstr>基本（介護無）・単一</vt:lpstr>
      <vt:lpstr>基本（介護無）・複合</vt:lpstr>
      <vt:lpstr>基本・単一</vt:lpstr>
      <vt:lpstr>基本・複合</vt:lpstr>
      <vt:lpstr>'基本（介護無）・単一'!_1_</vt:lpstr>
      <vt:lpstr>'⑤身体介護を伴わない移動支援・複合（夜間早朝＆深夜）'!_10_</vt:lpstr>
      <vt:lpstr>'③身体介護を伴わない移動支援・複合（夜間早朝＆日中）'!_11_</vt:lpstr>
      <vt:lpstr>'明細書（身体介護を伴わない）'!_12_</vt:lpstr>
      <vt:lpstr>'基本（介護無）・複合'!_13_</vt:lpstr>
      <vt:lpstr>基本・単一!_14_</vt:lpstr>
      <vt:lpstr>基本・複合!_15_</vt:lpstr>
      <vt:lpstr>'➀身体介護を伴わない移動支援・単一'!_16_</vt:lpstr>
      <vt:lpstr>'②身体介護を伴わない移動支援・複合（深夜＆夜間早朝）'!_17_</vt:lpstr>
      <vt:lpstr>'⑥身体介護を伴わない移動支援・複合（早朝＆日中&amp;夜間）'!_18_</vt:lpstr>
      <vt:lpstr>'⑦身体介護を伴わない移動支援・複合（日中＆夜間＆深夜）'!_19_</vt:lpstr>
      <vt:lpstr>'基本（介護無）・複合'!_2_</vt:lpstr>
      <vt:lpstr>'④身体介護を伴わない移動支援・複合（日中＆夜間早朝）'!_20_</vt:lpstr>
      <vt:lpstr>'⑤身体介護を伴わない移動支援・複合（夜間早朝＆深夜）'!_21_</vt:lpstr>
      <vt:lpstr>'③身体介護を伴わない移動支援・複合（夜間早朝＆日中）'!_22_</vt:lpstr>
      <vt:lpstr>基本・単一!_3_</vt:lpstr>
      <vt:lpstr>基本・複合!_4_</vt:lpstr>
      <vt:lpstr>'➀身体介護を伴わない移動支援・単一'!_5_</vt:lpstr>
      <vt:lpstr>'②身体介護を伴わない移動支援・複合（深夜＆夜間早朝）'!_6_</vt:lpstr>
      <vt:lpstr>'⑥身体介護を伴わない移動支援・複合（早朝＆日中&amp;夜間）'!_7_</vt:lpstr>
      <vt:lpstr>'⑦身体介護を伴わない移動支援・複合（日中＆夜間＆深夜）'!_8_</vt:lpstr>
      <vt:lpstr>'④身体介護を伴わない移動支援・複合（日中＆夜間早朝）'!_9_</vt:lpstr>
      <vt:lpstr>'➀身体介護を伴わない移動支援・単一'!Print_Area</vt:lpstr>
      <vt:lpstr>'②身体介護を伴わない移動支援・複合（深夜＆夜間早朝）'!Print_Area</vt:lpstr>
      <vt:lpstr>'③身体介護を伴わない移動支援・複合（夜間早朝＆日中）'!Print_Area</vt:lpstr>
      <vt:lpstr>'④身体介護を伴わない移動支援・複合（日中＆夜間早朝）'!Print_Area</vt:lpstr>
      <vt:lpstr>'⑤身体介護を伴わない移動支援・複合（夜間早朝＆深夜）'!Print_Area</vt:lpstr>
      <vt:lpstr>'⑥身体介護を伴わない移動支援・複合（早朝＆日中&amp;夜間）'!Print_Area</vt:lpstr>
      <vt:lpstr>'⑦身体介護を伴わない移動支援・複合（日中＆夜間＆深夜）'!Print_Area</vt:lpstr>
      <vt:lpstr>'基本（介護無）・単一'!Print_Area</vt:lpstr>
      <vt:lpstr>'明細書（身体介護を伴わない）'!Print_Area</vt:lpstr>
      <vt:lpstr>'➀身体介護を伴わない移動支援・単一'!Print_Titles</vt:lpstr>
      <vt:lpstr>'②身体介護を伴わない移動支援・複合（深夜＆夜間早朝）'!Print_Titles</vt:lpstr>
      <vt:lpstr>'③身体介護を伴わない移動支援・複合（夜間早朝＆日中）'!Print_Titles</vt:lpstr>
      <vt:lpstr>'④身体介護を伴わない移動支援・複合（日中＆夜間早朝）'!Print_Titles</vt:lpstr>
      <vt:lpstr>'⑤身体介護を伴わない移動支援・複合（夜間早朝＆深夜）'!Print_Titles</vt:lpstr>
      <vt:lpstr>'⑥身体介護を伴わない移動支援・複合（早朝＆日中&amp;夜間）'!Print_Titles</vt:lpstr>
      <vt:lpstr>'⑦身体介護を伴わない移動支援・複合（日中＆夜間＆深夜）'!Print_Titles</vt:lpstr>
      <vt:lpstr>'基本（介護無）・単一'!Print_Titles</vt:lpstr>
      <vt:lpstr>'基本（介護無）・複合'!Print_Titles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中畑 礼子</dc:creator>
  <cp:lastModifiedBy>對馬 いずみ</cp:lastModifiedBy>
  <cp:lastPrinted>2026-03-19T05:06:57Z</cp:lastPrinted>
  <dcterms:created xsi:type="dcterms:W3CDTF">2025-04-02T08:20:26Z</dcterms:created>
  <dcterms:modified xsi:type="dcterms:W3CDTF">2026-03-30T00:44:46Z</dcterms:modified>
</cp:coreProperties>
</file>