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５号　ハー②" sheetId="1" r:id="rId1"/>
    <sheet name="５号　ハー② (記入例)" sheetId="4" r:id="rId2"/>
  </sheets>
  <definedNames>
    <definedName name="_xlnm.Print_Area" localSheetId="0">'５号　ハー②'!$A$1:$L$61</definedName>
    <definedName name="_xlnm.Print_Area" localSheetId="1">'５号　ハー② (記入例)'!$A$1:$L$61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9" i="4" l="1"/>
  <c r="J50" i="4"/>
  <c r="J51" i="4"/>
  <c r="J52" i="1"/>
  <c r="H52" i="1"/>
  <c r="G52" i="1"/>
  <c r="E52" i="1"/>
  <c r="J43" i="1"/>
  <c r="H43" i="1"/>
  <c r="G43" i="1"/>
  <c r="E43" i="1"/>
  <c r="J30" i="1"/>
  <c r="H30" i="1"/>
  <c r="G30" i="1"/>
  <c r="E30" i="1"/>
  <c r="J21" i="1"/>
  <c r="G21" i="1"/>
  <c r="E21" i="1"/>
  <c r="H21" i="1"/>
  <c r="I11" i="1"/>
  <c r="K10" i="1" s="1"/>
  <c r="G35" i="1" l="1"/>
  <c r="G36" i="1" s="1"/>
  <c r="J53" i="1"/>
  <c r="J54" i="1" s="1"/>
  <c r="J44" i="1"/>
  <c r="J45" i="1" s="1"/>
  <c r="J31" i="1"/>
  <c r="J32" i="1" s="1"/>
  <c r="J22" i="1"/>
  <c r="J23" i="1" s="1"/>
  <c r="K8" i="1"/>
  <c r="K9" i="1"/>
  <c r="K11" i="1"/>
  <c r="K7" i="1"/>
  <c r="J60" i="1" l="1"/>
  <c r="J61" i="1" s="1"/>
  <c r="J58" i="1"/>
  <c r="J59" i="1" s="1"/>
  <c r="E51" i="4" l="1"/>
  <c r="E50" i="4"/>
  <c r="E41" i="4" s="1"/>
  <c r="E49" i="4"/>
  <c r="E20" i="4"/>
  <c r="G20" i="4" s="1"/>
  <c r="E19" i="4"/>
  <c r="J19" i="4" s="1"/>
  <c r="E18" i="4"/>
  <c r="J18" i="4" s="1"/>
  <c r="H30" i="4"/>
  <c r="J29" i="4"/>
  <c r="J28" i="4"/>
  <c r="J27" i="4"/>
  <c r="G29" i="4"/>
  <c r="G28" i="4"/>
  <c r="G27" i="4"/>
  <c r="G49" i="4" l="1"/>
  <c r="G30" i="4"/>
  <c r="G19" i="4"/>
  <c r="E40" i="4"/>
  <c r="G40" i="4" s="1"/>
  <c r="J41" i="4"/>
  <c r="G41" i="4"/>
  <c r="E42" i="4"/>
  <c r="J40" i="4"/>
  <c r="G50" i="4"/>
  <c r="J52" i="4"/>
  <c r="G51" i="4"/>
  <c r="G18" i="4"/>
  <c r="G21" i="4" s="1"/>
  <c r="G52" i="4"/>
  <c r="J20" i="4"/>
  <c r="I11" i="4"/>
  <c r="K7" i="4" s="1"/>
  <c r="E52" i="4"/>
  <c r="J30" i="4"/>
  <c r="E30" i="4"/>
  <c r="J21" i="4"/>
  <c r="E21" i="4"/>
  <c r="E43" i="4" l="1"/>
  <c r="J31" i="4"/>
  <c r="J32" i="4" s="1"/>
  <c r="J53" i="4"/>
  <c r="J54" i="4" s="1"/>
  <c r="J42" i="4"/>
  <c r="J43" i="4" s="1"/>
  <c r="G42" i="4"/>
  <c r="G43" i="4" s="1"/>
  <c r="G35" i="4"/>
  <c r="J22" i="4"/>
  <c r="J23" i="4" s="1"/>
  <c r="J44" i="4"/>
  <c r="J45" i="4" s="1"/>
  <c r="K9" i="4"/>
  <c r="K8" i="4"/>
  <c r="J60" i="4" l="1"/>
  <c r="J58" i="4"/>
</calcChain>
</file>

<file path=xl/sharedStrings.xml><?xml version="1.0" encoding="utf-8"?>
<sst xmlns="http://schemas.openxmlformats.org/spreadsheetml/2006/main" count="183" uniqueCount="65">
  <si>
    <t>法人名又は事業主名：</t>
    <rPh sb="0" eb="2">
      <t>ホウジン</t>
    </rPh>
    <rPh sb="2" eb="3">
      <t>メイ</t>
    </rPh>
    <rPh sb="3" eb="4">
      <t>マタ</t>
    </rPh>
    <rPh sb="5" eb="9">
      <t>ジギョウヌシメイ</t>
    </rPh>
    <phoneticPr fontId="3"/>
  </si>
  <si>
    <t>年</t>
    <rPh sb="0" eb="1">
      <t>ネン</t>
    </rPh>
    <phoneticPr fontId="3"/>
  </si>
  <si>
    <t>月</t>
    <rPh sb="0" eb="1">
      <t>ツキ</t>
    </rPh>
    <phoneticPr fontId="3"/>
  </si>
  <si>
    <t>計</t>
    <rPh sb="0" eb="1">
      <t>ケイ</t>
    </rPh>
    <phoneticPr fontId="3"/>
  </si>
  <si>
    <t xml:space="preserve">細分類業種名 </t>
    <phoneticPr fontId="3"/>
  </si>
  <si>
    <t>細分類番号
（４桁）</t>
    <rPh sb="0" eb="1">
      <t>サイ</t>
    </rPh>
    <rPh sb="1" eb="3">
      <t>ブンルイ</t>
    </rPh>
    <rPh sb="3" eb="5">
      <t>バンゴウ</t>
    </rPh>
    <rPh sb="8" eb="9">
      <t>ケタ</t>
    </rPh>
    <phoneticPr fontId="3"/>
  </si>
  <si>
    <t>≧５％</t>
    <phoneticPr fontId="3"/>
  </si>
  <si>
    <t>構成比</t>
    <rPh sb="0" eb="3">
      <t>コウセイヒ</t>
    </rPh>
    <phoneticPr fontId="3"/>
  </si>
  <si>
    <t>企業全体の売上高</t>
    <rPh sb="0" eb="4">
      <t>キギョウゼンタイ</t>
    </rPh>
    <rPh sb="5" eb="8">
      <t>ウリアゲダカ</t>
    </rPh>
    <phoneticPr fontId="3"/>
  </si>
  <si>
    <t>（１）営んでいる事業が属する業種及びその指定状況</t>
    <rPh sb="3" eb="4">
      <t>イトナ</t>
    </rPh>
    <rPh sb="8" eb="10">
      <t>ジギョウ</t>
    </rPh>
    <rPh sb="11" eb="12">
      <t>ゾク</t>
    </rPh>
    <rPh sb="14" eb="16">
      <t>ギョウシュ</t>
    </rPh>
    <rPh sb="16" eb="17">
      <t>オヨ</t>
    </rPh>
    <rPh sb="20" eb="24">
      <t>シテイジョウキョウ</t>
    </rPh>
    <phoneticPr fontId="3"/>
  </si>
  <si>
    <t>　×　100  ＝</t>
    <phoneticPr fontId="3"/>
  </si>
  <si>
    <t>最近1年間（直近期）の
売上高　（円）</t>
    <rPh sb="6" eb="8">
      <t>チョッキン</t>
    </rPh>
    <rPh sb="8" eb="9">
      <t>キ</t>
    </rPh>
    <rPh sb="12" eb="14">
      <t>ウリアゲ</t>
    </rPh>
    <rPh sb="14" eb="15">
      <t>ダカ</t>
    </rPh>
    <rPh sb="17" eb="18">
      <t>エン</t>
    </rPh>
    <phoneticPr fontId="3"/>
  </si>
  <si>
    <t>売上高（円）</t>
    <rPh sb="0" eb="3">
      <t>ウリアゲダカ</t>
    </rPh>
    <rPh sb="4" eb="5">
      <t>エン</t>
    </rPh>
    <phoneticPr fontId="3"/>
  </si>
  <si>
    <t>売上原価（円)</t>
    <rPh sb="0" eb="2">
      <t>ウリアゲ</t>
    </rPh>
    <rPh sb="2" eb="4">
      <t>ゲンカ</t>
    </rPh>
    <rPh sb="5" eb="6">
      <t>エン</t>
    </rPh>
    <phoneticPr fontId="3"/>
  </si>
  <si>
    <t>販売費及び一般管理費(円）</t>
    <rPh sb="0" eb="2">
      <t>ハンバイ</t>
    </rPh>
    <rPh sb="2" eb="3">
      <t>ヒ</t>
    </rPh>
    <rPh sb="3" eb="4">
      <t>オヨ</t>
    </rPh>
    <rPh sb="5" eb="10">
      <t>イッパンカンリヒ</t>
    </rPh>
    <rPh sb="11" eb="12">
      <t>エン</t>
    </rPh>
    <phoneticPr fontId="3"/>
  </si>
  <si>
    <t>＝</t>
    <phoneticPr fontId="3"/>
  </si>
  <si>
    <r>
      <t>・・</t>
    </r>
    <r>
      <rPr>
        <b/>
        <sz val="12"/>
        <color theme="1"/>
        <rFont val="游ゴシック"/>
        <family val="3"/>
        <charset val="128"/>
        <scheme val="minor"/>
      </rPr>
      <t>（A）</t>
    </r>
    <phoneticPr fontId="3"/>
  </si>
  <si>
    <r>
      <t>・・</t>
    </r>
    <r>
      <rPr>
        <b/>
        <sz val="12"/>
        <color theme="1"/>
        <rFont val="游ゴシック"/>
        <family val="3"/>
        <charset val="128"/>
        <scheme val="minor"/>
      </rPr>
      <t>（B）</t>
    </r>
    <phoneticPr fontId="3"/>
  </si>
  <si>
    <t>≧20％</t>
    <phoneticPr fontId="3"/>
  </si>
  <si>
    <t>５号認定確認書（ハー②）</t>
    <rPh sb="1" eb="7">
      <t>ゴウニンテイカクニンショ</t>
    </rPh>
    <phoneticPr fontId="3"/>
  </si>
  <si>
    <t>指定業種
（〇印）</t>
    <rPh sb="0" eb="4">
      <t>シテイギョウシュ</t>
    </rPh>
    <rPh sb="7" eb="8">
      <t>イン</t>
    </rPh>
    <phoneticPr fontId="3"/>
  </si>
  <si>
    <r>
      <t>※</t>
    </r>
    <r>
      <rPr>
        <sz val="11"/>
        <color theme="1"/>
        <rFont val="游ゴシック"/>
        <family val="3"/>
        <charset val="128"/>
        <scheme val="minor"/>
      </rPr>
      <t>業種欄には、日本標準産業分類の細分類番号と細分類業種名を記載</t>
    </r>
    <r>
      <rPr>
        <b/>
        <sz val="11"/>
        <color theme="1"/>
        <rFont val="游ゴシック"/>
        <family val="3"/>
        <charset val="128"/>
        <scheme val="minor"/>
      </rPr>
      <t xml:space="preserve">
※本確認書（イ－②）は､指定業種と指定業種に属さない事業を行っている場合に使用する。</t>
    </r>
    <rPh sb="44" eb="48">
      <t>シテイギョウシュ</t>
    </rPh>
    <rPh sb="49" eb="53">
      <t>シテイギョウシュ</t>
    </rPh>
    <rPh sb="54" eb="55">
      <t>ゾク</t>
    </rPh>
    <rPh sb="61" eb="62">
      <t>オコナ</t>
    </rPh>
    <rPh sb="66" eb="68">
      <t>バアイ</t>
    </rPh>
    <phoneticPr fontId="3"/>
  </si>
  <si>
    <t>　【企業全体】</t>
    <rPh sb="2" eb="6">
      <t>キギョウゼンタイ</t>
    </rPh>
    <phoneticPr fontId="3"/>
  </si>
  <si>
    <t xml:space="preserve">  ×１００　</t>
    <phoneticPr fontId="3"/>
  </si>
  <si>
    <t>＝</t>
    <phoneticPr fontId="3"/>
  </si>
  <si>
    <t>(ウ)</t>
    <phoneticPr fontId="3"/>
  </si>
  <si>
    <t>(ア）</t>
    <phoneticPr fontId="3"/>
  </si>
  <si>
    <t>(イ)</t>
    <phoneticPr fontId="3"/>
  </si>
  <si>
    <t>(カ）</t>
    <phoneticPr fontId="3"/>
  </si>
  <si>
    <t>(キ)</t>
    <phoneticPr fontId="3"/>
  </si>
  <si>
    <t>(ク)</t>
    <phoneticPr fontId="3"/>
  </si>
  <si>
    <r>
      <t>・・</t>
    </r>
    <r>
      <rPr>
        <b/>
        <sz val="12"/>
        <color theme="1"/>
        <rFont val="游ゴシック"/>
        <family val="3"/>
        <charset val="128"/>
        <scheme val="minor"/>
      </rPr>
      <t>（A’）</t>
    </r>
    <phoneticPr fontId="3"/>
  </si>
  <si>
    <t>（２）最近3か月間の売上高、月平均営業利益率</t>
    <rPh sb="10" eb="13">
      <t>ウリアゲダカ</t>
    </rPh>
    <rPh sb="14" eb="17">
      <t>ツキヘイキン</t>
    </rPh>
    <rPh sb="17" eb="22">
      <t>エイギョウリエキリツ</t>
    </rPh>
    <phoneticPr fontId="3"/>
  </si>
  <si>
    <t>(ア)／(カ)</t>
    <phoneticPr fontId="3"/>
  </si>
  <si>
    <t>　【指定業種のみ】</t>
    <rPh sb="2" eb="6">
      <t>シテイギョウシュ</t>
    </rPh>
    <phoneticPr fontId="3"/>
  </si>
  <si>
    <t>（３）Ａの期間に対応する前年等の3か月間の売上高、月平均営業利益率</t>
    <rPh sb="5" eb="7">
      <t>キカン</t>
    </rPh>
    <rPh sb="8" eb="10">
      <t>タイオウ</t>
    </rPh>
    <rPh sb="12" eb="14">
      <t>ゼンネン</t>
    </rPh>
    <rPh sb="14" eb="15">
      <t>トウ</t>
    </rPh>
    <rPh sb="18" eb="20">
      <t>ゲツカン</t>
    </rPh>
    <rPh sb="21" eb="23">
      <t>ウリアゲ</t>
    </rPh>
    <rPh sb="23" eb="24">
      <t>ダカ</t>
    </rPh>
    <rPh sb="25" eb="28">
      <t>ツキヘイキン</t>
    </rPh>
    <rPh sb="28" eb="30">
      <t>エイギョウ</t>
    </rPh>
    <rPh sb="30" eb="32">
      <t>リエキ</t>
    </rPh>
    <rPh sb="32" eb="33">
      <t>リツ</t>
    </rPh>
    <phoneticPr fontId="3"/>
  </si>
  <si>
    <t>(サ）</t>
    <phoneticPr fontId="3"/>
  </si>
  <si>
    <t>(シ)</t>
    <phoneticPr fontId="3"/>
  </si>
  <si>
    <t>(ス)</t>
    <phoneticPr fontId="3"/>
  </si>
  <si>
    <r>
      <t>・・</t>
    </r>
    <r>
      <rPr>
        <b/>
        <sz val="12"/>
        <color theme="1"/>
        <rFont val="游ゴシック"/>
        <family val="3"/>
        <charset val="128"/>
        <scheme val="minor"/>
      </rPr>
      <t>（B’）</t>
    </r>
    <phoneticPr fontId="3"/>
  </si>
  <si>
    <t>(タ）</t>
    <phoneticPr fontId="3"/>
  </si>
  <si>
    <t>(チ)</t>
    <phoneticPr fontId="3"/>
  </si>
  <si>
    <t>(ツ)</t>
    <phoneticPr fontId="3"/>
  </si>
  <si>
    <t>（(B)－（A））／（B）</t>
    <phoneticPr fontId="3"/>
  </si>
  <si>
    <t>（(B’)－（A’））／（B’）</t>
    <phoneticPr fontId="3"/>
  </si>
  <si>
    <t>（４）最近3か月間と前年等の同期の月平均営業利益率の減少率</t>
    <rPh sb="14" eb="16">
      <t>ドウキ</t>
    </rPh>
    <rPh sb="17" eb="20">
      <t>ツキヘイキン</t>
    </rPh>
    <rPh sb="20" eb="25">
      <t>エイギョウリエキリツ</t>
    </rPh>
    <rPh sb="26" eb="28">
      <t>ゲンショウ</t>
    </rPh>
    <rPh sb="28" eb="29">
      <t>リツ</t>
    </rPh>
    <phoneticPr fontId="3"/>
  </si>
  <si>
    <t>最近3か月間における企業全体の売上高に占める指定業種の売上高の割合</t>
    <rPh sb="10" eb="12">
      <t>キギョウ</t>
    </rPh>
    <rPh sb="12" eb="14">
      <t>ゼンタイ</t>
    </rPh>
    <rPh sb="15" eb="18">
      <t>ウリアゲダカ</t>
    </rPh>
    <rPh sb="19" eb="20">
      <t>シ</t>
    </rPh>
    <rPh sb="22" eb="26">
      <t>シテイギョウシュ</t>
    </rPh>
    <rPh sb="27" eb="30">
      <t>ウリアゲダカ</t>
    </rPh>
    <rPh sb="31" eb="33">
      <t>ワリアイ</t>
    </rPh>
    <phoneticPr fontId="3"/>
  </si>
  <si>
    <t>㈱◇◇◇◇◇亭</t>
    <rPh sb="6" eb="7">
      <t>テイ</t>
    </rPh>
    <phoneticPr fontId="3"/>
  </si>
  <si>
    <t>０９９６</t>
    <phoneticPr fontId="3"/>
  </si>
  <si>
    <t>そう菜製造業</t>
    <phoneticPr fontId="3"/>
  </si>
  <si>
    <t>７６１１</t>
    <phoneticPr fontId="3"/>
  </si>
  <si>
    <t>７６２２</t>
    <phoneticPr fontId="3"/>
  </si>
  <si>
    <t>食堂、レストラン</t>
    <phoneticPr fontId="3"/>
  </si>
  <si>
    <t>料亭</t>
    <phoneticPr fontId="3"/>
  </si>
  <si>
    <t>〇</t>
    <phoneticPr fontId="3"/>
  </si>
  <si>
    <t>月平均営業利益率＝{(ア)－((イ)＋(ウ))}／(ア）</t>
    <rPh sb="0" eb="3">
      <t>ツキヘイキン</t>
    </rPh>
    <rPh sb="3" eb="8">
      <t>エイギョウリエキリツ</t>
    </rPh>
    <phoneticPr fontId="3"/>
  </si>
  <si>
    <t>営業利益＝(ア)－((イ)＋(ウ))</t>
    <rPh sb="0" eb="4">
      <t>エイギョウリエキ</t>
    </rPh>
    <phoneticPr fontId="3"/>
  </si>
  <si>
    <t>月平均営業利益率＝{(カ)－((キ)＋(ク))}／(カ）</t>
    <rPh sb="0" eb="3">
      <t>ツキヘイキン</t>
    </rPh>
    <rPh sb="3" eb="8">
      <t>エイギョウリエキリツ</t>
    </rPh>
    <phoneticPr fontId="3"/>
  </si>
  <si>
    <t>営業利益＝(カ)－((キ)＋(ク))</t>
    <rPh sb="0" eb="4">
      <t>エイギョウリエキ</t>
    </rPh>
    <phoneticPr fontId="3"/>
  </si>
  <si>
    <t>営業利益＝(サ)－((シ)＋(ス))</t>
    <phoneticPr fontId="3"/>
  </si>
  <si>
    <t>月平均営業利益率＝{(サ)－((シ)＋(ス))}／(サ）</t>
    <phoneticPr fontId="3"/>
  </si>
  <si>
    <t>営業利益＝(タ)－((チ)＋(ツ))</t>
    <phoneticPr fontId="3"/>
  </si>
  <si>
    <t>月平均営業利益率＝{(タ)－((チ)＋(ツ))}／(タ）</t>
    <phoneticPr fontId="3"/>
  </si>
  <si>
    <t>【記入例】　　　　　　　５号認定確認書（ハー②）</t>
    <rPh sb="1" eb="4">
      <t>キニュウレイ</t>
    </rPh>
    <rPh sb="13" eb="19">
      <t>ゴウニンテイカクニンショ</t>
    </rPh>
    <phoneticPr fontId="3"/>
  </si>
  <si>
    <t>：記入箇所</t>
    <rPh sb="1" eb="5">
      <t>キニュウカショ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</si>
</sst>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quot;円&quot;"/>
  </numFmts>
  <fonts count="20" x14ac:knownFonts="1">
    <font>
      <sz val="11"/>
      <color theme="1"/>
      <name val="游ゴシック"/>
      <family val="2"/>
      <scheme val="minor"/>
    </font>
    <font>
      <sz val="11"/>
      <color theme="1"/>
      <name val="游ゴシック"/>
      <family val="2"/>
      <scheme val="minor"/>
    </font>
    <font>
      <b/>
      <sz val="11"/>
      <color theme="0"/>
      <name val="游ゴシック"/>
      <family val="2"/>
      <charset val="128"/>
      <scheme val="minor"/>
    </font>
    <font>
      <sz val="6"/>
      <name val="游ゴシック"/>
      <family val="3"/>
      <charset val="128"/>
      <scheme val="minor"/>
    </font>
    <font>
      <sz val="12"/>
      <color theme="1"/>
      <name val="游ゴシック"/>
      <family val="2"/>
      <scheme val="minor"/>
    </font>
    <font>
      <sz val="12"/>
      <color theme="1"/>
      <name val="游ゴシック"/>
      <family val="3"/>
      <charset val="128"/>
      <scheme val="minor"/>
    </font>
    <font>
      <sz val="14"/>
      <color theme="1"/>
      <name val="游ゴシック"/>
      <family val="2"/>
      <scheme val="minor"/>
    </font>
    <font>
      <b/>
      <sz val="14"/>
      <color theme="0"/>
      <name val="游ゴシック"/>
      <family val="2"/>
      <charset val="128"/>
      <scheme val="minor"/>
    </font>
    <font>
      <b/>
      <sz val="14"/>
      <color theme="0"/>
      <name val="游ゴシック"/>
      <family val="3"/>
      <charset val="128"/>
      <scheme val="minor"/>
    </font>
    <font>
      <sz val="14"/>
      <color theme="1"/>
      <name val="HGP創英角ｺﾞｼｯｸUB"/>
      <family val="3"/>
      <charset val="128"/>
    </font>
    <font>
      <sz val="16"/>
      <color theme="1"/>
      <name val="HGP創英角ｺﾞｼｯｸUB"/>
      <family val="3"/>
      <charset val="128"/>
    </font>
    <font>
      <b/>
      <sz val="11"/>
      <color theme="1"/>
      <name val="游ゴシック"/>
      <family val="3"/>
      <charset val="128"/>
      <scheme val="minor"/>
    </font>
    <font>
      <sz val="11"/>
      <color theme="1"/>
      <name val="游ゴシック"/>
      <family val="3"/>
      <charset val="128"/>
      <scheme val="minor"/>
    </font>
    <font>
      <sz val="12"/>
      <color theme="1"/>
      <name val="HGP創英角ｺﾞｼｯｸUB"/>
      <family val="3"/>
      <charset val="128"/>
    </font>
    <font>
      <b/>
      <sz val="12"/>
      <color theme="1"/>
      <name val="游ゴシック"/>
      <family val="3"/>
      <charset val="128"/>
      <scheme val="minor"/>
    </font>
    <font>
      <sz val="10"/>
      <color theme="1"/>
      <name val="游ゴシック"/>
      <family val="2"/>
      <scheme val="minor"/>
    </font>
    <font>
      <sz val="10"/>
      <color theme="1"/>
      <name val="游ゴシック"/>
      <family val="3"/>
      <charset val="128"/>
      <scheme val="minor"/>
    </font>
    <font>
      <b/>
      <sz val="12"/>
      <color theme="1"/>
      <name val="游ゴシック"/>
      <family val="2"/>
      <scheme val="minor"/>
    </font>
    <font>
      <sz val="16"/>
      <color theme="1"/>
      <name val="游ゴシック"/>
      <family val="2"/>
      <scheme val="minor"/>
    </font>
    <font>
      <sz val="14"/>
      <color theme="1"/>
      <name val="游ゴシック"/>
      <family val="3"/>
      <charset val="128"/>
      <scheme val="minor"/>
    </font>
  </fonts>
  <fills count="4">
    <fill>
      <patternFill patternType="none"/>
    </fill>
    <fill>
      <patternFill patternType="gray125"/>
    </fill>
    <fill>
      <patternFill patternType="solid">
        <fgColor rgb="FFA5A5A5"/>
      </patternFill>
    </fill>
    <fill>
      <patternFill patternType="solid">
        <fgColor theme="8" tint="0.79998168889431442"/>
        <bgColor indexed="64"/>
      </patternFill>
    </fill>
  </fills>
  <borders count="26">
    <border>
      <left/>
      <right/>
      <top/>
      <bottom/>
      <diagonal/>
    </border>
    <border>
      <left style="double">
        <color rgb="FF3F3F3F"/>
      </left>
      <right style="double">
        <color rgb="FF3F3F3F"/>
      </right>
      <top style="double">
        <color rgb="FF3F3F3F"/>
      </top>
      <bottom style="double">
        <color rgb="FF3F3F3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uble">
        <color rgb="FF3F3F3F"/>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s>
  <cellStyleXfs count="4">
    <xf numFmtId="0" fontId="0" fillId="0" borderId="0"/>
    <xf numFmtId="9" fontId="1" fillId="0" borderId="0" applyFont="0" applyFill="0" applyBorder="0" applyAlignment="0" applyProtection="0">
      <alignment vertical="center"/>
    </xf>
    <xf numFmtId="0" fontId="2" fillId="2" borderId="1" applyNumberFormat="0" applyAlignment="0" applyProtection="0">
      <alignment vertical="center"/>
    </xf>
    <xf numFmtId="38" fontId="1" fillId="0" borderId="0" applyFont="0" applyFill="0" applyBorder="0" applyAlignment="0" applyProtection="0">
      <alignment vertical="center"/>
    </xf>
  </cellStyleXfs>
  <cellXfs count="167">
    <xf numFmtId="0" fontId="0" fillId="0" borderId="0" xfId="0"/>
    <xf numFmtId="0" fontId="4" fillId="0" borderId="0" xfId="0" applyFont="1"/>
    <xf numFmtId="0" fontId="4" fillId="0" borderId="3" xfId="0" applyFont="1" applyBorder="1" applyAlignment="1">
      <alignment horizontal="center"/>
    </xf>
    <xf numFmtId="0" fontId="5" fillId="0" borderId="3" xfId="0" applyFont="1" applyBorder="1" applyAlignment="1">
      <alignment horizontal="center"/>
    </xf>
    <xf numFmtId="0" fontId="0" fillId="0" borderId="0" xfId="0" applyBorder="1" applyAlignment="1"/>
    <xf numFmtId="0" fontId="0" fillId="0" borderId="3" xfId="0" applyBorder="1" applyAlignment="1">
      <alignment horizontal="center" vertical="center" wrapText="1"/>
    </xf>
    <xf numFmtId="0" fontId="4" fillId="0" borderId="5" xfId="0" applyFont="1" applyBorder="1"/>
    <xf numFmtId="0" fontId="0" fillId="0" borderId="17" xfId="0" applyBorder="1"/>
    <xf numFmtId="0" fontId="0" fillId="0" borderId="16" xfId="0" applyBorder="1"/>
    <xf numFmtId="0" fontId="8" fillId="0" borderId="0" xfId="2" applyFont="1" applyFill="1" applyBorder="1" applyAlignment="1"/>
    <xf numFmtId="176" fontId="0" fillId="0" borderId="11" xfId="1" applyNumberFormat="1" applyFont="1" applyBorder="1" applyAlignment="1"/>
    <xf numFmtId="176" fontId="0" fillId="0" borderId="15" xfId="1" applyNumberFormat="1" applyFont="1" applyBorder="1" applyAlignment="1"/>
    <xf numFmtId="176" fontId="0" fillId="0" borderId="16" xfId="1" applyNumberFormat="1" applyFont="1" applyBorder="1" applyAlignment="1"/>
    <xf numFmtId="0" fontId="5" fillId="0" borderId="0" xfId="0" applyFont="1" applyBorder="1" applyAlignment="1">
      <alignment horizontal="center" vertical="center"/>
    </xf>
    <xf numFmtId="38" fontId="9" fillId="0" borderId="6" xfId="3" applyFont="1" applyBorder="1" applyAlignment="1"/>
    <xf numFmtId="0" fontId="4" fillId="0" borderId="5" xfId="0" applyFont="1" applyBorder="1" applyAlignment="1">
      <alignment horizontal="center"/>
    </xf>
    <xf numFmtId="0" fontId="5" fillId="0" borderId="0" xfId="0" applyFont="1" applyBorder="1"/>
    <xf numFmtId="38" fontId="9" fillId="0" borderId="0" xfId="3" applyFont="1" applyBorder="1" applyAlignment="1"/>
    <xf numFmtId="38" fontId="9" fillId="0" borderId="6" xfId="3" applyFont="1" applyBorder="1" applyAlignment="1">
      <alignment vertical="center"/>
    </xf>
    <xf numFmtId="0" fontId="0" fillId="0" borderId="0" xfId="0" applyBorder="1" applyAlignment="1">
      <alignment horizontal="center"/>
    </xf>
    <xf numFmtId="38" fontId="9" fillId="0" borderId="5" xfId="3" applyFont="1" applyBorder="1" applyAlignment="1"/>
    <xf numFmtId="0" fontId="0" fillId="0" borderId="0" xfId="0" applyAlignment="1">
      <alignment horizontal="right"/>
    </xf>
    <xf numFmtId="0" fontId="0" fillId="0" borderId="0" xfId="0" applyBorder="1"/>
    <xf numFmtId="176" fontId="9" fillId="0" borderId="2" xfId="0" applyNumberFormat="1" applyFont="1" applyBorder="1" applyAlignment="1">
      <alignment horizontal="right"/>
    </xf>
    <xf numFmtId="38" fontId="9" fillId="0" borderId="0" xfId="0" applyNumberFormat="1" applyFont="1" applyBorder="1" applyAlignment="1">
      <alignment horizontal="right"/>
    </xf>
    <xf numFmtId="0" fontId="9" fillId="0" borderId="0" xfId="0" applyFont="1" applyBorder="1" applyAlignment="1">
      <alignment horizontal="right"/>
    </xf>
    <xf numFmtId="176" fontId="9" fillId="0" borderId="0" xfId="0" applyNumberFormat="1" applyFont="1" applyBorder="1" applyAlignment="1">
      <alignment horizontal="right"/>
    </xf>
    <xf numFmtId="176" fontId="6" fillId="0" borderId="0" xfId="1" applyNumberFormat="1" applyFont="1" applyBorder="1" applyAlignment="1">
      <alignment vertical="center"/>
    </xf>
    <xf numFmtId="0" fontId="9" fillId="0" borderId="3" xfId="0" applyFont="1" applyBorder="1"/>
    <xf numFmtId="0" fontId="0" fillId="0" borderId="11" xfId="0" applyBorder="1"/>
    <xf numFmtId="0" fontId="15" fillId="0" borderId="3" xfId="0" applyFont="1" applyBorder="1" applyAlignment="1">
      <alignment horizontal="center" vertical="center" wrapText="1"/>
    </xf>
    <xf numFmtId="0" fontId="11" fillId="0" borderId="0" xfId="0" applyFont="1" applyBorder="1" applyAlignment="1">
      <alignment horizontal="left" wrapText="1"/>
    </xf>
    <xf numFmtId="0" fontId="6" fillId="0" borderId="0" xfId="0" applyFont="1"/>
    <xf numFmtId="177" fontId="9" fillId="0" borderId="0" xfId="0" applyNumberFormat="1" applyFont="1" applyBorder="1" applyAlignment="1">
      <alignment horizontal="right"/>
    </xf>
    <xf numFmtId="9" fontId="9" fillId="0" borderId="0" xfId="0" applyNumberFormat="1" applyFont="1" applyBorder="1" applyAlignment="1">
      <alignment horizontal="right"/>
    </xf>
    <xf numFmtId="0" fontId="0" fillId="0" borderId="0" xfId="0" applyAlignment="1">
      <alignment horizontal="left" vertical="center"/>
    </xf>
    <xf numFmtId="0" fontId="5" fillId="0" borderId="0" xfId="0" applyFont="1" applyBorder="1" applyAlignment="1"/>
    <xf numFmtId="9" fontId="9" fillId="0" borderId="0" xfId="1" applyFont="1" applyBorder="1" applyAlignment="1"/>
    <xf numFmtId="0" fontId="6" fillId="0" borderId="0" xfId="0" applyFont="1" applyBorder="1" applyAlignment="1">
      <alignment horizontal="center"/>
    </xf>
    <xf numFmtId="0" fontId="16" fillId="0" borderId="7" xfId="0" applyFont="1" applyBorder="1" applyAlignment="1">
      <alignment vertical="center"/>
    </xf>
    <xf numFmtId="0" fontId="15" fillId="0" borderId="5" xfId="0" applyFont="1" applyBorder="1" applyAlignment="1">
      <alignment vertical="center"/>
    </xf>
    <xf numFmtId="0" fontId="6" fillId="0" borderId="0"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17" fillId="0" borderId="0" xfId="0" applyFont="1" applyBorder="1" applyAlignment="1">
      <alignment horizontal="left" vertical="center"/>
    </xf>
    <xf numFmtId="0" fontId="14" fillId="0" borderId="0" xfId="0" applyFont="1" applyBorder="1" applyAlignment="1">
      <alignment vertical="center"/>
    </xf>
    <xf numFmtId="0" fontId="14" fillId="0" borderId="0" xfId="0" applyFont="1"/>
    <xf numFmtId="0" fontId="5" fillId="0" borderId="0" xfId="0" applyFont="1" applyBorder="1" applyAlignment="1">
      <alignment vertical="center"/>
    </xf>
    <xf numFmtId="0" fontId="6" fillId="0" borderId="25" xfId="0" applyFont="1" applyBorder="1" applyAlignment="1">
      <alignment horizontal="center" vertical="center"/>
    </xf>
    <xf numFmtId="177" fontId="9" fillId="0" borderId="2" xfId="0" applyNumberFormat="1" applyFont="1" applyBorder="1" applyAlignment="1"/>
    <xf numFmtId="0" fontId="18" fillId="0" borderId="0" xfId="0" applyFont="1" applyAlignment="1">
      <alignment horizontal="left"/>
    </xf>
    <xf numFmtId="0" fontId="19" fillId="0" borderId="0" xfId="0" applyFont="1" applyAlignment="1">
      <alignment vertical="center"/>
    </xf>
    <xf numFmtId="176" fontId="13" fillId="0" borderId="11" xfId="1" applyNumberFormat="1" applyFont="1" applyBorder="1" applyAlignment="1">
      <alignment horizontal="right"/>
    </xf>
    <xf numFmtId="176" fontId="13" fillId="0" borderId="25" xfId="0" applyNumberFormat="1" applyFont="1" applyBorder="1" applyAlignment="1">
      <alignment horizontal="right"/>
    </xf>
    <xf numFmtId="176" fontId="13" fillId="0" borderId="15" xfId="0" applyNumberFormat="1" applyFont="1" applyBorder="1" applyAlignment="1">
      <alignment horizontal="right"/>
    </xf>
    <xf numFmtId="176" fontId="13" fillId="0" borderId="16" xfId="0" applyNumberFormat="1" applyFont="1" applyBorder="1" applyAlignment="1">
      <alignment horizontal="right"/>
    </xf>
    <xf numFmtId="176" fontId="13" fillId="0" borderId="17" xfId="0" applyNumberFormat="1" applyFont="1" applyBorder="1" applyAlignment="1">
      <alignment horizontal="right"/>
    </xf>
    <xf numFmtId="38" fontId="13" fillId="3" borderId="6" xfId="3" applyFont="1" applyFill="1" applyBorder="1" applyAlignment="1" applyProtection="1">
      <protection locked="0"/>
    </xf>
    <xf numFmtId="38" fontId="13" fillId="0" borderId="6" xfId="3" applyFont="1" applyBorder="1" applyAlignment="1">
      <alignment vertical="center"/>
    </xf>
    <xf numFmtId="0" fontId="5" fillId="0" borderId="7" xfId="0" applyFont="1" applyBorder="1" applyAlignment="1">
      <alignment vertical="center" shrinkToFit="1"/>
    </xf>
    <xf numFmtId="0" fontId="4" fillId="0" borderId="5" xfId="0" applyFont="1" applyBorder="1" applyAlignment="1">
      <alignment vertical="center" shrinkToFit="1"/>
    </xf>
    <xf numFmtId="177" fontId="13" fillId="0" borderId="2" xfId="0" applyNumberFormat="1" applyFont="1" applyBorder="1" applyAlignment="1"/>
    <xf numFmtId="0" fontId="13" fillId="0" borderId="0" xfId="0" applyFont="1"/>
    <xf numFmtId="0" fontId="0" fillId="0" borderId="0" xfId="0" applyAlignment="1">
      <alignment vertical="center"/>
    </xf>
    <xf numFmtId="0" fontId="13" fillId="3" borderId="3" xfId="0" applyFont="1" applyFill="1" applyBorder="1" applyProtection="1">
      <protection locked="0"/>
    </xf>
    <xf numFmtId="0" fontId="4" fillId="3" borderId="3" xfId="0" applyFont="1" applyFill="1" applyBorder="1"/>
    <xf numFmtId="0" fontId="13" fillId="3" borderId="11" xfId="0" applyFont="1" applyFill="1" applyBorder="1" applyProtection="1">
      <protection locked="0"/>
    </xf>
    <xf numFmtId="0" fontId="13" fillId="3" borderId="25" xfId="0" applyFont="1" applyFill="1" applyBorder="1" applyProtection="1">
      <protection locked="0"/>
    </xf>
    <xf numFmtId="0" fontId="13" fillId="3" borderId="15" xfId="0" applyFont="1" applyFill="1" applyBorder="1" applyProtection="1">
      <protection locked="0"/>
    </xf>
    <xf numFmtId="0" fontId="13" fillId="3" borderId="16" xfId="0" applyFont="1" applyFill="1" applyBorder="1" applyProtection="1">
      <protection locked="0"/>
    </xf>
    <xf numFmtId="0" fontId="7" fillId="2" borderId="21" xfId="2" applyFont="1" applyBorder="1" applyAlignment="1">
      <alignment horizontal="center"/>
    </xf>
    <xf numFmtId="0" fontId="7" fillId="2" borderId="0" xfId="2" applyFont="1" applyBorder="1" applyAlignment="1">
      <alignment horizontal="center"/>
    </xf>
    <xf numFmtId="0" fontId="4" fillId="0" borderId="0" xfId="0" applyFont="1" applyBorder="1" applyAlignment="1"/>
    <xf numFmtId="0" fontId="5" fillId="0" borderId="0" xfId="0" applyFont="1" applyBorder="1" applyAlignment="1"/>
    <xf numFmtId="0" fontId="4" fillId="0" borderId="4" xfId="0" applyFont="1" applyBorder="1" applyAlignment="1">
      <alignment horizontal="left"/>
    </xf>
    <xf numFmtId="49" fontId="13" fillId="3" borderId="12" xfId="0" applyNumberFormat="1" applyFont="1" applyFill="1" applyBorder="1" applyAlignment="1" applyProtection="1">
      <alignment horizontal="center"/>
      <protection locked="0"/>
    </xf>
    <xf numFmtId="49" fontId="13" fillId="3" borderId="13" xfId="0" applyNumberFormat="1" applyFont="1" applyFill="1" applyBorder="1" applyAlignment="1" applyProtection="1">
      <alignment horizontal="center"/>
      <protection locked="0"/>
    </xf>
    <xf numFmtId="49" fontId="13" fillId="3" borderId="14" xfId="0" applyNumberFormat="1" applyFont="1" applyFill="1" applyBorder="1" applyAlignment="1" applyProtection="1">
      <alignment horizontal="center"/>
      <protection locked="0"/>
    </xf>
    <xf numFmtId="0" fontId="5" fillId="0" borderId="5" xfId="0" applyFont="1" applyBorder="1" applyAlignment="1">
      <alignment horizontal="center"/>
    </xf>
    <xf numFmtId="0" fontId="5" fillId="0" borderId="7" xfId="0" applyFont="1" applyBorder="1" applyAlignment="1">
      <alignment horizontal="center"/>
    </xf>
    <xf numFmtId="0" fontId="5" fillId="0" borderId="6" xfId="0" applyFont="1" applyBorder="1" applyAlignment="1">
      <alignment horizontal="center"/>
    </xf>
    <xf numFmtId="0" fontId="13" fillId="3" borderId="2" xfId="0" applyFont="1" applyFill="1" applyBorder="1" applyAlignment="1" applyProtection="1">
      <alignment horizontal="center"/>
      <protection locked="0"/>
    </xf>
    <xf numFmtId="0" fontId="4" fillId="0" borderId="5" xfId="0" applyFont="1" applyBorder="1" applyAlignment="1">
      <alignment horizontal="center" vertical="center" wrapText="1"/>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4" fillId="0" borderId="5" xfId="0" applyFont="1" applyBorder="1" applyAlignment="1">
      <alignment horizontal="center" vertical="center"/>
    </xf>
    <xf numFmtId="49" fontId="13" fillId="3" borderId="8" xfId="0" applyNumberFormat="1" applyFont="1" applyFill="1" applyBorder="1" applyAlignment="1" applyProtection="1">
      <alignment horizontal="center"/>
      <protection locked="0"/>
    </xf>
    <xf numFmtId="49" fontId="13" fillId="3" borderId="9" xfId="0" applyNumberFormat="1" applyFont="1" applyFill="1" applyBorder="1" applyAlignment="1" applyProtection="1">
      <alignment horizontal="center"/>
      <protection locked="0"/>
    </xf>
    <xf numFmtId="49" fontId="13" fillId="3" borderId="10" xfId="0" applyNumberFormat="1" applyFont="1" applyFill="1" applyBorder="1" applyAlignment="1" applyProtection="1">
      <alignment horizontal="center"/>
      <protection locked="0"/>
    </xf>
    <xf numFmtId="0" fontId="13" fillId="3" borderId="18" xfId="0" applyFont="1" applyFill="1" applyBorder="1" applyProtection="1">
      <protection locked="0"/>
    </xf>
    <xf numFmtId="0" fontId="13" fillId="3" borderId="19" xfId="0" applyFont="1" applyFill="1" applyBorder="1" applyProtection="1">
      <protection locked="0"/>
    </xf>
    <xf numFmtId="0" fontId="13" fillId="3" borderId="20" xfId="0" applyFont="1" applyFill="1" applyBorder="1" applyProtection="1">
      <protection locked="0"/>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5" fillId="0" borderId="5" xfId="0" applyFont="1" applyBorder="1" applyAlignment="1">
      <alignment horizontal="center" wrapText="1"/>
    </xf>
    <xf numFmtId="0" fontId="5" fillId="0" borderId="6" xfId="0" applyFont="1" applyBorder="1" applyAlignment="1">
      <alignment horizontal="center" wrapText="1"/>
    </xf>
    <xf numFmtId="38" fontId="13" fillId="0" borderId="22" xfId="3" applyFont="1" applyBorder="1" applyAlignment="1">
      <alignment horizontal="right"/>
    </xf>
    <xf numFmtId="38" fontId="13" fillId="0" borderId="24" xfId="3" applyFont="1" applyBorder="1" applyAlignment="1">
      <alignment horizontal="right"/>
    </xf>
    <xf numFmtId="0" fontId="5" fillId="0" borderId="5" xfId="0" applyFont="1" applyBorder="1" applyAlignment="1">
      <alignment horizontal="center" vertical="center"/>
    </xf>
    <xf numFmtId="0" fontId="13" fillId="3" borderId="8" xfId="0" applyFont="1" applyFill="1" applyBorder="1" applyAlignment="1" applyProtection="1">
      <alignment horizontal="center"/>
      <protection locked="0"/>
    </xf>
    <xf numFmtId="0" fontId="13" fillId="3" borderId="9" xfId="0" applyFont="1" applyFill="1" applyBorder="1" applyAlignment="1" applyProtection="1">
      <alignment horizontal="center"/>
      <protection locked="0"/>
    </xf>
    <xf numFmtId="0" fontId="13" fillId="3" borderId="10" xfId="0" applyFont="1" applyFill="1" applyBorder="1" applyAlignment="1" applyProtection="1">
      <alignment horizontal="center"/>
      <protection locked="0"/>
    </xf>
    <xf numFmtId="0" fontId="13" fillId="3" borderId="12" xfId="0" applyFont="1" applyFill="1" applyBorder="1" applyAlignment="1" applyProtection="1">
      <alignment horizontal="center"/>
      <protection locked="0"/>
    </xf>
    <xf numFmtId="0" fontId="13" fillId="3" borderId="13" xfId="0" applyFont="1" applyFill="1" applyBorder="1" applyAlignment="1" applyProtection="1">
      <alignment horizontal="center"/>
      <protection locked="0"/>
    </xf>
    <xf numFmtId="0" fontId="13" fillId="3" borderId="14" xfId="0" applyFont="1" applyFill="1" applyBorder="1" applyAlignment="1" applyProtection="1">
      <alignment horizontal="center"/>
      <protection locked="0"/>
    </xf>
    <xf numFmtId="0" fontId="13" fillId="3" borderId="18" xfId="0" applyFont="1" applyFill="1" applyBorder="1" applyAlignment="1" applyProtection="1">
      <alignment horizontal="center"/>
      <protection locked="0"/>
    </xf>
    <xf numFmtId="0" fontId="13" fillId="3" borderId="19" xfId="0" applyFont="1" applyFill="1" applyBorder="1" applyAlignment="1" applyProtection="1">
      <alignment horizontal="center"/>
      <protection locked="0"/>
    </xf>
    <xf numFmtId="0" fontId="13" fillId="3" borderId="20" xfId="0" applyFont="1" applyFill="1" applyBorder="1" applyAlignment="1" applyProtection="1">
      <alignment horizontal="center"/>
      <protection locked="0"/>
    </xf>
    <xf numFmtId="0" fontId="0" fillId="0" borderId="5" xfId="0" applyBorder="1" applyAlignment="1">
      <alignment horizontal="center" vertical="center" wrapText="1"/>
    </xf>
    <xf numFmtId="0" fontId="0" fillId="0" borderId="6" xfId="0" applyBorder="1" applyAlignment="1">
      <alignment horizontal="center" vertical="center" wrapText="1"/>
    </xf>
    <xf numFmtId="38" fontId="13" fillId="3" borderId="8" xfId="3" applyFont="1" applyFill="1" applyBorder="1" applyAlignment="1" applyProtection="1">
      <alignment horizontal="right"/>
      <protection locked="0"/>
    </xf>
    <xf numFmtId="38" fontId="13" fillId="3" borderId="10" xfId="3" applyFont="1" applyFill="1" applyBorder="1" applyAlignment="1" applyProtection="1">
      <alignment horizontal="right"/>
      <protection locked="0"/>
    </xf>
    <xf numFmtId="38" fontId="13" fillId="3" borderId="12" xfId="3" applyFont="1" applyFill="1" applyBorder="1" applyAlignment="1" applyProtection="1">
      <alignment horizontal="right"/>
      <protection locked="0"/>
    </xf>
    <xf numFmtId="38" fontId="13" fillId="3" borderId="14" xfId="3" applyFont="1" applyFill="1" applyBorder="1" applyAlignment="1" applyProtection="1">
      <alignment horizontal="right"/>
      <protection locked="0"/>
    </xf>
    <xf numFmtId="38" fontId="13" fillId="3" borderId="18" xfId="3" applyFont="1" applyFill="1" applyBorder="1" applyAlignment="1" applyProtection="1">
      <alignment horizontal="right"/>
      <protection locked="0"/>
    </xf>
    <xf numFmtId="38" fontId="13" fillId="3" borderId="20" xfId="3" applyFont="1" applyFill="1" applyBorder="1" applyAlignment="1" applyProtection="1">
      <alignment horizontal="right"/>
      <protection locked="0"/>
    </xf>
    <xf numFmtId="38" fontId="13" fillId="3" borderId="7" xfId="3" applyFont="1" applyFill="1" applyBorder="1" applyAlignment="1" applyProtection="1">
      <alignment horizontal="right"/>
      <protection locked="0"/>
    </xf>
    <xf numFmtId="38" fontId="13" fillId="3" borderId="6" xfId="3" applyFont="1" applyFill="1" applyBorder="1" applyAlignment="1" applyProtection="1">
      <alignment horizontal="right"/>
      <protection locked="0"/>
    </xf>
    <xf numFmtId="38" fontId="13" fillId="0" borderId="7" xfId="3" applyFont="1" applyBorder="1" applyAlignment="1">
      <alignment horizontal="right" vertical="center"/>
    </xf>
    <xf numFmtId="38" fontId="13" fillId="0" borderId="6" xfId="3" applyFont="1" applyBorder="1" applyAlignment="1">
      <alignment horizontal="right" vertical="center"/>
    </xf>
    <xf numFmtId="0" fontId="11" fillId="0" borderId="4" xfId="0" applyFont="1" applyBorder="1" applyAlignment="1">
      <alignment horizontal="left" wrapText="1"/>
    </xf>
    <xf numFmtId="0" fontId="11" fillId="0" borderId="0" xfId="0" applyFont="1" applyBorder="1" applyAlignment="1">
      <alignment horizontal="left" wrapText="1"/>
    </xf>
    <xf numFmtId="0" fontId="5" fillId="0" borderId="5" xfId="0" applyFont="1" applyBorder="1" applyAlignment="1">
      <alignment horizontal="center" shrinkToFit="1"/>
    </xf>
    <xf numFmtId="0" fontId="5" fillId="0" borderId="6" xfId="0" applyFont="1" applyBorder="1" applyAlignment="1">
      <alignment horizontal="center" shrinkToFit="1"/>
    </xf>
    <xf numFmtId="0" fontId="4" fillId="0" borderId="0" xfId="0" applyFont="1" applyBorder="1" applyAlignment="1">
      <alignment horizontal="center" vertical="center"/>
    </xf>
    <xf numFmtId="0" fontId="5" fillId="0" borderId="0" xfId="0" applyFont="1" applyBorder="1" applyAlignment="1">
      <alignment horizontal="center" vertical="center"/>
    </xf>
    <xf numFmtId="176" fontId="9" fillId="0" borderId="0" xfId="1" applyNumberFormat="1" applyFont="1" applyBorder="1" applyAlignment="1">
      <alignment horizontal="right" vertical="center"/>
    </xf>
    <xf numFmtId="0" fontId="4" fillId="0" borderId="0" xfId="0" applyFont="1" applyBorder="1" applyAlignment="1">
      <alignment horizontal="left"/>
    </xf>
    <xf numFmtId="0" fontId="5" fillId="0" borderId="0" xfId="0" applyFont="1" applyBorder="1" applyAlignment="1">
      <alignment horizontal="left"/>
    </xf>
    <xf numFmtId="49" fontId="10" fillId="0" borderId="8" xfId="0" applyNumberFormat="1" applyFont="1" applyBorder="1" applyAlignment="1">
      <alignment horizontal="center"/>
    </xf>
    <xf numFmtId="49" fontId="10" fillId="0" borderId="9" xfId="0" applyNumberFormat="1" applyFont="1" applyBorder="1" applyAlignment="1">
      <alignment horizontal="center"/>
    </xf>
    <xf numFmtId="49" fontId="10" fillId="0" borderId="10" xfId="0" applyNumberFormat="1" applyFont="1" applyBorder="1" applyAlignment="1">
      <alignment horizontal="center"/>
    </xf>
    <xf numFmtId="0" fontId="9" fillId="0" borderId="8" xfId="0" applyFont="1" applyBorder="1" applyAlignment="1">
      <alignment horizontal="center"/>
    </xf>
    <xf numFmtId="0" fontId="9" fillId="0" borderId="9" xfId="0" applyFont="1" applyBorder="1" applyAlignment="1">
      <alignment horizontal="center"/>
    </xf>
    <xf numFmtId="0" fontId="9" fillId="0" borderId="10" xfId="0" applyFont="1" applyBorder="1" applyAlignment="1">
      <alignment horizontal="center"/>
    </xf>
    <xf numFmtId="38" fontId="9" fillId="0" borderId="8" xfId="3" applyFont="1" applyBorder="1" applyAlignment="1">
      <alignment horizontal="right"/>
    </xf>
    <xf numFmtId="38" fontId="9" fillId="0" borderId="10" xfId="3" applyFont="1" applyBorder="1" applyAlignment="1">
      <alignment horizontal="right"/>
    </xf>
    <xf numFmtId="49" fontId="10" fillId="0" borderId="12" xfId="0" applyNumberFormat="1" applyFont="1" applyBorder="1" applyAlignment="1">
      <alignment horizontal="center"/>
    </xf>
    <xf numFmtId="49" fontId="10" fillId="0" borderId="13" xfId="0" applyNumberFormat="1" applyFont="1" applyBorder="1" applyAlignment="1">
      <alignment horizontal="center"/>
    </xf>
    <xf numFmtId="49" fontId="10" fillId="0" borderId="14" xfId="0" applyNumberFormat="1" applyFont="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38" fontId="9" fillId="0" borderId="12" xfId="3" applyFont="1" applyBorder="1" applyAlignment="1">
      <alignment horizontal="right"/>
    </xf>
    <xf numFmtId="38" fontId="9" fillId="0" borderId="14" xfId="3" applyFont="1" applyBorder="1" applyAlignment="1">
      <alignment horizontal="right"/>
    </xf>
    <xf numFmtId="38" fontId="9" fillId="0" borderId="7" xfId="3" applyFont="1" applyBorder="1" applyAlignment="1">
      <alignment horizontal="right"/>
    </xf>
    <xf numFmtId="38" fontId="9" fillId="0" borderId="6" xfId="3" applyFont="1" applyBorder="1" applyAlignment="1">
      <alignment horizontal="right"/>
    </xf>
    <xf numFmtId="0" fontId="0" fillId="0" borderId="18" xfId="0" applyBorder="1"/>
    <xf numFmtId="0" fontId="0" fillId="0" borderId="19" xfId="0" applyBorder="1"/>
    <xf numFmtId="0" fontId="0" fillId="0" borderId="20" xfId="0" applyBorder="1"/>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9" fillId="0" borderId="18" xfId="0" applyFont="1" applyBorder="1" applyAlignment="1">
      <alignment horizontal="center"/>
    </xf>
    <xf numFmtId="0" fontId="9" fillId="0" borderId="20" xfId="0" applyFont="1" applyBorder="1" applyAlignment="1">
      <alignment horizontal="center"/>
    </xf>
    <xf numFmtId="0" fontId="7" fillId="2" borderId="21" xfId="2" applyFont="1" applyBorder="1" applyAlignment="1">
      <alignment horizontal="left"/>
    </xf>
    <xf numFmtId="0" fontId="7" fillId="2" borderId="0" xfId="2" applyFont="1" applyBorder="1" applyAlignment="1">
      <alignment horizontal="left"/>
    </xf>
    <xf numFmtId="0" fontId="13" fillId="0" borderId="2" xfId="0" applyFont="1" applyBorder="1" applyAlignment="1">
      <alignment horizontal="center"/>
    </xf>
    <xf numFmtId="38" fontId="9" fillId="0" borderId="22" xfId="3" applyFont="1" applyBorder="1" applyAlignment="1">
      <alignment horizontal="right"/>
    </xf>
    <xf numFmtId="38" fontId="9" fillId="0" borderId="24" xfId="3" applyFont="1" applyBorder="1" applyAlignment="1">
      <alignment horizontal="right"/>
    </xf>
    <xf numFmtId="0" fontId="6" fillId="0" borderId="0" xfId="0" applyFont="1" applyBorder="1" applyAlignment="1">
      <alignment horizontal="center"/>
    </xf>
    <xf numFmtId="176" fontId="9" fillId="0" borderId="0" xfId="1" applyNumberFormat="1" applyFont="1" applyBorder="1" applyAlignment="1">
      <alignment horizontal="right"/>
    </xf>
    <xf numFmtId="38" fontId="9" fillId="0" borderId="7" xfId="0" applyNumberFormat="1" applyFont="1" applyBorder="1" applyAlignment="1">
      <alignment horizontal="right" vertical="center"/>
    </xf>
    <xf numFmtId="0" fontId="9" fillId="0" borderId="6" xfId="0" applyFont="1" applyBorder="1" applyAlignment="1">
      <alignment horizontal="right" vertical="center"/>
    </xf>
    <xf numFmtId="38" fontId="9" fillId="0" borderId="7" xfId="3" applyFont="1" applyBorder="1" applyAlignment="1">
      <alignment horizontal="right" vertical="center"/>
    </xf>
    <xf numFmtId="38" fontId="9" fillId="0" borderId="6" xfId="3" applyFont="1" applyBorder="1" applyAlignment="1">
      <alignment horizontal="right" vertical="center"/>
    </xf>
  </cellXfs>
  <cellStyles count="4">
    <cellStyle name="チェック セル" xfId="2" builtinId="23"/>
    <cellStyle name="パーセント" xfId="1" builtinId="5"/>
    <cellStyle name="桁区切り" xfId="3"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1"/>
  <sheetViews>
    <sheetView tabSelected="1" zoomScaleNormal="100" zoomScaleSheetLayoutView="100" zoomScalePageLayoutView="111" workbookViewId="0">
      <selection sqref="A1:L1"/>
    </sheetView>
  </sheetViews>
  <sheetFormatPr defaultColWidth="7.125" defaultRowHeight="18.75" x14ac:dyDescent="0.4"/>
  <cols>
    <col min="1" max="1" width="5.5" customWidth="1"/>
    <col min="2" max="2" width="4.625" customWidth="1"/>
    <col min="3" max="3" width="5.375" customWidth="1"/>
    <col min="4" max="4" width="4.5" customWidth="1"/>
    <col min="5" max="5" width="15.375" customWidth="1"/>
    <col min="6" max="6" width="3.625" customWidth="1"/>
    <col min="7" max="7" width="6.875" customWidth="1"/>
    <col min="8" max="8" width="7.875" customWidth="1"/>
    <col min="9" max="9" width="4.625" customWidth="1"/>
    <col min="10" max="10" width="18" customWidth="1"/>
    <col min="11" max="11" width="8.125" customWidth="1"/>
  </cols>
  <sheetData>
    <row r="1" spans="1:13" ht="24" x14ac:dyDescent="0.5">
      <c r="A1" s="70" t="s">
        <v>19</v>
      </c>
      <c r="B1" s="71"/>
      <c r="C1" s="71"/>
      <c r="D1" s="71"/>
      <c r="E1" s="71"/>
      <c r="F1" s="71"/>
      <c r="G1" s="71"/>
      <c r="H1" s="71"/>
      <c r="I1" s="71"/>
      <c r="J1" s="71"/>
      <c r="K1" s="71"/>
      <c r="L1" s="71"/>
      <c r="M1" s="9"/>
    </row>
    <row r="2" spans="1:13" ht="12.75" customHeight="1" x14ac:dyDescent="0.4"/>
    <row r="3" spans="1:13" ht="19.5" x14ac:dyDescent="0.4">
      <c r="A3" s="1" t="s">
        <v>0</v>
      </c>
      <c r="E3" s="81"/>
      <c r="F3" s="81"/>
      <c r="G3" s="81"/>
      <c r="H3" s="81"/>
      <c r="I3" s="81"/>
      <c r="J3" s="19"/>
      <c r="K3" s="4"/>
      <c r="L3" s="4"/>
    </row>
    <row r="4" spans="1:13" ht="10.5" customHeight="1" x14ac:dyDescent="0.4"/>
    <row r="5" spans="1:13" ht="19.5" x14ac:dyDescent="0.4">
      <c r="A5" s="1" t="s">
        <v>9</v>
      </c>
    </row>
    <row r="6" spans="1:13" ht="36" customHeight="1" x14ac:dyDescent="0.4">
      <c r="B6" s="82" t="s">
        <v>5</v>
      </c>
      <c r="C6" s="83"/>
      <c r="D6" s="84"/>
      <c r="E6" s="99" t="s">
        <v>4</v>
      </c>
      <c r="F6" s="83"/>
      <c r="G6" s="83"/>
      <c r="H6" s="84"/>
      <c r="I6" s="109" t="s">
        <v>11</v>
      </c>
      <c r="J6" s="110"/>
      <c r="K6" s="5" t="s">
        <v>7</v>
      </c>
      <c r="L6" s="30" t="s">
        <v>20</v>
      </c>
    </row>
    <row r="7" spans="1:13" ht="30" customHeight="1" x14ac:dyDescent="0.4">
      <c r="B7" s="86"/>
      <c r="C7" s="87"/>
      <c r="D7" s="88"/>
      <c r="E7" s="100"/>
      <c r="F7" s="101"/>
      <c r="G7" s="101"/>
      <c r="H7" s="102"/>
      <c r="I7" s="111"/>
      <c r="J7" s="112"/>
      <c r="K7" s="52" t="str">
        <f>IFERROR(I7/$I$11,"")</f>
        <v/>
      </c>
      <c r="L7" s="66"/>
    </row>
    <row r="8" spans="1:13" ht="30" customHeight="1" x14ac:dyDescent="0.4">
      <c r="B8" s="75"/>
      <c r="C8" s="76"/>
      <c r="D8" s="77"/>
      <c r="E8" s="103"/>
      <c r="F8" s="104"/>
      <c r="G8" s="104"/>
      <c r="H8" s="105"/>
      <c r="I8" s="113"/>
      <c r="J8" s="114"/>
      <c r="K8" s="53" t="str">
        <f t="shared" ref="K8:K9" si="0">IFERROR(I8/$I$11,"")</f>
        <v/>
      </c>
      <c r="L8" s="67"/>
    </row>
    <row r="9" spans="1:13" ht="30" customHeight="1" x14ac:dyDescent="0.4">
      <c r="B9" s="75"/>
      <c r="C9" s="76"/>
      <c r="D9" s="77"/>
      <c r="E9" s="103"/>
      <c r="F9" s="104"/>
      <c r="G9" s="104"/>
      <c r="H9" s="105"/>
      <c r="I9" s="113"/>
      <c r="J9" s="114"/>
      <c r="K9" s="54" t="str">
        <f t="shared" si="0"/>
        <v/>
      </c>
      <c r="L9" s="68"/>
    </row>
    <row r="10" spans="1:13" ht="30" customHeight="1" thickBot="1" x14ac:dyDescent="0.45">
      <c r="B10" s="89"/>
      <c r="C10" s="90"/>
      <c r="D10" s="91"/>
      <c r="E10" s="106"/>
      <c r="F10" s="107"/>
      <c r="G10" s="107"/>
      <c r="H10" s="108"/>
      <c r="I10" s="115"/>
      <c r="J10" s="116"/>
      <c r="K10" s="55" t="str">
        <f>IFERROR(I10/$I$11,"")</f>
        <v/>
      </c>
      <c r="L10" s="69"/>
    </row>
    <row r="11" spans="1:13" ht="30" customHeight="1" thickTop="1" x14ac:dyDescent="0.4">
      <c r="B11" s="92" t="s">
        <v>8</v>
      </c>
      <c r="C11" s="93"/>
      <c r="D11" s="93"/>
      <c r="E11" s="93"/>
      <c r="F11" s="93"/>
      <c r="G11" s="93"/>
      <c r="H11" s="94"/>
      <c r="I11" s="97" t="str">
        <f>IF(SUM(I7:I10)=0,"",SUM(I7:I10))</f>
        <v/>
      </c>
      <c r="J11" s="98"/>
      <c r="K11" s="56" t="str">
        <f>IFERROR(I11/$I$11,"")</f>
        <v/>
      </c>
      <c r="L11" s="7"/>
    </row>
    <row r="12" spans="1:13" ht="18.75" customHeight="1" x14ac:dyDescent="0.4">
      <c r="B12" s="121" t="s">
        <v>21</v>
      </c>
      <c r="C12" s="121"/>
      <c r="D12" s="121"/>
      <c r="E12" s="121"/>
      <c r="F12" s="121"/>
      <c r="G12" s="121"/>
      <c r="H12" s="121"/>
      <c r="I12" s="121"/>
      <c r="J12" s="121"/>
      <c r="K12" s="121"/>
      <c r="L12" s="121"/>
    </row>
    <row r="13" spans="1:13" x14ac:dyDescent="0.4">
      <c r="B13" s="122"/>
      <c r="C13" s="122"/>
      <c r="D13" s="122"/>
      <c r="E13" s="122"/>
      <c r="F13" s="122"/>
      <c r="G13" s="122"/>
      <c r="H13" s="122"/>
      <c r="I13" s="122"/>
      <c r="J13" s="122"/>
      <c r="K13" s="122"/>
      <c r="L13" s="122"/>
    </row>
    <row r="14" spans="1:13" ht="7.5" customHeight="1" x14ac:dyDescent="0.4">
      <c r="B14" s="31"/>
      <c r="C14" s="31"/>
      <c r="D14" s="31"/>
      <c r="E14" s="31"/>
      <c r="F14" s="31"/>
      <c r="G14" s="31"/>
      <c r="H14" s="31"/>
      <c r="I14" s="31"/>
      <c r="J14" s="31"/>
      <c r="K14" s="31"/>
      <c r="L14" s="31"/>
    </row>
    <row r="15" spans="1:13" ht="19.5" x14ac:dyDescent="0.4">
      <c r="A15" s="1" t="s">
        <v>32</v>
      </c>
    </row>
    <row r="16" spans="1:13" ht="19.5" x14ac:dyDescent="0.4">
      <c r="A16" s="1" t="s">
        <v>34</v>
      </c>
    </row>
    <row r="17" spans="1:18" ht="30" customHeight="1" x14ac:dyDescent="0.4">
      <c r="B17" s="2" t="s">
        <v>1</v>
      </c>
      <c r="C17" s="3" t="s">
        <v>2</v>
      </c>
      <c r="D17" s="95" t="s">
        <v>12</v>
      </c>
      <c r="E17" s="96"/>
      <c r="F17" s="78" t="s">
        <v>13</v>
      </c>
      <c r="G17" s="79"/>
      <c r="H17" s="80"/>
      <c r="I17" s="123" t="s">
        <v>14</v>
      </c>
      <c r="J17" s="124"/>
    </row>
    <row r="18" spans="1:18" ht="30" customHeight="1" x14ac:dyDescent="0.4">
      <c r="B18" s="64"/>
      <c r="C18" s="64"/>
      <c r="D18" s="6"/>
      <c r="E18" s="57"/>
      <c r="F18" s="15"/>
      <c r="G18" s="117"/>
      <c r="H18" s="118"/>
      <c r="I18" s="20"/>
      <c r="J18" s="57"/>
    </row>
    <row r="19" spans="1:18" ht="30" customHeight="1" x14ac:dyDescent="0.4">
      <c r="B19" s="64"/>
      <c r="C19" s="64"/>
      <c r="D19" s="6"/>
      <c r="E19" s="57"/>
      <c r="F19" s="15"/>
      <c r="G19" s="117"/>
      <c r="H19" s="118"/>
      <c r="I19" s="20"/>
      <c r="J19" s="57"/>
    </row>
    <row r="20" spans="1:18" ht="30" customHeight="1" x14ac:dyDescent="0.4">
      <c r="B20" s="64"/>
      <c r="C20" s="64"/>
      <c r="D20" s="6"/>
      <c r="E20" s="57"/>
      <c r="F20" s="15"/>
      <c r="G20" s="117"/>
      <c r="H20" s="118"/>
      <c r="I20" s="20"/>
      <c r="J20" s="57"/>
    </row>
    <row r="21" spans="1:18" ht="30" customHeight="1" x14ac:dyDescent="0.4">
      <c r="B21" s="85" t="s">
        <v>3</v>
      </c>
      <c r="C21" s="84"/>
      <c r="D21" s="39" t="s">
        <v>26</v>
      </c>
      <c r="E21" s="58" t="str">
        <f>IF(SUM(E18:E20)=0,"",SUM(E18:E20))</f>
        <v/>
      </c>
      <c r="F21" s="59" t="s">
        <v>27</v>
      </c>
      <c r="G21" s="119" t="str">
        <f>IF(SUM(E18:E20)=0,"",SUM(G18:G20))</f>
        <v/>
      </c>
      <c r="H21" s="120" t="str">
        <f t="shared" ref="H21" si="1">IF(SUM(H18:H20)=0,"",SUM(L9:L12))</f>
        <v/>
      </c>
      <c r="I21" s="60" t="s">
        <v>25</v>
      </c>
      <c r="J21" s="58" t="str">
        <f>IF(SUM(E18:E20)=0,"",SUM(J18:J20))</f>
        <v/>
      </c>
    </row>
    <row r="22" spans="1:18" ht="30" customHeight="1" x14ac:dyDescent="0.5">
      <c r="B22" s="74" t="s">
        <v>56</v>
      </c>
      <c r="C22" s="74"/>
      <c r="D22" s="74"/>
      <c r="E22" s="74"/>
      <c r="F22" s="74"/>
      <c r="G22" s="74"/>
      <c r="H22" s="74"/>
      <c r="I22" s="50" t="s">
        <v>15</v>
      </c>
      <c r="J22" s="61" t="str">
        <f>IFERROR((E21-(G21+J21)),"")</f>
        <v/>
      </c>
      <c r="R22" s="17"/>
    </row>
    <row r="23" spans="1:18" ht="30" customHeight="1" x14ac:dyDescent="0.5">
      <c r="B23" s="72" t="s">
        <v>55</v>
      </c>
      <c r="C23" s="73"/>
      <c r="D23" s="73"/>
      <c r="E23" s="73"/>
      <c r="F23" s="73"/>
      <c r="G23" s="73"/>
      <c r="H23" s="73"/>
      <c r="I23" s="50" t="s">
        <v>15</v>
      </c>
      <c r="J23" s="23" t="str">
        <f>IFERROR(J22/E21,"")</f>
        <v/>
      </c>
      <c r="K23" s="1" t="s">
        <v>16</v>
      </c>
    </row>
    <row r="24" spans="1:18" x14ac:dyDescent="0.4">
      <c r="C24" s="21"/>
      <c r="D24" s="19"/>
      <c r="E24" s="19"/>
      <c r="J24" s="22"/>
    </row>
    <row r="25" spans="1:18" ht="19.5" x14ac:dyDescent="0.4">
      <c r="A25" s="1" t="s">
        <v>22</v>
      </c>
    </row>
    <row r="26" spans="1:18" ht="30" customHeight="1" x14ac:dyDescent="0.4">
      <c r="B26" s="2" t="s">
        <v>1</v>
      </c>
      <c r="C26" s="3" t="s">
        <v>2</v>
      </c>
      <c r="D26" s="95" t="s">
        <v>12</v>
      </c>
      <c r="E26" s="96"/>
      <c r="F26" s="78" t="s">
        <v>13</v>
      </c>
      <c r="G26" s="79"/>
      <c r="H26" s="80"/>
      <c r="I26" s="123" t="s">
        <v>14</v>
      </c>
      <c r="J26" s="124"/>
    </row>
    <row r="27" spans="1:18" ht="30" customHeight="1" x14ac:dyDescent="0.4">
      <c r="B27" s="64"/>
      <c r="C27" s="64"/>
      <c r="D27" s="6"/>
      <c r="E27" s="57"/>
      <c r="F27" s="15"/>
      <c r="G27" s="117"/>
      <c r="H27" s="118"/>
      <c r="I27" s="20"/>
      <c r="J27" s="57"/>
    </row>
    <row r="28" spans="1:18" ht="30" customHeight="1" x14ac:dyDescent="0.4">
      <c r="B28" s="64"/>
      <c r="C28" s="64"/>
      <c r="D28" s="6"/>
      <c r="E28" s="57"/>
      <c r="F28" s="15"/>
      <c r="G28" s="117"/>
      <c r="H28" s="118"/>
      <c r="I28" s="20"/>
      <c r="J28" s="57"/>
    </row>
    <row r="29" spans="1:18" ht="30" customHeight="1" x14ac:dyDescent="0.4">
      <c r="B29" s="64"/>
      <c r="C29" s="64"/>
      <c r="D29" s="6"/>
      <c r="E29" s="57"/>
      <c r="F29" s="15"/>
      <c r="G29" s="117"/>
      <c r="H29" s="118"/>
      <c r="I29" s="20"/>
      <c r="J29" s="57"/>
    </row>
    <row r="30" spans="1:18" ht="30" customHeight="1" x14ac:dyDescent="0.4">
      <c r="B30" s="85" t="s">
        <v>3</v>
      </c>
      <c r="C30" s="84"/>
      <c r="D30" s="39" t="s">
        <v>28</v>
      </c>
      <c r="E30" s="58" t="str">
        <f>IF(SUM(E27:E29)=0,"",SUM(E27:E29))</f>
        <v/>
      </c>
      <c r="F30" s="39" t="s">
        <v>29</v>
      </c>
      <c r="G30" s="119" t="str">
        <f>IF(SUM(E27:E29)=0,"",SUM(G27:G29))</f>
        <v/>
      </c>
      <c r="H30" s="120" t="str">
        <f t="shared" ref="H30" si="2">IF(SUM(H27:H29)=0,"",SUM(L18:L21))</f>
        <v/>
      </c>
      <c r="I30" s="40" t="s">
        <v>30</v>
      </c>
      <c r="J30" s="58" t="str">
        <f>IF(SUM(E27:E29)=0,"",SUM(J27:J29))</f>
        <v/>
      </c>
    </row>
    <row r="31" spans="1:18" ht="30" customHeight="1" x14ac:dyDescent="0.5">
      <c r="B31" s="74" t="s">
        <v>58</v>
      </c>
      <c r="C31" s="74"/>
      <c r="D31" s="74"/>
      <c r="E31" s="74"/>
      <c r="F31" s="74"/>
      <c r="G31" s="74"/>
      <c r="H31" s="74"/>
      <c r="I31" s="50" t="s">
        <v>15</v>
      </c>
      <c r="J31" s="61" t="str">
        <f>IFERROR((E30-(G30+J30)),"")</f>
        <v/>
      </c>
    </row>
    <row r="32" spans="1:18" ht="30" customHeight="1" x14ac:dyDescent="0.5">
      <c r="B32" s="72" t="s">
        <v>57</v>
      </c>
      <c r="C32" s="72"/>
      <c r="D32" s="72"/>
      <c r="E32" s="72"/>
      <c r="F32" s="72"/>
      <c r="G32" s="72"/>
      <c r="H32" s="72"/>
      <c r="I32" s="50" t="s">
        <v>15</v>
      </c>
      <c r="J32" s="23" t="str">
        <f>IFERROR(J31/E30,"")</f>
        <v/>
      </c>
      <c r="K32" s="1" t="s">
        <v>31</v>
      </c>
    </row>
    <row r="33" spans="1:19" ht="20.25" x14ac:dyDescent="0.4">
      <c r="C33" s="21"/>
      <c r="D33" s="33"/>
      <c r="E33" s="33"/>
      <c r="H33" s="21"/>
      <c r="J33" s="34"/>
      <c r="K33" s="1"/>
    </row>
    <row r="34" spans="1:19" ht="30" customHeight="1" x14ac:dyDescent="0.4">
      <c r="B34" s="1" t="s">
        <v>46</v>
      </c>
    </row>
    <row r="35" spans="1:19" ht="30" customHeight="1" x14ac:dyDescent="0.4">
      <c r="B35" s="125" t="s">
        <v>33</v>
      </c>
      <c r="C35" s="126"/>
      <c r="D35" s="126"/>
      <c r="E35" s="35" t="s">
        <v>23</v>
      </c>
      <c r="F35" s="47" t="s">
        <v>24</v>
      </c>
      <c r="G35" s="127" t="str">
        <f>IFERROR(ROUNDDOWN(E21/E30,3),"")</f>
        <v/>
      </c>
      <c r="H35" s="127"/>
      <c r="I35" s="63"/>
      <c r="J35" s="43" t="s">
        <v>6</v>
      </c>
    </row>
    <row r="36" spans="1:19" ht="24" x14ac:dyDescent="0.5">
      <c r="A36" s="65"/>
      <c r="B36" t="s">
        <v>64</v>
      </c>
      <c r="D36" s="38"/>
      <c r="E36" s="35"/>
      <c r="F36" s="36"/>
      <c r="G36" s="62" t="str">
        <f>IF(G35&lt;5%,"要件に該当しません。","")</f>
        <v/>
      </c>
      <c r="H36" s="32"/>
    </row>
    <row r="37" spans="1:19" ht="19.5" x14ac:dyDescent="0.4">
      <c r="A37" s="1" t="s">
        <v>35</v>
      </c>
    </row>
    <row r="38" spans="1:19" ht="19.5" x14ac:dyDescent="0.4">
      <c r="A38" s="1" t="s">
        <v>34</v>
      </c>
    </row>
    <row r="39" spans="1:19" ht="30" customHeight="1" x14ac:dyDescent="0.4">
      <c r="B39" s="2" t="s">
        <v>1</v>
      </c>
      <c r="C39" s="3" t="s">
        <v>2</v>
      </c>
      <c r="D39" s="95" t="s">
        <v>12</v>
      </c>
      <c r="E39" s="96"/>
      <c r="F39" s="78" t="s">
        <v>13</v>
      </c>
      <c r="G39" s="79"/>
      <c r="H39" s="80"/>
      <c r="I39" s="123" t="s">
        <v>14</v>
      </c>
      <c r="J39" s="124"/>
    </row>
    <row r="40" spans="1:19" ht="30" customHeight="1" x14ac:dyDescent="0.4">
      <c r="B40" s="64"/>
      <c r="C40" s="64"/>
      <c r="D40" s="6"/>
      <c r="E40" s="57"/>
      <c r="F40" s="15"/>
      <c r="G40" s="117"/>
      <c r="H40" s="118"/>
      <c r="I40" s="20"/>
      <c r="J40" s="57"/>
    </row>
    <row r="41" spans="1:19" ht="30" customHeight="1" x14ac:dyDescent="0.4">
      <c r="B41" s="64"/>
      <c r="C41" s="64"/>
      <c r="D41" s="6"/>
      <c r="E41" s="57"/>
      <c r="F41" s="15"/>
      <c r="G41" s="117"/>
      <c r="H41" s="118"/>
      <c r="I41" s="20"/>
      <c r="J41" s="57"/>
    </row>
    <row r="42" spans="1:19" ht="30" customHeight="1" x14ac:dyDescent="0.4">
      <c r="B42" s="64"/>
      <c r="C42" s="64"/>
      <c r="D42" s="6"/>
      <c r="E42" s="57"/>
      <c r="F42" s="15"/>
      <c r="G42" s="117"/>
      <c r="H42" s="118"/>
      <c r="I42" s="20"/>
      <c r="J42" s="57"/>
    </row>
    <row r="43" spans="1:19" ht="30" customHeight="1" x14ac:dyDescent="0.4">
      <c r="B43" s="85" t="s">
        <v>3</v>
      </c>
      <c r="C43" s="84"/>
      <c r="D43" s="39" t="s">
        <v>36</v>
      </c>
      <c r="E43" s="58" t="str">
        <f>IF(SUM(E40:E42)=0,"",SUM(E40:E42))</f>
        <v/>
      </c>
      <c r="F43" s="39" t="s">
        <v>37</v>
      </c>
      <c r="G43" s="119" t="str">
        <f>IF(SUM(E40:E42)=0,"",SUM(G40:G42))</f>
        <v/>
      </c>
      <c r="H43" s="120" t="str">
        <f t="shared" ref="H43" si="3">IF(SUM(H40:H42)=0,"",SUM(L31:L34))</f>
        <v/>
      </c>
      <c r="I43" s="40" t="s">
        <v>38</v>
      </c>
      <c r="J43" s="58" t="str">
        <f>IF(SUM(E40:E42)=0,"",SUM(J40:J42))</f>
        <v/>
      </c>
      <c r="Q43" s="128"/>
      <c r="R43" s="129"/>
    </row>
    <row r="44" spans="1:19" ht="30" customHeight="1" x14ac:dyDescent="0.5">
      <c r="B44" s="74" t="s">
        <v>59</v>
      </c>
      <c r="C44" s="74"/>
      <c r="D44" s="74"/>
      <c r="E44" s="74"/>
      <c r="F44" s="74"/>
      <c r="G44" s="74"/>
      <c r="H44" s="74"/>
      <c r="I44" s="50" t="s">
        <v>15</v>
      </c>
      <c r="J44" s="61" t="str">
        <f>IFERROR((E43-(G43+J43)),"")</f>
        <v/>
      </c>
      <c r="Q44" s="72"/>
      <c r="R44" s="72"/>
      <c r="S44" s="72"/>
    </row>
    <row r="45" spans="1:19" ht="30" customHeight="1" x14ac:dyDescent="0.5">
      <c r="B45" s="72" t="s">
        <v>60</v>
      </c>
      <c r="C45" s="72"/>
      <c r="D45" s="72"/>
      <c r="E45" s="72"/>
      <c r="F45" s="72"/>
      <c r="G45" s="72"/>
      <c r="H45" s="72"/>
      <c r="I45" s="50" t="s">
        <v>15</v>
      </c>
      <c r="J45" s="23" t="str">
        <f>IFERROR(J44/E43,"")</f>
        <v/>
      </c>
      <c r="K45" s="1" t="s">
        <v>17</v>
      </c>
    </row>
    <row r="46" spans="1:19" x14ac:dyDescent="0.4">
      <c r="C46" s="21"/>
      <c r="D46" s="19"/>
      <c r="E46" s="19"/>
      <c r="J46" s="22"/>
    </row>
    <row r="47" spans="1:19" ht="19.5" x14ac:dyDescent="0.4">
      <c r="A47" s="1" t="s">
        <v>22</v>
      </c>
    </row>
    <row r="48" spans="1:19" ht="30" customHeight="1" x14ac:dyDescent="0.4">
      <c r="B48" s="2" t="s">
        <v>1</v>
      </c>
      <c r="C48" s="3" t="s">
        <v>2</v>
      </c>
      <c r="D48" s="95" t="s">
        <v>12</v>
      </c>
      <c r="E48" s="96"/>
      <c r="F48" s="78" t="s">
        <v>13</v>
      </c>
      <c r="G48" s="79"/>
      <c r="H48" s="80"/>
      <c r="I48" s="123" t="s">
        <v>14</v>
      </c>
      <c r="J48" s="124"/>
    </row>
    <row r="49" spans="1:15" ht="30" customHeight="1" x14ac:dyDescent="0.4">
      <c r="B49" s="64"/>
      <c r="C49" s="64"/>
      <c r="D49" s="6"/>
      <c r="E49" s="57"/>
      <c r="F49" s="15"/>
      <c r="G49" s="117"/>
      <c r="H49" s="118"/>
      <c r="I49" s="20"/>
      <c r="J49" s="57"/>
    </row>
    <row r="50" spans="1:15" ht="30" customHeight="1" x14ac:dyDescent="0.4">
      <c r="B50" s="64"/>
      <c r="C50" s="64"/>
      <c r="D50" s="6"/>
      <c r="E50" s="57"/>
      <c r="F50" s="15"/>
      <c r="G50" s="117"/>
      <c r="H50" s="118"/>
      <c r="I50" s="20"/>
      <c r="J50" s="57"/>
    </row>
    <row r="51" spans="1:15" ht="30" customHeight="1" x14ac:dyDescent="0.4">
      <c r="B51" s="64"/>
      <c r="C51" s="64"/>
      <c r="D51" s="6"/>
      <c r="E51" s="57"/>
      <c r="F51" s="15"/>
      <c r="G51" s="117"/>
      <c r="H51" s="118"/>
      <c r="I51" s="20"/>
      <c r="J51" s="57"/>
    </row>
    <row r="52" spans="1:15" ht="30" customHeight="1" x14ac:dyDescent="0.4">
      <c r="B52" s="85" t="s">
        <v>3</v>
      </c>
      <c r="C52" s="84"/>
      <c r="D52" s="39" t="s">
        <v>40</v>
      </c>
      <c r="E52" s="58" t="str">
        <f>IF(SUM(E49:E51)=0,"",SUM(E49:E51))</f>
        <v/>
      </c>
      <c r="F52" s="39" t="s">
        <v>41</v>
      </c>
      <c r="G52" s="119" t="str">
        <f>IF(SUM(E49:E51)=0,"",SUM(G49:G51))</f>
        <v/>
      </c>
      <c r="H52" s="120" t="str">
        <f t="shared" ref="H52" si="4">IF(SUM(H49:H51)=0,"",SUM(L40:L43))</f>
        <v/>
      </c>
      <c r="I52" s="40" t="s">
        <v>42</v>
      </c>
      <c r="J52" s="58" t="str">
        <f>IF(SUM(E49:E51)=0,"",SUM(J49:J51))</f>
        <v/>
      </c>
    </row>
    <row r="53" spans="1:15" ht="32.25" customHeight="1" x14ac:dyDescent="0.5">
      <c r="B53" s="74" t="s">
        <v>61</v>
      </c>
      <c r="C53" s="74"/>
      <c r="D53" s="74"/>
      <c r="E53" s="74"/>
      <c r="F53" s="74"/>
      <c r="G53" s="74"/>
      <c r="H53" s="74"/>
      <c r="I53" s="50" t="s">
        <v>15</v>
      </c>
      <c r="J53" s="61" t="str">
        <f>IFERROR((E52-(G52+J52)),"")</f>
        <v/>
      </c>
      <c r="O53" s="16"/>
    </row>
    <row r="54" spans="1:15" ht="25.5" x14ac:dyDescent="0.5">
      <c r="B54" s="72" t="s">
        <v>62</v>
      </c>
      <c r="C54" s="72"/>
      <c r="D54" s="72"/>
      <c r="E54" s="72"/>
      <c r="F54" s="72"/>
      <c r="G54" s="72"/>
      <c r="H54" s="72"/>
      <c r="I54" s="50" t="s">
        <v>15</v>
      </c>
      <c r="J54" s="23" t="str">
        <f>IFERROR(J53/E52,"")</f>
        <v/>
      </c>
      <c r="K54" s="1" t="s">
        <v>39</v>
      </c>
      <c r="O54" s="16"/>
    </row>
    <row r="55" spans="1:15" ht="20.25" x14ac:dyDescent="0.4">
      <c r="C55" s="21"/>
      <c r="D55" s="24"/>
      <c r="E55" s="25"/>
      <c r="J55" s="26"/>
    </row>
    <row r="56" spans="1:15" ht="19.5" x14ac:dyDescent="0.4">
      <c r="A56" s="1" t="s">
        <v>45</v>
      </c>
    </row>
    <row r="57" spans="1:15" ht="19.5" x14ac:dyDescent="0.4">
      <c r="A57" s="1" t="s">
        <v>34</v>
      </c>
    </row>
    <row r="58" spans="1:15" s="1" customFormat="1" ht="24" customHeight="1" x14ac:dyDescent="0.4">
      <c r="C58" s="44" t="s">
        <v>43</v>
      </c>
      <c r="D58" s="45"/>
      <c r="E58" s="46"/>
      <c r="F58" s="42" t="s">
        <v>10</v>
      </c>
      <c r="G58" s="42"/>
      <c r="H58" s="42"/>
      <c r="J58" s="23" t="str">
        <f>IFERROR(ROUNDDOWN((J45-J23)/J45,3),"")</f>
        <v/>
      </c>
      <c r="K58" s="51" t="s">
        <v>18</v>
      </c>
    </row>
    <row r="59" spans="1:15" ht="24" customHeight="1" x14ac:dyDescent="0.4">
      <c r="A59" s="1" t="s">
        <v>22</v>
      </c>
      <c r="C59" s="41"/>
      <c r="D59" s="41"/>
      <c r="E59" s="13"/>
      <c r="F59" s="42"/>
      <c r="G59" s="42"/>
      <c r="H59" s="42"/>
      <c r="I59" s="27"/>
      <c r="J59" s="62" t="str">
        <f>IF(J58&lt;20%,"要件に該当しません。","")</f>
        <v/>
      </c>
      <c r="K59" s="51"/>
    </row>
    <row r="60" spans="1:15" s="1" customFormat="1" ht="24" customHeight="1" x14ac:dyDescent="0.4">
      <c r="C60" s="44" t="s">
        <v>44</v>
      </c>
      <c r="D60" s="47"/>
      <c r="F60" s="42" t="s">
        <v>10</v>
      </c>
      <c r="G60" s="42"/>
      <c r="H60" s="42"/>
      <c r="J60" s="23" t="str">
        <f>IFERROR(ROUNDDOWN((J54-J32)/J54,3),"")</f>
        <v/>
      </c>
      <c r="K60" s="51" t="s">
        <v>18</v>
      </c>
    </row>
    <row r="61" spans="1:15" ht="24" customHeight="1" x14ac:dyDescent="0.4">
      <c r="A61" s="65"/>
      <c r="B61" t="s">
        <v>64</v>
      </c>
      <c r="J61" s="62" t="str">
        <f>IF(J60&lt;20%,"要件に該当しません。","")</f>
        <v/>
      </c>
    </row>
  </sheetData>
  <sheetProtection sheet="1" objects="1" scenarios="1"/>
  <mergeCells count="64">
    <mergeCell ref="B53:H53"/>
    <mergeCell ref="B54:H54"/>
    <mergeCell ref="Q44:S44"/>
    <mergeCell ref="G50:H50"/>
    <mergeCell ref="G51:H51"/>
    <mergeCell ref="B52:C52"/>
    <mergeCell ref="G52:H52"/>
    <mergeCell ref="D48:E48"/>
    <mergeCell ref="F48:H48"/>
    <mergeCell ref="I48:J48"/>
    <mergeCell ref="G49:H49"/>
    <mergeCell ref="B44:H44"/>
    <mergeCell ref="B45:H45"/>
    <mergeCell ref="B35:D35"/>
    <mergeCell ref="G35:H35"/>
    <mergeCell ref="B43:C43"/>
    <mergeCell ref="G43:H43"/>
    <mergeCell ref="Q43:R43"/>
    <mergeCell ref="D39:E39"/>
    <mergeCell ref="F39:H39"/>
    <mergeCell ref="I39:J39"/>
    <mergeCell ref="G40:H40"/>
    <mergeCell ref="G41:H41"/>
    <mergeCell ref="G42:H42"/>
    <mergeCell ref="G28:H28"/>
    <mergeCell ref="G29:H29"/>
    <mergeCell ref="B30:C30"/>
    <mergeCell ref="G30:H30"/>
    <mergeCell ref="B12:L13"/>
    <mergeCell ref="D26:E26"/>
    <mergeCell ref="F26:H26"/>
    <mergeCell ref="I26:J26"/>
    <mergeCell ref="G27:H27"/>
    <mergeCell ref="G21:H21"/>
    <mergeCell ref="I17:J17"/>
    <mergeCell ref="G18:H18"/>
    <mergeCell ref="G19:H19"/>
    <mergeCell ref="G20:H20"/>
    <mergeCell ref="I6:J6"/>
    <mergeCell ref="I7:J7"/>
    <mergeCell ref="I8:J8"/>
    <mergeCell ref="I9:J9"/>
    <mergeCell ref="I10:J10"/>
    <mergeCell ref="E6:H6"/>
    <mergeCell ref="E7:H7"/>
    <mergeCell ref="E8:H8"/>
    <mergeCell ref="E9:H9"/>
    <mergeCell ref="E10:H10"/>
    <mergeCell ref="A1:L1"/>
    <mergeCell ref="B23:H23"/>
    <mergeCell ref="B22:H22"/>
    <mergeCell ref="B32:H32"/>
    <mergeCell ref="B31:H31"/>
    <mergeCell ref="B8:D8"/>
    <mergeCell ref="F17:H17"/>
    <mergeCell ref="E3:I3"/>
    <mergeCell ref="B6:D6"/>
    <mergeCell ref="B21:C21"/>
    <mergeCell ref="B7:D7"/>
    <mergeCell ref="B9:D9"/>
    <mergeCell ref="B10:D10"/>
    <mergeCell ref="B11:H11"/>
    <mergeCell ref="D17:E17"/>
    <mergeCell ref="I11:J11"/>
  </mergeCells>
  <phoneticPr fontId="3"/>
  <pageMargins left="1.1023622047244095" right="0.70866141732283472" top="0.74803149606299213" bottom="0.74803149606299213" header="0.31496062992125984" footer="0.31496062992125984"/>
  <pageSetup paperSize="9" scale="81" fitToHeight="2" orientation="portrait" r:id="rId1"/>
  <rowBreaks count="1" manualBreakCount="1">
    <brk id="36"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zoomScaleNormal="100" zoomScaleSheetLayoutView="100" zoomScalePageLayoutView="111" workbookViewId="0">
      <selection sqref="A1:L1"/>
    </sheetView>
  </sheetViews>
  <sheetFormatPr defaultColWidth="7.125" defaultRowHeight="18.75" x14ac:dyDescent="0.4"/>
  <cols>
    <col min="1" max="1" width="5.5" customWidth="1"/>
    <col min="2" max="2" width="4.625" customWidth="1"/>
    <col min="3" max="3" width="5.375" customWidth="1"/>
    <col min="4" max="4" width="4.5" customWidth="1"/>
    <col min="5" max="5" width="15.375" customWidth="1"/>
    <col min="6" max="6" width="3.625" customWidth="1"/>
    <col min="7" max="7" width="6.875" customWidth="1"/>
    <col min="8" max="8" width="7.875" customWidth="1"/>
    <col min="9" max="9" width="4.625" customWidth="1"/>
    <col min="10" max="10" width="17.125" customWidth="1"/>
    <col min="11" max="11" width="8.125" customWidth="1"/>
    <col min="12" max="12" width="7.75" customWidth="1"/>
  </cols>
  <sheetData>
    <row r="1" spans="1:13" ht="24" x14ac:dyDescent="0.5">
      <c r="A1" s="156" t="s">
        <v>63</v>
      </c>
      <c r="B1" s="157"/>
      <c r="C1" s="157"/>
      <c r="D1" s="157"/>
      <c r="E1" s="157"/>
      <c r="F1" s="157"/>
      <c r="G1" s="157"/>
      <c r="H1" s="157"/>
      <c r="I1" s="157"/>
      <c r="J1" s="157"/>
      <c r="K1" s="157"/>
      <c r="L1" s="157"/>
      <c r="M1" s="9"/>
    </row>
    <row r="2" spans="1:13" ht="12.75" customHeight="1" x14ac:dyDescent="0.4"/>
    <row r="3" spans="1:13" ht="19.5" x14ac:dyDescent="0.4">
      <c r="A3" s="1" t="s">
        <v>0</v>
      </c>
      <c r="E3" s="158" t="s">
        <v>47</v>
      </c>
      <c r="F3" s="158"/>
      <c r="G3" s="158"/>
      <c r="H3" s="158"/>
      <c r="I3" s="158"/>
      <c r="J3" s="19"/>
      <c r="K3" s="4"/>
      <c r="L3" s="4"/>
    </row>
    <row r="4" spans="1:13" ht="10.5" customHeight="1" x14ac:dyDescent="0.4"/>
    <row r="5" spans="1:13" ht="19.5" x14ac:dyDescent="0.4">
      <c r="A5" s="1" t="s">
        <v>9</v>
      </c>
    </row>
    <row r="6" spans="1:13" ht="36" customHeight="1" x14ac:dyDescent="0.4">
      <c r="B6" s="82" t="s">
        <v>5</v>
      </c>
      <c r="C6" s="83"/>
      <c r="D6" s="84"/>
      <c r="E6" s="99" t="s">
        <v>4</v>
      </c>
      <c r="F6" s="83"/>
      <c r="G6" s="83"/>
      <c r="H6" s="84"/>
      <c r="I6" s="109" t="s">
        <v>11</v>
      </c>
      <c r="J6" s="110"/>
      <c r="K6" s="5" t="s">
        <v>7</v>
      </c>
      <c r="L6" s="30" t="s">
        <v>20</v>
      </c>
    </row>
    <row r="7" spans="1:13" ht="30" customHeight="1" x14ac:dyDescent="0.4">
      <c r="B7" s="130" t="s">
        <v>48</v>
      </c>
      <c r="C7" s="131"/>
      <c r="D7" s="132"/>
      <c r="E7" s="133" t="s">
        <v>49</v>
      </c>
      <c r="F7" s="134"/>
      <c r="G7" s="134"/>
      <c r="H7" s="135"/>
      <c r="I7" s="136">
        <v>18000000</v>
      </c>
      <c r="J7" s="137"/>
      <c r="K7" s="10">
        <f>ROUND(I7/$I$11,3)</f>
        <v>0.10299999999999999</v>
      </c>
      <c r="L7" s="29"/>
    </row>
    <row r="8" spans="1:13" ht="30" customHeight="1" x14ac:dyDescent="0.4">
      <c r="B8" s="138" t="s">
        <v>50</v>
      </c>
      <c r="C8" s="139"/>
      <c r="D8" s="140"/>
      <c r="E8" s="141" t="s">
        <v>52</v>
      </c>
      <c r="F8" s="142"/>
      <c r="G8" s="142"/>
      <c r="H8" s="143"/>
      <c r="I8" s="144">
        <v>120000000</v>
      </c>
      <c r="J8" s="145"/>
      <c r="K8" s="11">
        <f t="shared" ref="K8:K9" si="0">ROUND(I8/$I$11,3)</f>
        <v>0.69</v>
      </c>
      <c r="L8" s="48" t="s">
        <v>54</v>
      </c>
    </row>
    <row r="9" spans="1:13" ht="30" customHeight="1" x14ac:dyDescent="0.4">
      <c r="B9" s="138" t="s">
        <v>51</v>
      </c>
      <c r="C9" s="139"/>
      <c r="D9" s="140"/>
      <c r="E9" s="141" t="s">
        <v>53</v>
      </c>
      <c r="F9" s="142"/>
      <c r="G9" s="142"/>
      <c r="H9" s="143"/>
      <c r="I9" s="144">
        <v>36000000</v>
      </c>
      <c r="J9" s="145"/>
      <c r="K9" s="11">
        <f t="shared" si="0"/>
        <v>0.20699999999999999</v>
      </c>
      <c r="L9" s="48" t="s">
        <v>54</v>
      </c>
    </row>
    <row r="10" spans="1:13" ht="30" customHeight="1" thickBot="1" x14ac:dyDescent="0.45">
      <c r="B10" s="148"/>
      <c r="C10" s="149"/>
      <c r="D10" s="150"/>
      <c r="E10" s="151"/>
      <c r="F10" s="152"/>
      <c r="G10" s="152"/>
      <c r="H10" s="153"/>
      <c r="I10" s="154"/>
      <c r="J10" s="155"/>
      <c r="K10" s="12"/>
      <c r="L10" s="8"/>
    </row>
    <row r="11" spans="1:13" ht="30" customHeight="1" thickTop="1" x14ac:dyDescent="0.4">
      <c r="B11" s="92" t="s">
        <v>8</v>
      </c>
      <c r="C11" s="93"/>
      <c r="D11" s="93"/>
      <c r="E11" s="93"/>
      <c r="F11" s="93"/>
      <c r="G11" s="93"/>
      <c r="H11" s="94"/>
      <c r="I11" s="159">
        <f>SUM(I7:I10)</f>
        <v>174000000</v>
      </c>
      <c r="J11" s="160"/>
      <c r="K11" s="7"/>
      <c r="L11" s="7"/>
    </row>
    <row r="12" spans="1:13" ht="18.75" customHeight="1" x14ac:dyDescent="0.4">
      <c r="B12" s="121" t="s">
        <v>21</v>
      </c>
      <c r="C12" s="121"/>
      <c r="D12" s="121"/>
      <c r="E12" s="121"/>
      <c r="F12" s="121"/>
      <c r="G12" s="121"/>
      <c r="H12" s="121"/>
      <c r="I12" s="121"/>
      <c r="J12" s="121"/>
      <c r="K12" s="121"/>
      <c r="L12" s="121"/>
    </row>
    <row r="13" spans="1:13" x14ac:dyDescent="0.4">
      <c r="B13" s="122"/>
      <c r="C13" s="122"/>
      <c r="D13" s="122"/>
      <c r="E13" s="122"/>
      <c r="F13" s="122"/>
      <c r="G13" s="122"/>
      <c r="H13" s="122"/>
      <c r="I13" s="122"/>
      <c r="J13" s="122"/>
      <c r="K13" s="122"/>
      <c r="L13" s="122"/>
    </row>
    <row r="14" spans="1:13" ht="7.5" customHeight="1" x14ac:dyDescent="0.4">
      <c r="B14" s="31"/>
      <c r="C14" s="31"/>
      <c r="D14" s="31"/>
      <c r="E14" s="31"/>
      <c r="F14" s="31"/>
      <c r="G14" s="31"/>
      <c r="H14" s="31"/>
      <c r="I14" s="31"/>
      <c r="J14" s="31"/>
      <c r="K14" s="31"/>
      <c r="L14" s="31"/>
    </row>
    <row r="15" spans="1:13" ht="19.5" x14ac:dyDescent="0.4">
      <c r="A15" s="1" t="s">
        <v>32</v>
      </c>
    </row>
    <row r="16" spans="1:13" ht="19.5" x14ac:dyDescent="0.4">
      <c r="A16" s="1" t="s">
        <v>34</v>
      </c>
    </row>
    <row r="17" spans="1:11" ht="30" customHeight="1" x14ac:dyDescent="0.4">
      <c r="B17" s="2" t="s">
        <v>1</v>
      </c>
      <c r="C17" s="3" t="s">
        <v>2</v>
      </c>
      <c r="D17" s="95" t="s">
        <v>12</v>
      </c>
      <c r="E17" s="96"/>
      <c r="F17" s="78" t="s">
        <v>13</v>
      </c>
      <c r="G17" s="79"/>
      <c r="H17" s="80"/>
      <c r="I17" s="123" t="s">
        <v>14</v>
      </c>
      <c r="J17" s="124"/>
    </row>
    <row r="18" spans="1:11" ht="30" customHeight="1" x14ac:dyDescent="0.4">
      <c r="B18" s="28">
        <v>6</v>
      </c>
      <c r="C18" s="28">
        <v>12</v>
      </c>
      <c r="D18" s="6"/>
      <c r="E18" s="14">
        <f>E27*89.7%</f>
        <v>14352000</v>
      </c>
      <c r="F18" s="15"/>
      <c r="G18" s="146">
        <f>E18*68.6%</f>
        <v>9845472</v>
      </c>
      <c r="H18" s="147"/>
      <c r="I18" s="20"/>
      <c r="J18" s="14">
        <f>E18*29.5%</f>
        <v>4233840</v>
      </c>
    </row>
    <row r="19" spans="1:11" ht="30" customHeight="1" x14ac:dyDescent="0.4">
      <c r="B19" s="28">
        <v>7</v>
      </c>
      <c r="C19" s="28">
        <v>1</v>
      </c>
      <c r="D19" s="6"/>
      <c r="E19" s="14">
        <f>E28*89.7%</f>
        <v>12558000</v>
      </c>
      <c r="F19" s="15"/>
      <c r="G19" s="146">
        <f t="shared" ref="G19:G20" si="1">E19*68.6%</f>
        <v>8614788</v>
      </c>
      <c r="H19" s="147"/>
      <c r="I19" s="20"/>
      <c r="J19" s="14">
        <f>E19*29.5%</f>
        <v>3704610</v>
      </c>
    </row>
    <row r="20" spans="1:11" ht="30" customHeight="1" x14ac:dyDescent="0.4">
      <c r="B20" s="28">
        <v>7</v>
      </c>
      <c r="C20" s="28">
        <v>2</v>
      </c>
      <c r="D20" s="6"/>
      <c r="E20" s="14">
        <f>E29*89.7%</f>
        <v>8970000</v>
      </c>
      <c r="F20" s="15"/>
      <c r="G20" s="146">
        <f t="shared" si="1"/>
        <v>6153419.9999999991</v>
      </c>
      <c r="H20" s="147"/>
      <c r="I20" s="20"/>
      <c r="J20" s="14">
        <f>E20*29.5%</f>
        <v>2646150</v>
      </c>
    </row>
    <row r="21" spans="1:11" ht="30" customHeight="1" x14ac:dyDescent="0.4">
      <c r="B21" s="85" t="s">
        <v>3</v>
      </c>
      <c r="C21" s="84"/>
      <c r="D21" s="39" t="s">
        <v>26</v>
      </c>
      <c r="E21" s="18">
        <f>SUM(E18:E20)</f>
        <v>35880000</v>
      </c>
      <c r="F21" s="39" t="s">
        <v>27</v>
      </c>
      <c r="G21" s="163">
        <f>SUM(G18:H20)</f>
        <v>24613680</v>
      </c>
      <c r="H21" s="164"/>
      <c r="I21" s="40" t="s">
        <v>25</v>
      </c>
      <c r="J21" s="18">
        <f>SUM(J18:J20)</f>
        <v>10584600</v>
      </c>
    </row>
    <row r="22" spans="1:11" ht="30" customHeight="1" x14ac:dyDescent="0.5">
      <c r="B22" s="74" t="s">
        <v>56</v>
      </c>
      <c r="C22" s="74"/>
      <c r="D22" s="74"/>
      <c r="E22" s="74"/>
      <c r="F22" s="74"/>
      <c r="G22" s="74"/>
      <c r="H22" s="74"/>
      <c r="I22" s="50" t="s">
        <v>15</v>
      </c>
      <c r="J22" s="49">
        <f>E21-(G21+J21)</f>
        <v>681720</v>
      </c>
    </row>
    <row r="23" spans="1:11" ht="30" customHeight="1" x14ac:dyDescent="0.5">
      <c r="B23" s="72" t="s">
        <v>55</v>
      </c>
      <c r="C23" s="73"/>
      <c r="D23" s="73"/>
      <c r="E23" s="73"/>
      <c r="F23" s="73"/>
      <c r="G23" s="73"/>
      <c r="H23" s="73"/>
      <c r="I23" s="50" t="s">
        <v>15</v>
      </c>
      <c r="J23" s="23">
        <f>J22/E21</f>
        <v>1.9E-2</v>
      </c>
      <c r="K23" s="1" t="s">
        <v>16</v>
      </c>
    </row>
    <row r="24" spans="1:11" x14ac:dyDescent="0.4">
      <c r="C24" s="21"/>
      <c r="D24" s="19"/>
      <c r="E24" s="19"/>
      <c r="J24" s="22"/>
    </row>
    <row r="25" spans="1:11" ht="19.5" x14ac:dyDescent="0.4">
      <c r="A25" s="1" t="s">
        <v>22</v>
      </c>
    </row>
    <row r="26" spans="1:11" ht="30" customHeight="1" x14ac:dyDescent="0.4">
      <c r="B26" s="2" t="s">
        <v>1</v>
      </c>
      <c r="C26" s="3" t="s">
        <v>2</v>
      </c>
      <c r="D26" s="95" t="s">
        <v>12</v>
      </c>
      <c r="E26" s="96"/>
      <c r="F26" s="78" t="s">
        <v>13</v>
      </c>
      <c r="G26" s="79"/>
      <c r="H26" s="80"/>
      <c r="I26" s="123" t="s">
        <v>14</v>
      </c>
      <c r="J26" s="124"/>
    </row>
    <row r="27" spans="1:11" ht="30" customHeight="1" x14ac:dyDescent="0.4">
      <c r="B27" s="28">
        <v>6</v>
      </c>
      <c r="C27" s="28">
        <v>12</v>
      </c>
      <c r="D27" s="6"/>
      <c r="E27" s="14">
        <v>16000000</v>
      </c>
      <c r="F27" s="15"/>
      <c r="G27" s="146">
        <f>E27*65.6%</f>
        <v>10495999.999999998</v>
      </c>
      <c r="H27" s="147"/>
      <c r="I27" s="20"/>
      <c r="J27" s="14">
        <f>E27*29.5%</f>
        <v>4720000</v>
      </c>
    </row>
    <row r="28" spans="1:11" ht="30" customHeight="1" x14ac:dyDescent="0.4">
      <c r="B28" s="28">
        <v>7</v>
      </c>
      <c r="C28" s="28">
        <v>1</v>
      </c>
      <c r="D28" s="6"/>
      <c r="E28" s="14">
        <v>14000000</v>
      </c>
      <c r="F28" s="15"/>
      <c r="G28" s="146">
        <f>E28*65.6%</f>
        <v>9183999.9999999981</v>
      </c>
      <c r="H28" s="147"/>
      <c r="I28" s="20"/>
      <c r="J28" s="14">
        <f>E28*29.5%</f>
        <v>4130000</v>
      </c>
    </row>
    <row r="29" spans="1:11" ht="30" customHeight="1" x14ac:dyDescent="0.4">
      <c r="B29" s="28">
        <v>7</v>
      </c>
      <c r="C29" s="28">
        <v>2</v>
      </c>
      <c r="D29" s="6"/>
      <c r="E29" s="14">
        <v>10000000</v>
      </c>
      <c r="F29" s="15"/>
      <c r="G29" s="146">
        <f>E29*65.6%</f>
        <v>6559999.9999999991</v>
      </c>
      <c r="H29" s="147"/>
      <c r="I29" s="20"/>
      <c r="J29" s="14">
        <f>E29*29.5%</f>
        <v>2950000</v>
      </c>
    </row>
    <row r="30" spans="1:11" ht="30" customHeight="1" x14ac:dyDescent="0.4">
      <c r="B30" s="85" t="s">
        <v>3</v>
      </c>
      <c r="C30" s="84"/>
      <c r="D30" s="39" t="s">
        <v>28</v>
      </c>
      <c r="E30" s="18">
        <f>SUM(E27:E29)</f>
        <v>40000000</v>
      </c>
      <c r="F30" s="39" t="s">
        <v>29</v>
      </c>
      <c r="G30" s="165">
        <f t="shared" ref="G30:H30" si="2">SUM(G27:G29)</f>
        <v>26239999.999999996</v>
      </c>
      <c r="H30" s="166">
        <f t="shared" si="2"/>
        <v>0</v>
      </c>
      <c r="I30" s="40" t="s">
        <v>30</v>
      </c>
      <c r="J30" s="18">
        <f>SUM(J27:J29)</f>
        <v>11800000</v>
      </c>
    </row>
    <row r="31" spans="1:11" ht="30" customHeight="1" x14ac:dyDescent="0.5">
      <c r="B31" s="74" t="s">
        <v>58</v>
      </c>
      <c r="C31" s="74"/>
      <c r="D31" s="74"/>
      <c r="E31" s="74"/>
      <c r="F31" s="74"/>
      <c r="G31" s="74"/>
      <c r="H31" s="74"/>
      <c r="I31" s="50" t="s">
        <v>15</v>
      </c>
      <c r="J31" s="49">
        <f>E30-(G30+J30)</f>
        <v>1960000</v>
      </c>
    </row>
    <row r="32" spans="1:11" ht="30" customHeight="1" x14ac:dyDescent="0.5">
      <c r="B32" s="72" t="s">
        <v>57</v>
      </c>
      <c r="C32" s="72"/>
      <c r="D32" s="72"/>
      <c r="E32" s="72"/>
      <c r="F32" s="72"/>
      <c r="G32" s="72"/>
      <c r="H32" s="72"/>
      <c r="I32" s="50" t="s">
        <v>15</v>
      </c>
      <c r="J32" s="23">
        <f>J31/E30</f>
        <v>4.9000000000000002E-2</v>
      </c>
      <c r="K32" s="1" t="s">
        <v>31</v>
      </c>
    </row>
    <row r="33" spans="1:11" ht="20.25" x14ac:dyDescent="0.4">
      <c r="C33" s="21"/>
      <c r="D33" s="33"/>
      <c r="E33" s="33"/>
      <c r="H33" s="21"/>
      <c r="J33" s="34"/>
      <c r="K33" s="1"/>
    </row>
    <row r="34" spans="1:11" ht="30" customHeight="1" x14ac:dyDescent="0.4">
      <c r="B34" s="1" t="s">
        <v>46</v>
      </c>
    </row>
    <row r="35" spans="1:11" ht="30" customHeight="1" x14ac:dyDescent="0.5">
      <c r="B35" s="161" t="s">
        <v>33</v>
      </c>
      <c r="C35" s="161"/>
      <c r="D35" s="161"/>
      <c r="E35" s="35" t="s">
        <v>23</v>
      </c>
      <c r="F35" s="36" t="s">
        <v>24</v>
      </c>
      <c r="G35" s="162">
        <f>ROUNDDOWN(E21/E30,3)</f>
        <v>0.89700000000000002</v>
      </c>
      <c r="H35" s="162"/>
      <c r="J35" s="32" t="s">
        <v>6</v>
      </c>
    </row>
    <row r="36" spans="1:11" ht="24" x14ac:dyDescent="0.5">
      <c r="B36" s="38"/>
      <c r="C36" s="38"/>
      <c r="D36" s="38"/>
      <c r="E36" s="35"/>
      <c r="F36" s="36"/>
      <c r="G36" s="37"/>
      <c r="H36" s="32"/>
    </row>
    <row r="37" spans="1:11" ht="19.5" x14ac:dyDescent="0.4">
      <c r="A37" s="1" t="s">
        <v>35</v>
      </c>
    </row>
    <row r="38" spans="1:11" ht="19.5" x14ac:dyDescent="0.4">
      <c r="A38" s="1" t="s">
        <v>34</v>
      </c>
    </row>
    <row r="39" spans="1:11" ht="30" customHeight="1" x14ac:dyDescent="0.4">
      <c r="B39" s="2" t="s">
        <v>1</v>
      </c>
      <c r="C39" s="3" t="s">
        <v>2</v>
      </c>
      <c r="D39" s="95" t="s">
        <v>12</v>
      </c>
      <c r="E39" s="96"/>
      <c r="F39" s="78" t="s">
        <v>13</v>
      </c>
      <c r="G39" s="79"/>
      <c r="H39" s="80"/>
      <c r="I39" s="123" t="s">
        <v>14</v>
      </c>
      <c r="J39" s="124"/>
    </row>
    <row r="40" spans="1:11" ht="30" customHeight="1" x14ac:dyDescent="0.4">
      <c r="B40" s="28">
        <v>5</v>
      </c>
      <c r="C40" s="28">
        <v>12</v>
      </c>
      <c r="D40" s="6"/>
      <c r="E40" s="14">
        <f>E49*89.7%</f>
        <v>15069600</v>
      </c>
      <c r="F40" s="15"/>
      <c r="G40" s="146">
        <f>E40*64.6%</f>
        <v>9734961.5999999978</v>
      </c>
      <c r="H40" s="147"/>
      <c r="I40" s="20"/>
      <c r="J40" s="14">
        <f>E40*29.5%</f>
        <v>4445532</v>
      </c>
    </row>
    <row r="41" spans="1:11" ht="30" customHeight="1" x14ac:dyDescent="0.4">
      <c r="B41" s="28">
        <v>6</v>
      </c>
      <c r="C41" s="28">
        <v>1</v>
      </c>
      <c r="D41" s="6"/>
      <c r="E41" s="14">
        <f>E50*89.7%</f>
        <v>13185900</v>
      </c>
      <c r="F41" s="15"/>
      <c r="G41" s="146">
        <f>E41*63.6%</f>
        <v>8386232.4000000004</v>
      </c>
      <c r="H41" s="147"/>
      <c r="I41" s="20"/>
      <c r="J41" s="14">
        <f>E41*29.5%</f>
        <v>3889840.5</v>
      </c>
    </row>
    <row r="42" spans="1:11" ht="30" customHeight="1" x14ac:dyDescent="0.4">
      <c r="B42" s="28">
        <v>6</v>
      </c>
      <c r="C42" s="28">
        <v>2</v>
      </c>
      <c r="D42" s="6"/>
      <c r="E42" s="14">
        <f>E51*89.7%</f>
        <v>9418500</v>
      </c>
      <c r="F42" s="15"/>
      <c r="G42" s="146">
        <f>E42*68.6%</f>
        <v>6461090.9999999991</v>
      </c>
      <c r="H42" s="147"/>
      <c r="I42" s="20"/>
      <c r="J42" s="14">
        <f>E42*29.5%</f>
        <v>2778457.5</v>
      </c>
    </row>
    <row r="43" spans="1:11" ht="30" customHeight="1" x14ac:dyDescent="0.4">
      <c r="B43" s="85" t="s">
        <v>3</v>
      </c>
      <c r="C43" s="84"/>
      <c r="D43" s="39" t="s">
        <v>36</v>
      </c>
      <c r="E43" s="18">
        <f>SUM(E40:E42)</f>
        <v>37674000</v>
      </c>
      <c r="F43" s="39" t="s">
        <v>37</v>
      </c>
      <c r="G43" s="163">
        <f>SUM(G40:H42)</f>
        <v>24582285</v>
      </c>
      <c r="H43" s="164"/>
      <c r="I43" s="40" t="s">
        <v>38</v>
      </c>
      <c r="J43" s="18">
        <f>SUM(J40:J42)</f>
        <v>11113830</v>
      </c>
    </row>
    <row r="44" spans="1:11" ht="30" customHeight="1" x14ac:dyDescent="0.5">
      <c r="B44" s="74" t="s">
        <v>59</v>
      </c>
      <c r="C44" s="74"/>
      <c r="D44" s="74"/>
      <c r="E44" s="74"/>
      <c r="F44" s="74"/>
      <c r="G44" s="74"/>
      <c r="H44" s="74"/>
      <c r="I44" s="50" t="s">
        <v>15</v>
      </c>
      <c r="J44" s="49">
        <f>E43-(G43+J43)</f>
        <v>1977885</v>
      </c>
    </row>
    <row r="45" spans="1:11" ht="30" customHeight="1" x14ac:dyDescent="0.5">
      <c r="B45" s="72" t="s">
        <v>60</v>
      </c>
      <c r="C45" s="72"/>
      <c r="D45" s="72"/>
      <c r="E45" s="72"/>
      <c r="F45" s="72"/>
      <c r="G45" s="72"/>
      <c r="H45" s="72"/>
      <c r="I45" s="50" t="s">
        <v>15</v>
      </c>
      <c r="J45" s="23">
        <f>J44/E43</f>
        <v>5.2499999999999998E-2</v>
      </c>
      <c r="K45" s="1" t="s">
        <v>17</v>
      </c>
    </row>
    <row r="46" spans="1:11" x14ac:dyDescent="0.4">
      <c r="C46" s="21"/>
      <c r="D46" s="19"/>
      <c r="E46" s="19"/>
      <c r="J46" s="22"/>
    </row>
    <row r="47" spans="1:11" ht="19.5" x14ac:dyDescent="0.4">
      <c r="A47" s="1" t="s">
        <v>22</v>
      </c>
    </row>
    <row r="48" spans="1:11" ht="30" customHeight="1" x14ac:dyDescent="0.4">
      <c r="B48" s="2" t="s">
        <v>1</v>
      </c>
      <c r="C48" s="3" t="s">
        <v>2</v>
      </c>
      <c r="D48" s="95" t="s">
        <v>12</v>
      </c>
      <c r="E48" s="96"/>
      <c r="F48" s="78" t="s">
        <v>13</v>
      </c>
      <c r="G48" s="79"/>
      <c r="H48" s="80"/>
      <c r="I48" s="123" t="s">
        <v>14</v>
      </c>
      <c r="J48" s="124"/>
    </row>
    <row r="49" spans="1:11" ht="30" customHeight="1" x14ac:dyDescent="0.4">
      <c r="B49" s="28">
        <v>5</v>
      </c>
      <c r="C49" s="28">
        <v>12</v>
      </c>
      <c r="D49" s="6"/>
      <c r="E49" s="14">
        <f>E27*105%</f>
        <v>16800000</v>
      </c>
      <c r="F49" s="15"/>
      <c r="G49" s="146">
        <f>E49*63.6%</f>
        <v>10684800</v>
      </c>
      <c r="H49" s="147"/>
      <c r="I49" s="20"/>
      <c r="J49" s="14">
        <f>E49*29.5%</f>
        <v>4956000</v>
      </c>
    </row>
    <row r="50" spans="1:11" ht="30" customHeight="1" x14ac:dyDescent="0.4">
      <c r="B50" s="28">
        <v>6</v>
      </c>
      <c r="C50" s="28">
        <v>1</v>
      </c>
      <c r="D50" s="6"/>
      <c r="E50" s="14">
        <f t="shared" ref="E50:E51" si="3">E28*105%</f>
        <v>14700000</v>
      </c>
      <c r="F50" s="15"/>
      <c r="G50" s="146">
        <f>E50*62.6%</f>
        <v>9202200</v>
      </c>
      <c r="H50" s="147"/>
      <c r="I50" s="20"/>
      <c r="J50" s="14">
        <f>E50*29.5%</f>
        <v>4336500</v>
      </c>
    </row>
    <row r="51" spans="1:11" ht="30" customHeight="1" x14ac:dyDescent="0.4">
      <c r="B51" s="28">
        <v>6</v>
      </c>
      <c r="C51" s="28">
        <v>2</v>
      </c>
      <c r="D51" s="6"/>
      <c r="E51" s="14">
        <f t="shared" si="3"/>
        <v>10500000</v>
      </c>
      <c r="F51" s="15"/>
      <c r="G51" s="146">
        <f>E51*64.6%</f>
        <v>6782999.9999999991</v>
      </c>
      <c r="H51" s="147"/>
      <c r="I51" s="20"/>
      <c r="J51" s="14">
        <f>E51*29.5%</f>
        <v>3097500</v>
      </c>
    </row>
    <row r="52" spans="1:11" ht="30" customHeight="1" x14ac:dyDescent="0.4">
      <c r="B52" s="85" t="s">
        <v>3</v>
      </c>
      <c r="C52" s="84"/>
      <c r="D52" s="39" t="s">
        <v>40</v>
      </c>
      <c r="E52" s="18">
        <f>SUM(E49:E51)</f>
        <v>42000000</v>
      </c>
      <c r="F52" s="39" t="s">
        <v>41</v>
      </c>
      <c r="G52" s="163">
        <f>SUM(G49:H51)</f>
        <v>26670000</v>
      </c>
      <c r="H52" s="164"/>
      <c r="I52" s="40" t="s">
        <v>42</v>
      </c>
      <c r="J52" s="18">
        <f>SUM(J49:J51)</f>
        <v>12390000</v>
      </c>
    </row>
    <row r="53" spans="1:11" ht="32.25" customHeight="1" x14ac:dyDescent="0.5">
      <c r="B53" s="74" t="s">
        <v>61</v>
      </c>
      <c r="C53" s="74"/>
      <c r="D53" s="74"/>
      <c r="E53" s="74"/>
      <c r="F53" s="74"/>
      <c r="G53" s="74"/>
      <c r="H53" s="74"/>
      <c r="I53" s="50" t="s">
        <v>15</v>
      </c>
      <c r="J53" s="49">
        <f>E52-(G52+J52)</f>
        <v>2940000</v>
      </c>
    </row>
    <row r="54" spans="1:11" ht="30" customHeight="1" x14ac:dyDescent="0.5">
      <c r="B54" s="72" t="s">
        <v>62</v>
      </c>
      <c r="C54" s="72"/>
      <c r="D54" s="72"/>
      <c r="E54" s="72"/>
      <c r="F54" s="72"/>
      <c r="G54" s="72"/>
      <c r="H54" s="72"/>
      <c r="I54" s="50" t="s">
        <v>15</v>
      </c>
      <c r="J54" s="23">
        <f>J53/E52</f>
        <v>7.0000000000000007E-2</v>
      </c>
      <c r="K54" s="1" t="s">
        <v>39</v>
      </c>
    </row>
    <row r="55" spans="1:11" ht="20.25" x14ac:dyDescent="0.4">
      <c r="C55" s="21"/>
      <c r="D55" s="24"/>
      <c r="E55" s="25"/>
      <c r="J55" s="26"/>
    </row>
    <row r="56" spans="1:11" ht="19.5" x14ac:dyDescent="0.4">
      <c r="A56" s="1" t="s">
        <v>45</v>
      </c>
    </row>
    <row r="57" spans="1:11" ht="19.5" x14ac:dyDescent="0.4">
      <c r="A57" s="1" t="s">
        <v>34</v>
      </c>
    </row>
    <row r="58" spans="1:11" s="1" customFormat="1" ht="24" customHeight="1" x14ac:dyDescent="0.4">
      <c r="C58" s="44" t="s">
        <v>43</v>
      </c>
      <c r="D58" s="45"/>
      <c r="E58" s="46"/>
      <c r="F58" s="42" t="s">
        <v>10</v>
      </c>
      <c r="G58" s="42"/>
      <c r="H58" s="42"/>
      <c r="J58" s="23">
        <f>ROUNDDOWN((J45-J23)/J45,3)</f>
        <v>0.63800000000000001</v>
      </c>
      <c r="K58" s="42" t="s">
        <v>18</v>
      </c>
    </row>
    <row r="59" spans="1:11" ht="24" customHeight="1" x14ac:dyDescent="0.4">
      <c r="A59" s="1" t="s">
        <v>22</v>
      </c>
      <c r="C59" s="41"/>
      <c r="D59" s="41"/>
      <c r="E59" s="13"/>
      <c r="F59" s="42"/>
      <c r="G59" s="42"/>
      <c r="H59" s="42"/>
      <c r="I59" s="27"/>
      <c r="J59" s="27"/>
      <c r="K59" s="43"/>
    </row>
    <row r="60" spans="1:11" s="1" customFormat="1" ht="24" customHeight="1" x14ac:dyDescent="0.4">
      <c r="C60" s="44" t="s">
        <v>44</v>
      </c>
      <c r="D60" s="47"/>
      <c r="F60" s="42" t="s">
        <v>10</v>
      </c>
      <c r="G60" s="42"/>
      <c r="H60" s="42"/>
      <c r="J60" s="23">
        <f>ROUNDDOWN((J54-J32)/J54,3)</f>
        <v>0.3</v>
      </c>
      <c r="K60" s="42" t="s">
        <v>18</v>
      </c>
    </row>
  </sheetData>
  <sheetProtection sheet="1" objects="1" scenarios="1"/>
  <mergeCells count="62">
    <mergeCell ref="B53:H53"/>
    <mergeCell ref="B54:H54"/>
    <mergeCell ref="G49:H49"/>
    <mergeCell ref="G50:H50"/>
    <mergeCell ref="G51:H51"/>
    <mergeCell ref="B52:C52"/>
    <mergeCell ref="G52:H52"/>
    <mergeCell ref="I48:J48"/>
    <mergeCell ref="I39:J39"/>
    <mergeCell ref="G40:H40"/>
    <mergeCell ref="G41:H41"/>
    <mergeCell ref="G42:H42"/>
    <mergeCell ref="B44:H44"/>
    <mergeCell ref="B45:H45"/>
    <mergeCell ref="D48:E48"/>
    <mergeCell ref="F48:H48"/>
    <mergeCell ref="B43:C43"/>
    <mergeCell ref="G43:H43"/>
    <mergeCell ref="D39:E39"/>
    <mergeCell ref="F39:H39"/>
    <mergeCell ref="B31:H31"/>
    <mergeCell ref="B32:H32"/>
    <mergeCell ref="B35:D35"/>
    <mergeCell ref="G35:H35"/>
    <mergeCell ref="G18:H18"/>
    <mergeCell ref="G19:H19"/>
    <mergeCell ref="B21:C21"/>
    <mergeCell ref="G21:H21"/>
    <mergeCell ref="G27:H27"/>
    <mergeCell ref="G28:H28"/>
    <mergeCell ref="G29:H29"/>
    <mergeCell ref="B30:C30"/>
    <mergeCell ref="G30:H30"/>
    <mergeCell ref="I26:J26"/>
    <mergeCell ref="D26:E26"/>
    <mergeCell ref="F26:H26"/>
    <mergeCell ref="I11:J11"/>
    <mergeCell ref="B12:L13"/>
    <mergeCell ref="D17:E17"/>
    <mergeCell ref="F17:H17"/>
    <mergeCell ref="I17:J17"/>
    <mergeCell ref="A1:L1"/>
    <mergeCell ref="E3:I3"/>
    <mergeCell ref="B6:D6"/>
    <mergeCell ref="E6:H6"/>
    <mergeCell ref="I6:J6"/>
    <mergeCell ref="B7:D7"/>
    <mergeCell ref="E7:H7"/>
    <mergeCell ref="I7:J7"/>
    <mergeCell ref="B22:H22"/>
    <mergeCell ref="B23:H23"/>
    <mergeCell ref="B8:D8"/>
    <mergeCell ref="E8:H8"/>
    <mergeCell ref="I8:J8"/>
    <mergeCell ref="B9:D9"/>
    <mergeCell ref="E9:H9"/>
    <mergeCell ref="I9:J9"/>
    <mergeCell ref="G20:H20"/>
    <mergeCell ref="B10:D10"/>
    <mergeCell ref="E10:H10"/>
    <mergeCell ref="I10:J10"/>
    <mergeCell ref="B11:H11"/>
  </mergeCells>
  <phoneticPr fontId="3"/>
  <pageMargins left="1.1023622047244095" right="0.70866141732283472" top="0.74803149606299213" bottom="0.74803149606299213" header="0.31496062992125984" footer="0.31496062992125984"/>
  <pageSetup paperSize="9" scale="83" fitToHeight="2" orientation="portrait" r:id="rId1"/>
  <rowBreaks count="1" manualBreakCount="1">
    <brk id="35"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５号　ハー②</vt:lpstr>
      <vt:lpstr>５号　ハー② (記入例)</vt:lpstr>
      <vt:lpstr>'５号　ハー②'!Print_Area</vt:lpstr>
      <vt:lpstr>'５号　ハー②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2025-05-23T07:49:10Z</dcterms:modified>
</cp:coreProperties>
</file>