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５号　ロー②" sheetId="1" r:id="rId1"/>
    <sheet name="５号　ロー② (記入例)" sheetId="6" r:id="rId2"/>
  </sheets>
  <definedNames>
    <definedName name="_xlnm.Print_Area" localSheetId="1">'５号　ロー② (記入例)'!$A$1:$M$45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1" l="1"/>
  <c r="D44" i="1" s="1"/>
  <c r="D34" i="1"/>
  <c r="D35" i="1" s="1"/>
  <c r="C43" i="1"/>
  <c r="G25" i="1"/>
  <c r="J25" i="1" s="1"/>
  <c r="E21" i="1"/>
  <c r="D21" i="1"/>
  <c r="B34" i="1"/>
  <c r="L44" i="1"/>
  <c r="J44" i="1"/>
  <c r="G44" i="1"/>
  <c r="B43" i="1"/>
  <c r="G35" i="1"/>
  <c r="L35" i="1"/>
  <c r="J35" i="1"/>
  <c r="C34" i="1"/>
  <c r="I21" i="1"/>
  <c r="K21" i="1" s="1"/>
  <c r="L21" i="1" s="1"/>
  <c r="K22" i="1"/>
  <c r="L22" i="1" s="1"/>
  <c r="K17" i="1"/>
  <c r="K16" i="1"/>
  <c r="H11" i="1"/>
  <c r="K7" i="1" s="1"/>
  <c r="J45" i="1" l="1"/>
  <c r="J46" i="1" s="1"/>
  <c r="J36" i="1"/>
  <c r="J37" i="1" s="1"/>
  <c r="H18" i="1"/>
  <c r="K18" i="1" s="1"/>
  <c r="K8" i="1"/>
  <c r="K9" i="1"/>
  <c r="K10" i="1"/>
  <c r="J45" i="6" l="1"/>
  <c r="L43" i="6"/>
  <c r="L42" i="6"/>
  <c r="L41" i="6"/>
  <c r="G43" i="6"/>
  <c r="G42" i="6"/>
  <c r="G41" i="6"/>
  <c r="K22" i="6" l="1"/>
  <c r="I22" i="6"/>
  <c r="I21" i="6"/>
  <c r="K21" i="6" s="1"/>
  <c r="L44" i="6"/>
  <c r="J44" i="6"/>
  <c r="G44" i="6"/>
  <c r="D44" i="6"/>
  <c r="L35" i="6"/>
  <c r="J35" i="6"/>
  <c r="G35" i="6"/>
  <c r="D35" i="6"/>
  <c r="G25" i="6"/>
  <c r="K17" i="6"/>
  <c r="K16" i="6"/>
  <c r="H18" i="6" s="1"/>
  <c r="K15" i="6"/>
  <c r="H11" i="6"/>
  <c r="K7" i="6" s="1"/>
  <c r="J36" i="6" l="1"/>
  <c r="K8" i="6"/>
  <c r="K9" i="6"/>
  <c r="K10" i="6"/>
  <c r="K15" i="1" l="1"/>
</calcChain>
</file>

<file path=xl/sharedStrings.xml><?xml version="1.0" encoding="utf-8"?>
<sst xmlns="http://schemas.openxmlformats.org/spreadsheetml/2006/main" count="152" uniqueCount="67">
  <si>
    <t>法人名又は事業主名：</t>
    <rPh sb="0" eb="2">
      <t>ホウジン</t>
    </rPh>
    <rPh sb="2" eb="3">
      <t>メイ</t>
    </rPh>
    <rPh sb="3" eb="4">
      <t>マタ</t>
    </rPh>
    <rPh sb="5" eb="9">
      <t>ジギョウヌシメイ</t>
    </rPh>
    <phoneticPr fontId="3"/>
  </si>
  <si>
    <t>年</t>
    <rPh sb="0" eb="1">
      <t>ネン</t>
    </rPh>
    <phoneticPr fontId="3"/>
  </si>
  <si>
    <t>月</t>
    <rPh sb="0" eb="1">
      <t>ツキ</t>
    </rPh>
    <phoneticPr fontId="3"/>
  </si>
  <si>
    <t>計</t>
    <rPh sb="0" eb="1">
      <t>ケイ</t>
    </rPh>
    <phoneticPr fontId="3"/>
  </si>
  <si>
    <t xml:space="preserve">細分類業種名 </t>
    <phoneticPr fontId="3"/>
  </si>
  <si>
    <t>細分類番号
（４桁）</t>
    <rPh sb="0" eb="1">
      <t>サイ</t>
    </rPh>
    <rPh sb="1" eb="3">
      <t>ブンルイ</t>
    </rPh>
    <rPh sb="3" eb="5">
      <t>バンゴウ</t>
    </rPh>
    <rPh sb="8" eb="9">
      <t>ケタ</t>
    </rPh>
    <phoneticPr fontId="3"/>
  </si>
  <si>
    <t>構成比</t>
    <rPh sb="0" eb="3">
      <t>コウセイヒ</t>
    </rPh>
    <phoneticPr fontId="3"/>
  </si>
  <si>
    <t>企業全体の売上高</t>
    <rPh sb="0" eb="4">
      <t>キギョウゼンタイ</t>
    </rPh>
    <rPh sb="5" eb="8">
      <t>ウリアゲダカ</t>
    </rPh>
    <phoneticPr fontId="3"/>
  </si>
  <si>
    <t>（１）営んでいる事業が属する業種及びその指定状況</t>
    <rPh sb="3" eb="4">
      <t>イトナ</t>
    </rPh>
    <rPh sb="8" eb="10">
      <t>ジギョウ</t>
    </rPh>
    <rPh sb="11" eb="12">
      <t>ゾク</t>
    </rPh>
    <rPh sb="14" eb="16">
      <t>ギョウシュ</t>
    </rPh>
    <rPh sb="16" eb="17">
      <t>オヨ</t>
    </rPh>
    <rPh sb="20" eb="24">
      <t>シテイジョウキョウ</t>
    </rPh>
    <phoneticPr fontId="3"/>
  </si>
  <si>
    <t>≧20％</t>
    <phoneticPr fontId="3"/>
  </si>
  <si>
    <t>※本確認書（ロ－①）は、表中の業種が全てセーフティネット保証５号の指定業種である場合に使用する。</t>
    <phoneticPr fontId="3"/>
  </si>
  <si>
    <t>数量</t>
    <rPh sb="0" eb="2">
      <t>スウリョウ</t>
    </rPh>
    <phoneticPr fontId="3"/>
  </si>
  <si>
    <t>年</t>
    <rPh sb="0" eb="1">
      <t>ネン</t>
    </rPh>
    <phoneticPr fontId="3"/>
  </si>
  <si>
    <t>月</t>
    <rPh sb="0" eb="1">
      <t>ゲツ</t>
    </rPh>
    <phoneticPr fontId="3"/>
  </si>
  <si>
    <t>単位</t>
    <rPh sb="0" eb="2">
      <t>タンイ</t>
    </rPh>
    <phoneticPr fontId="3"/>
  </si>
  <si>
    <t>≧20％</t>
  </si>
  <si>
    <t>仕入金額(円）</t>
    <rPh sb="0" eb="4">
      <t>シイレキンガク</t>
    </rPh>
    <rPh sb="5" eb="6">
      <t>エン</t>
    </rPh>
    <phoneticPr fontId="3"/>
  </si>
  <si>
    <t>【E】</t>
    <phoneticPr fontId="3"/>
  </si>
  <si>
    <t>【e】</t>
    <phoneticPr fontId="3"/>
  </si>
  <si>
    <t>前年同月</t>
    <rPh sb="0" eb="2">
      <t>ゼンネン</t>
    </rPh>
    <rPh sb="2" eb="4">
      <t>ドウゲツ</t>
    </rPh>
    <phoneticPr fontId="13"/>
  </si>
  <si>
    <t>原油等の仕入単価の上昇率       
     （【Ｅ】／【ｅ】×100－100）　　＝</t>
    <rPh sb="0" eb="2">
      <t>ゲンユ</t>
    </rPh>
    <rPh sb="2" eb="3">
      <t>トウ</t>
    </rPh>
    <rPh sb="4" eb="6">
      <t>シイ</t>
    </rPh>
    <rPh sb="6" eb="8">
      <t>タンカ</t>
    </rPh>
    <rPh sb="9" eb="11">
      <t>ジョウショウ</t>
    </rPh>
    <rPh sb="11" eb="12">
      <t>リツ</t>
    </rPh>
    <phoneticPr fontId="13"/>
  </si>
  <si>
    <t>ℓ</t>
    <phoneticPr fontId="3"/>
  </si>
  <si>
    <t>期間</t>
    <rPh sb="0" eb="2">
      <t>キカン</t>
    </rPh>
    <phoneticPr fontId="3"/>
  </si>
  <si>
    <t>最近1年間（直近期）
の売上高（円）</t>
    <phoneticPr fontId="3"/>
  </si>
  <si>
    <t>最近1か月間</t>
    <phoneticPr fontId="3"/>
  </si>
  <si>
    <t>最近３か月</t>
    <rPh sb="0" eb="2">
      <t>サイキン</t>
    </rPh>
    <rPh sb="4" eb="5">
      <t>ゲツ</t>
    </rPh>
    <phoneticPr fontId="3"/>
  </si>
  <si>
    <t>前年同期</t>
    <rPh sb="0" eb="4">
      <t>ゼンネンドウキ</t>
    </rPh>
    <phoneticPr fontId="3"/>
  </si>
  <si>
    <t>原油等の仕入れ
価格（円）【Ａ】</t>
    <rPh sb="0" eb="3">
      <t>ゲンユトウ</t>
    </rPh>
    <rPh sb="4" eb="6">
      <t>シイ</t>
    </rPh>
    <rPh sb="8" eb="10">
      <t>カカク</t>
    </rPh>
    <rPh sb="11" eb="12">
      <t>エン</t>
    </rPh>
    <phoneticPr fontId="3"/>
  </si>
  <si>
    <t>原油等の仕入れ
価格（円）【ａ】</t>
    <rPh sb="0" eb="3">
      <t>ゲンユトウ</t>
    </rPh>
    <rPh sb="4" eb="6">
      <t>シイ</t>
    </rPh>
    <rPh sb="8" eb="10">
      <t>カカク</t>
    </rPh>
    <rPh sb="11" eb="12">
      <t>エン</t>
    </rPh>
    <phoneticPr fontId="3"/>
  </si>
  <si>
    <t>売上高（円）
　　　　　【B】</t>
    <rPh sb="0" eb="3">
      <t>ウリアゲダカ</t>
    </rPh>
    <rPh sb="4" eb="5">
      <t>エン</t>
    </rPh>
    <phoneticPr fontId="3"/>
  </si>
  <si>
    <t>売上高（円）
　　　【ｂ】</t>
    <rPh sb="0" eb="3">
      <t>ウリアゲダカ</t>
    </rPh>
    <rPh sb="4" eb="5">
      <t>エン</t>
    </rPh>
    <phoneticPr fontId="3"/>
  </si>
  <si>
    <t>最近３か月の売上高に占める原油等の仕入額の割 合が前年同期と比較して上回っていること。</t>
    <phoneticPr fontId="3"/>
  </si>
  <si>
    <t>P＝</t>
    <phoneticPr fontId="3"/>
  </si>
  <si>
    <t>４４11</t>
    <phoneticPr fontId="3"/>
  </si>
  <si>
    <t>一般貨物自動車運送業</t>
    <phoneticPr fontId="3"/>
  </si>
  <si>
    <t>５号認定確認書（ロー②）</t>
    <rPh sb="1" eb="7">
      <t>ゴウニンテイカクニンショ</t>
    </rPh>
    <phoneticPr fontId="3"/>
  </si>
  <si>
    <t>指定業種
（〇印）</t>
    <rPh sb="0" eb="4">
      <t>シテイギョウシュ</t>
    </rPh>
    <rPh sb="7" eb="8">
      <t>イン</t>
    </rPh>
    <phoneticPr fontId="3"/>
  </si>
  <si>
    <t>（２）指定業種に係る原油等の平均仕入価格の上昇</t>
    <rPh sb="3" eb="7">
      <t>シテイギョウシュ</t>
    </rPh>
    <rPh sb="8" eb="9">
      <t>カカ</t>
    </rPh>
    <rPh sb="10" eb="13">
      <t>ゲンユトウ</t>
    </rPh>
    <rPh sb="14" eb="16">
      <t>ヘイキン</t>
    </rPh>
    <rPh sb="16" eb="18">
      <t>シイ</t>
    </rPh>
    <rPh sb="18" eb="20">
      <t>カカク</t>
    </rPh>
    <rPh sb="21" eb="23">
      <t>ジョウショウ</t>
    </rPh>
    <phoneticPr fontId="3"/>
  </si>
  <si>
    <t>指定業種</t>
    <rPh sb="0" eb="4">
      <t>シテイギョウシュ</t>
    </rPh>
    <phoneticPr fontId="3"/>
  </si>
  <si>
    <t>企業全体</t>
    <rPh sb="0" eb="2">
      <t>キギョウ</t>
    </rPh>
    <rPh sb="2" eb="4">
      <t>ゼンタイ</t>
    </rPh>
    <phoneticPr fontId="3"/>
  </si>
  <si>
    <t>対象業種</t>
    <rPh sb="0" eb="2">
      <t>タイショウ</t>
    </rPh>
    <rPh sb="2" eb="4">
      <t>ギョウシュ</t>
    </rPh>
    <phoneticPr fontId="3"/>
  </si>
  <si>
    <t>（３）最近１か月間の原油等の仕入額が売上原価に占める割合</t>
    <rPh sb="3" eb="5">
      <t>サイキン</t>
    </rPh>
    <rPh sb="7" eb="8">
      <t>ゲツ</t>
    </rPh>
    <rPh sb="8" eb="9">
      <t>カン</t>
    </rPh>
    <rPh sb="10" eb="13">
      <t>ゲンユトウ</t>
    </rPh>
    <rPh sb="14" eb="16">
      <t>シイ</t>
    </rPh>
    <rPh sb="16" eb="17">
      <t>ガク</t>
    </rPh>
    <rPh sb="18" eb="20">
      <t>ウリアゲ</t>
    </rPh>
    <rPh sb="20" eb="22">
      <t>ゲンカ</t>
    </rPh>
    <rPh sb="23" eb="24">
      <t>シ</t>
    </rPh>
    <rPh sb="26" eb="28">
      <t>ワリアイ</t>
    </rPh>
    <phoneticPr fontId="3"/>
  </si>
  <si>
    <t>依存率※</t>
    <rPh sb="0" eb="3">
      <t>イゾンリツ</t>
    </rPh>
    <phoneticPr fontId="3"/>
  </si>
  <si>
    <t>【C】</t>
    <phoneticPr fontId="3"/>
  </si>
  <si>
    <t>【c】</t>
    <phoneticPr fontId="3"/>
  </si>
  <si>
    <t>売上原価(円)</t>
    <rPh sb="0" eb="4">
      <t>ウリアゲゲンカ</t>
    </rPh>
    <phoneticPr fontId="3"/>
  </si>
  <si>
    <t>原油等
仕入価格(円}</t>
    <phoneticPr fontId="3"/>
  </si>
  <si>
    <t>【S】</t>
    <phoneticPr fontId="3"/>
  </si>
  <si>
    <t>【s】</t>
    <phoneticPr fontId="3"/>
  </si>
  <si>
    <t>※　売上原価に占める原油等の仕入価格の割合
　　（【Ｓ】or【s】／【Ｃ】or【c】×100）　≧20％</t>
    <rPh sb="2" eb="4">
      <t>ウリアゲ</t>
    </rPh>
    <rPh sb="4" eb="6">
      <t>ゲンカ</t>
    </rPh>
    <rPh sb="7" eb="8">
      <t>シ</t>
    </rPh>
    <rPh sb="10" eb="12">
      <t>ゲンユ</t>
    </rPh>
    <rPh sb="12" eb="13">
      <t>トウ</t>
    </rPh>
    <rPh sb="14" eb="16">
      <t>シイレ</t>
    </rPh>
    <rPh sb="16" eb="18">
      <t>カカク</t>
    </rPh>
    <rPh sb="19" eb="21">
      <t>ワリアイ</t>
    </rPh>
    <phoneticPr fontId="13"/>
  </si>
  <si>
    <t>(【Ｃ】/【c】)×１００=　</t>
    <phoneticPr fontId="3"/>
  </si>
  <si>
    <t>（４）最近１か月間における企業全体の売上原価に占める指定業種の売上原価の割合</t>
    <rPh sb="13" eb="15">
      <t>キギョウ</t>
    </rPh>
    <rPh sb="15" eb="17">
      <t>ゼンタイ</t>
    </rPh>
    <rPh sb="18" eb="20">
      <t>ウリアゲ</t>
    </rPh>
    <rPh sb="20" eb="22">
      <t>ゲンカ</t>
    </rPh>
    <rPh sb="23" eb="24">
      <t>シ</t>
    </rPh>
    <rPh sb="26" eb="30">
      <t>シテイギョウシュ</t>
    </rPh>
    <rPh sb="31" eb="33">
      <t>ウリアゲ</t>
    </rPh>
    <rPh sb="33" eb="35">
      <t>ゲンカ</t>
    </rPh>
    <rPh sb="36" eb="38">
      <t>ワリアイ</t>
    </rPh>
    <phoneticPr fontId="3"/>
  </si>
  <si>
    <t>（５）指定業種及び企業全体それぞれの製品等価格への転嫁の状況について</t>
    <rPh sb="3" eb="7">
      <t>シテイギョウシュ</t>
    </rPh>
    <rPh sb="7" eb="8">
      <t>オヨ</t>
    </rPh>
    <rPh sb="9" eb="13">
      <t>キギョウゼンタイ</t>
    </rPh>
    <phoneticPr fontId="3"/>
  </si>
  <si>
    <t>【指定業種】</t>
    <rPh sb="1" eb="5">
      <t>シテイギョウシュ</t>
    </rPh>
    <phoneticPr fontId="3"/>
  </si>
  <si>
    <t>【企業全体】</t>
    <rPh sb="1" eb="3">
      <t>キギョウ</t>
    </rPh>
    <rPh sb="3" eb="5">
      <t>ゼンタイ</t>
    </rPh>
    <phoneticPr fontId="3"/>
  </si>
  <si>
    <t>原油等の仕入れ
価格（円）【Ａ’】</t>
    <rPh sb="0" eb="3">
      <t>ゲンユトウ</t>
    </rPh>
    <rPh sb="4" eb="6">
      <t>シイ</t>
    </rPh>
    <rPh sb="8" eb="10">
      <t>カカク</t>
    </rPh>
    <rPh sb="11" eb="12">
      <t>エン</t>
    </rPh>
    <phoneticPr fontId="3"/>
  </si>
  <si>
    <t>売上高（円）
　　　　　【B’】</t>
    <rPh sb="0" eb="3">
      <t>ウリアゲダカ</t>
    </rPh>
    <rPh sb="4" eb="5">
      <t>エン</t>
    </rPh>
    <phoneticPr fontId="3"/>
  </si>
  <si>
    <t>原油等の仕入れ
価格（円）【ａ’】</t>
    <rPh sb="0" eb="3">
      <t>ゲンユトウ</t>
    </rPh>
    <rPh sb="4" eb="6">
      <t>シイ</t>
    </rPh>
    <rPh sb="8" eb="10">
      <t>カカク</t>
    </rPh>
    <rPh sb="11" eb="12">
      <t>エン</t>
    </rPh>
    <phoneticPr fontId="3"/>
  </si>
  <si>
    <t>売上高（円）
　　　【ｂ’】</t>
    <rPh sb="0" eb="3">
      <t>ウリアゲダカ</t>
    </rPh>
    <rPh sb="4" eb="5">
      <t>エン</t>
    </rPh>
    <phoneticPr fontId="3"/>
  </si>
  <si>
    <t>（【Ａ】／【Ｂ】）－（【ａ】／【ｂ】）＝Ｐ＞０　　</t>
    <phoneticPr fontId="3"/>
  </si>
  <si>
    <t>（【Ａ’】／【Ｂ’】）－（【ａ’】／【ｂ’】）＝Ｐ＞０　　</t>
    <phoneticPr fontId="3"/>
  </si>
  <si>
    <t>㈱〇〇〇〇物流</t>
    <rPh sb="5" eb="7">
      <t>ブツリュウ</t>
    </rPh>
    <phoneticPr fontId="3"/>
  </si>
  <si>
    <t>〇</t>
    <phoneticPr fontId="3"/>
  </si>
  <si>
    <t>こん包業</t>
    <rPh sb="2" eb="4">
      <t>ポウギョウ</t>
    </rPh>
    <phoneticPr fontId="3"/>
  </si>
  <si>
    <t xml:space="preserve">    【記入例】　　　　　　　　　５号認定確認書（ロー②）</t>
    <rPh sb="5" eb="8">
      <t>キニュウレイ</t>
    </rPh>
    <rPh sb="19" eb="25">
      <t>ゴウニンテイカクニンショ</t>
    </rPh>
    <phoneticPr fontId="3"/>
  </si>
  <si>
    <t>：記入箇所</t>
    <rPh sb="1" eb="5">
      <t>キニュウカショ</t>
    </rPh>
    <phoneticPr fontId="3"/>
  </si>
  <si>
    <t xml:space="preserve"> 売上原価に占める原油等の仕入価格の割合
　　（【Ｓ】or【s】／【Ｃ】or【c】×100）　≧20％</t>
    <rPh sb="1" eb="3">
      <t>ウリアゲ</t>
    </rPh>
    <rPh sb="3" eb="5">
      <t>ゲンカ</t>
    </rPh>
    <rPh sb="6" eb="7">
      <t>シ</t>
    </rPh>
    <rPh sb="9" eb="11">
      <t>ゲンユ</t>
    </rPh>
    <rPh sb="11" eb="12">
      <t>トウ</t>
    </rPh>
    <rPh sb="13" eb="15">
      <t>シイレ</t>
    </rPh>
    <rPh sb="15" eb="17">
      <t>カカク</t>
    </rPh>
    <rPh sb="18" eb="20">
      <t>ワリアイ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</si>
</sst>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円&quot;"/>
    <numFmt numFmtId="178" formatCode="#,##0.0;[Red]\-#,##0.0"/>
    <numFmt numFmtId="179" formatCode="0.000"/>
  </numFmts>
  <fonts count="23" x14ac:knownFonts="1">
    <font>
      <sz val="11"/>
      <color theme="1"/>
      <name val="游ゴシック"/>
      <family val="2"/>
      <scheme val="minor"/>
    </font>
    <font>
      <sz val="11"/>
      <color theme="1"/>
      <name val="游ゴシック"/>
      <family val="2"/>
      <scheme val="minor"/>
    </font>
    <font>
      <b/>
      <sz val="11"/>
      <color theme="0"/>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b/>
      <sz val="14"/>
      <color theme="0"/>
      <name val="游ゴシック"/>
      <family val="2"/>
      <charset val="128"/>
      <scheme val="minor"/>
    </font>
    <font>
      <sz val="14"/>
      <color theme="1"/>
      <name val="HGP創英角ｺﾞｼｯｸUB"/>
      <family val="3"/>
      <charset val="128"/>
    </font>
    <font>
      <sz val="16"/>
      <color theme="1"/>
      <name val="HGP創英角ｺﾞｼｯｸUB"/>
      <family val="3"/>
      <charset val="128"/>
    </font>
    <font>
      <b/>
      <sz val="10"/>
      <color theme="1"/>
      <name val="游ゴシック"/>
      <family val="3"/>
      <charset val="128"/>
      <scheme val="minor"/>
    </font>
    <font>
      <sz val="10"/>
      <color theme="1"/>
      <name val="游ゴシック"/>
      <family val="3"/>
      <charset val="128"/>
      <scheme val="minor"/>
    </font>
    <font>
      <sz val="10"/>
      <color theme="1"/>
      <name val="游ゴシック"/>
      <family val="2"/>
      <scheme val="minor"/>
    </font>
    <font>
      <sz val="6"/>
      <name val="ＭＳ Ｐゴシック"/>
      <family val="3"/>
      <charset val="128"/>
    </font>
    <font>
      <sz val="14"/>
      <color theme="1"/>
      <name val="游ゴシック"/>
      <family val="3"/>
      <charset val="128"/>
      <scheme val="minor"/>
    </font>
    <font>
      <sz val="12"/>
      <name val="BIZ UDP明朝 Medium"/>
      <family val="1"/>
      <charset val="128"/>
    </font>
    <font>
      <sz val="12"/>
      <name val="游ゴシック"/>
      <family val="3"/>
      <charset val="128"/>
      <scheme val="minor"/>
    </font>
    <font>
      <sz val="12"/>
      <color theme="1"/>
      <name val="游ゴシック Light"/>
      <family val="3"/>
      <charset val="128"/>
      <scheme val="major"/>
    </font>
    <font>
      <sz val="11"/>
      <color theme="1"/>
      <name val="游ゴシック"/>
      <family val="3"/>
      <charset val="128"/>
      <scheme val="minor"/>
    </font>
    <font>
      <sz val="12"/>
      <color theme="1"/>
      <name val="HGP創英角ｺﾞｼｯｸUB"/>
      <family val="3"/>
      <charset val="128"/>
    </font>
    <font>
      <sz val="10.5"/>
      <color rgb="FF000000"/>
      <name val="ＭＳ ゴシック"/>
      <family val="3"/>
      <charset val="128"/>
    </font>
    <font>
      <sz val="10.5"/>
      <color rgb="FF000000"/>
      <name val="ＭＳ 明朝"/>
      <family val="1"/>
      <charset val="128"/>
    </font>
    <font>
      <sz val="11"/>
      <color theme="1"/>
      <name val="HGP創英角ｺﾞｼｯｸUB"/>
      <family val="3"/>
      <charset val="128"/>
    </font>
  </fonts>
  <fills count="4">
    <fill>
      <patternFill patternType="none"/>
    </fill>
    <fill>
      <patternFill patternType="gray125"/>
    </fill>
    <fill>
      <patternFill patternType="solid">
        <fgColor rgb="FFA5A5A5"/>
      </patternFill>
    </fill>
    <fill>
      <patternFill patternType="solid">
        <fgColor theme="8" tint="0.79998168889431442"/>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rgb="FF3F3F3F"/>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2" borderId="1" applyNumberFormat="0" applyAlignment="0" applyProtection="0">
      <alignment vertical="center"/>
    </xf>
    <xf numFmtId="38" fontId="1" fillId="0" borderId="0" applyFont="0" applyFill="0" applyBorder="0" applyAlignment="0" applyProtection="0">
      <alignment vertical="center"/>
    </xf>
  </cellStyleXfs>
  <cellXfs count="213">
    <xf numFmtId="0" fontId="0" fillId="0" borderId="0" xfId="0"/>
    <xf numFmtId="0" fontId="4" fillId="0" borderId="0" xfId="0" applyFont="1"/>
    <xf numFmtId="0" fontId="0" fillId="0" borderId="0" xfId="0" applyBorder="1" applyAlignment="1"/>
    <xf numFmtId="0" fontId="0" fillId="0" borderId="3" xfId="0" applyBorder="1" applyAlignment="1">
      <alignment horizontal="center" vertical="center" wrapText="1"/>
    </xf>
    <xf numFmtId="0" fontId="0" fillId="0" borderId="16" xfId="0" applyBorder="1"/>
    <xf numFmtId="176" fontId="0" fillId="0" borderId="10" xfId="1" applyNumberFormat="1" applyFont="1" applyBorder="1" applyAlignment="1"/>
    <xf numFmtId="176" fontId="0" fillId="0" borderId="14" xfId="1" applyNumberFormat="1" applyFont="1" applyBorder="1" applyAlignment="1"/>
    <xf numFmtId="176" fontId="0" fillId="0" borderId="15" xfId="1" applyNumberFormat="1" applyFont="1" applyBorder="1" applyAlignment="1"/>
    <xf numFmtId="0" fontId="10" fillId="0" borderId="0" xfId="0" applyFont="1"/>
    <xf numFmtId="38" fontId="8" fillId="0" borderId="5" xfId="3" applyFont="1" applyBorder="1" applyAlignment="1"/>
    <xf numFmtId="0" fontId="5" fillId="0" borderId="0" xfId="0" applyFont="1" applyBorder="1"/>
    <xf numFmtId="38" fontId="8" fillId="0" borderId="0" xfId="3" applyFont="1" applyBorder="1" applyAlignment="1"/>
    <xf numFmtId="0" fontId="0" fillId="0" borderId="0" xfId="0" applyBorder="1" applyAlignment="1">
      <alignment horizontal="center"/>
    </xf>
    <xf numFmtId="0" fontId="0" fillId="0" borderId="0" xfId="0" applyBorder="1"/>
    <xf numFmtId="38" fontId="8" fillId="0" borderId="0" xfId="0" applyNumberFormat="1" applyFont="1" applyBorder="1" applyAlignment="1">
      <alignment horizontal="right"/>
    </xf>
    <xf numFmtId="176" fontId="8" fillId="0" borderId="0" xfId="0" applyNumberFormat="1" applyFont="1" applyBorder="1" applyAlignment="1">
      <alignment horizontal="right"/>
    </xf>
    <xf numFmtId="0" fontId="8" fillId="0" borderId="3" xfId="0" applyFont="1" applyBorder="1"/>
    <xf numFmtId="0" fontId="5" fillId="0" borderId="5" xfId="0" applyFont="1" applyBorder="1" applyAlignment="1">
      <alignment horizontal="center" vertical="center"/>
    </xf>
    <xf numFmtId="0" fontId="4" fillId="0" borderId="0" xfId="0" applyFont="1" applyBorder="1" applyAlignment="1">
      <alignment horizontal="right"/>
    </xf>
    <xf numFmtId="38" fontId="8" fillId="0" borderId="3" xfId="3" applyFont="1" applyBorder="1" applyAlignment="1"/>
    <xf numFmtId="0" fontId="6" fillId="0" borderId="5" xfId="0" applyFont="1" applyBorder="1"/>
    <xf numFmtId="0" fontId="14" fillId="0" borderId="5" xfId="0" applyFont="1" applyBorder="1"/>
    <xf numFmtId="0" fontId="5" fillId="0" borderId="3" xfId="0" applyFont="1" applyBorder="1" applyAlignment="1">
      <alignment horizontal="center" vertical="center"/>
    </xf>
    <xf numFmtId="38" fontId="8" fillId="0" borderId="3" xfId="3" applyFont="1" applyBorder="1" applyAlignment="1">
      <alignment horizontal="right" vertical="center"/>
    </xf>
    <xf numFmtId="0" fontId="0" fillId="0" borderId="0" xfId="0" applyAlignment="1">
      <alignment vertical="top"/>
    </xf>
    <xf numFmtId="0" fontId="6" fillId="0" borderId="0" xfId="0" applyFont="1" applyBorder="1" applyAlignment="1">
      <alignment vertical="center"/>
    </xf>
    <xf numFmtId="0" fontId="4" fillId="0" borderId="3" xfId="0" applyFont="1" applyBorder="1" applyAlignment="1">
      <alignment horizontal="center" vertical="center"/>
    </xf>
    <xf numFmtId="38" fontId="8" fillId="0" borderId="3" xfId="3" applyFont="1" applyBorder="1" applyAlignment="1">
      <alignment horizontal="right"/>
    </xf>
    <xf numFmtId="0" fontId="17" fillId="0" borderId="0" xfId="0" applyFont="1"/>
    <xf numFmtId="0" fontId="0" fillId="0" borderId="0" xfId="0" applyBorder="1" applyAlignment="1">
      <alignment vertical="center"/>
    </xf>
    <xf numFmtId="0" fontId="15" fillId="0" borderId="0" xfId="0" applyFont="1" applyBorder="1" applyAlignment="1">
      <alignment horizontal="left" vertical="top" wrapText="1"/>
    </xf>
    <xf numFmtId="38" fontId="8" fillId="0" borderId="5" xfId="3" applyFont="1" applyBorder="1" applyAlignment="1">
      <alignment horizontal="center"/>
    </xf>
    <xf numFmtId="178" fontId="19" fillId="0" borderId="4" xfId="3" applyNumberFormat="1" applyFont="1" applyBorder="1" applyAlignment="1"/>
    <xf numFmtId="0" fontId="4" fillId="0" borderId="29"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pplyAlignment="1">
      <alignment horizontal="center" wrapText="1"/>
    </xf>
    <xf numFmtId="0" fontId="20" fillId="0" borderId="0" xfId="0" applyFont="1" applyAlignment="1">
      <alignment horizontal="justify" vertical="center"/>
    </xf>
    <xf numFmtId="0" fontId="21" fillId="0" borderId="0" xfId="0" applyFont="1"/>
    <xf numFmtId="0" fontId="0" fillId="0" borderId="0" xfId="0" applyBorder="1" applyAlignment="1">
      <alignment horizontal="right"/>
    </xf>
    <xf numFmtId="38" fontId="8" fillId="0" borderId="3" xfId="3" applyFont="1" applyBorder="1" applyAlignment="1">
      <alignment vertical="center"/>
    </xf>
    <xf numFmtId="0" fontId="12" fillId="0" borderId="3" xfId="0" applyFont="1" applyBorder="1" applyAlignment="1">
      <alignment horizontal="center" vertical="center" wrapText="1"/>
    </xf>
    <xf numFmtId="0" fontId="0" fillId="0" borderId="30" xfId="0" applyBorder="1"/>
    <xf numFmtId="0" fontId="0" fillId="0" borderId="14" xfId="0" applyBorder="1"/>
    <xf numFmtId="0" fontId="0" fillId="0" borderId="15" xfId="0" applyBorder="1"/>
    <xf numFmtId="176" fontId="8" fillId="0" borderId="3" xfId="1" applyNumberFormat="1" applyFont="1" applyBorder="1" applyAlignment="1">
      <alignment vertical="center"/>
    </xf>
    <xf numFmtId="0" fontId="4" fillId="0" borderId="27" xfId="0" applyFont="1" applyBorder="1" applyAlignment="1">
      <alignment horizontal="left" vertical="center" wrapText="1"/>
    </xf>
    <xf numFmtId="176" fontId="8" fillId="0" borderId="27" xfId="1" applyNumberFormat="1" applyFont="1" applyBorder="1" applyAlignment="1">
      <alignment vertical="center"/>
    </xf>
    <xf numFmtId="0" fontId="4" fillId="0" borderId="3" xfId="0" applyFont="1" applyBorder="1" applyAlignment="1">
      <alignment horizontal="center" vertical="center" wrapText="1"/>
    </xf>
    <xf numFmtId="176" fontId="8" fillId="0" borderId="0" xfId="1" applyNumberFormat="1" applyFont="1" applyBorder="1" applyAlignment="1"/>
    <xf numFmtId="38" fontId="5" fillId="0" borderId="4" xfId="3" applyFont="1" applyBorder="1" applyAlignment="1">
      <alignment horizontal="center" vertical="center"/>
    </xf>
    <xf numFmtId="38" fontId="5" fillId="0" borderId="4" xfId="3"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177" fontId="8" fillId="0" borderId="0" xfId="0" applyNumberFormat="1" applyFont="1" applyBorder="1" applyAlignment="1">
      <alignment horizontal="right" vertical="center"/>
    </xf>
    <xf numFmtId="0" fontId="0" fillId="0" borderId="0" xfId="0" applyBorder="1" applyAlignment="1">
      <alignment horizontal="right" vertical="center"/>
    </xf>
    <xf numFmtId="0" fontId="21" fillId="0" borderId="0" xfId="0" applyFont="1" applyAlignment="1">
      <alignment vertical="center"/>
    </xf>
    <xf numFmtId="0" fontId="0" fillId="0" borderId="0" xfId="0" applyBorder="1" applyAlignment="1">
      <alignment vertical="top"/>
    </xf>
    <xf numFmtId="0" fontId="5" fillId="0" borderId="0" xfId="0" applyFont="1" applyBorder="1" applyAlignment="1">
      <alignment vertical="top"/>
    </xf>
    <xf numFmtId="177" fontId="8" fillId="0" borderId="0" xfId="0" applyNumberFormat="1" applyFont="1" applyBorder="1" applyAlignment="1">
      <alignment horizontal="right" vertical="top"/>
    </xf>
    <xf numFmtId="0" fontId="0" fillId="0" borderId="0" xfId="0" applyBorder="1" applyAlignment="1">
      <alignment horizontal="right" vertical="top"/>
    </xf>
    <xf numFmtId="0" fontId="4" fillId="0" borderId="0" xfId="0" applyFont="1" applyBorder="1" applyAlignment="1">
      <alignment horizontal="right" vertical="top"/>
    </xf>
    <xf numFmtId="0" fontId="19" fillId="0" borderId="0" xfId="0" applyFont="1" applyBorder="1" applyAlignment="1">
      <alignment horizontal="left" vertical="top"/>
    </xf>
    <xf numFmtId="0" fontId="4" fillId="0" borderId="0" xfId="0" applyFont="1" applyBorder="1" applyAlignment="1">
      <alignment horizontal="right" vertical="center"/>
    </xf>
    <xf numFmtId="0" fontId="0" fillId="0" borderId="10" xfId="0" applyBorder="1" applyAlignment="1">
      <alignment horizont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176" fontId="19" fillId="0" borderId="10" xfId="1" applyNumberFormat="1" applyFont="1" applyBorder="1" applyAlignment="1">
      <alignment horizontal="right"/>
    </xf>
    <xf numFmtId="38" fontId="8" fillId="3" borderId="3" xfId="3" applyFont="1" applyFill="1" applyBorder="1" applyAlignment="1" applyProtection="1">
      <alignment horizontal="right" vertical="center"/>
      <protection locked="0"/>
    </xf>
    <xf numFmtId="38" fontId="8" fillId="3" borderId="3" xfId="3" applyFont="1" applyFill="1" applyBorder="1" applyAlignment="1" applyProtection="1">
      <protection locked="0"/>
    </xf>
    <xf numFmtId="38" fontId="8" fillId="3" borderId="5" xfId="3" applyFont="1" applyFill="1" applyBorder="1" applyAlignment="1" applyProtection="1">
      <alignment horizontal="center"/>
      <protection locked="0"/>
    </xf>
    <xf numFmtId="38" fontId="8" fillId="3" borderId="3" xfId="3" applyFont="1" applyFill="1" applyBorder="1" applyAlignment="1" applyProtection="1">
      <alignment horizontal="right"/>
      <protection locked="0"/>
    </xf>
    <xf numFmtId="38" fontId="19" fillId="0" borderId="3" xfId="0" applyNumberFormat="1" applyFont="1" applyFill="1" applyBorder="1" applyAlignment="1">
      <alignment horizontal="center"/>
    </xf>
    <xf numFmtId="38" fontId="19" fillId="0" borderId="3" xfId="3" applyFont="1" applyBorder="1" applyAlignment="1">
      <alignment vertical="center"/>
    </xf>
    <xf numFmtId="0" fontId="19" fillId="0" borderId="0" xfId="0" applyFont="1"/>
    <xf numFmtId="0" fontId="4" fillId="0" borderId="0" xfId="0" applyFont="1" applyBorder="1" applyAlignment="1">
      <alignment vertical="center"/>
    </xf>
    <xf numFmtId="176" fontId="22" fillId="0" borderId="14" xfId="1" applyNumberFormat="1" applyFont="1" applyBorder="1" applyAlignment="1"/>
    <xf numFmtId="176" fontId="22" fillId="0" borderId="15" xfId="1" applyNumberFormat="1" applyFont="1" applyBorder="1" applyAlignment="1"/>
    <xf numFmtId="176" fontId="19" fillId="0" borderId="3" xfId="1" applyNumberFormat="1" applyFont="1" applyBorder="1" applyAlignment="1">
      <alignment vertical="center"/>
    </xf>
    <xf numFmtId="38" fontId="19" fillId="3" borderId="5" xfId="3" applyFont="1" applyFill="1" applyBorder="1" applyAlignment="1" applyProtection="1">
      <protection locked="0"/>
    </xf>
    <xf numFmtId="38" fontId="19" fillId="0" borderId="3" xfId="0" applyNumberFormat="1" applyFont="1" applyFill="1" applyBorder="1" applyAlignment="1">
      <alignment horizontal="right"/>
    </xf>
    <xf numFmtId="0" fontId="22" fillId="3" borderId="10" xfId="0" applyFont="1" applyFill="1" applyBorder="1" applyAlignment="1" applyProtection="1">
      <alignment horizontal="center"/>
      <protection locked="0"/>
    </xf>
    <xf numFmtId="0" fontId="22" fillId="3" borderId="30" xfId="0" applyFont="1" applyFill="1" applyBorder="1" applyProtection="1">
      <protection locked="0"/>
    </xf>
    <xf numFmtId="0" fontId="22" fillId="3" borderId="14" xfId="0" applyFont="1" applyFill="1" applyBorder="1" applyProtection="1">
      <protection locked="0"/>
    </xf>
    <xf numFmtId="0" fontId="22" fillId="3" borderId="15" xfId="0" applyFont="1" applyFill="1" applyBorder="1" applyProtection="1">
      <protection locked="0"/>
    </xf>
    <xf numFmtId="38" fontId="19" fillId="3" borderId="3" xfId="3" applyFont="1" applyFill="1" applyBorder="1" applyAlignment="1" applyProtection="1">
      <protection locked="0"/>
    </xf>
    <xf numFmtId="0" fontId="19" fillId="3" borderId="3" xfId="0" applyFont="1" applyFill="1" applyBorder="1" applyAlignment="1" applyProtection="1">
      <alignment horizontal="right"/>
      <protection locked="0"/>
    </xf>
    <xf numFmtId="0" fontId="19" fillId="3" borderId="3" xfId="0" applyFont="1" applyFill="1" applyBorder="1" applyAlignment="1" applyProtection="1">
      <alignment horizontal="center"/>
      <protection locked="0"/>
    </xf>
    <xf numFmtId="0" fontId="19" fillId="0" borderId="25" xfId="0" applyFont="1" applyBorder="1" applyAlignment="1">
      <alignment horizontal="left" vertical="center"/>
    </xf>
    <xf numFmtId="38" fontId="19" fillId="0" borderId="4" xfId="3" applyFont="1" applyFill="1" applyBorder="1" applyAlignment="1">
      <alignment horizontal="right"/>
    </xf>
    <xf numFmtId="38" fontId="19" fillId="0" borderId="6" xfId="3" applyFont="1" applyFill="1" applyBorder="1" applyAlignment="1">
      <alignment horizontal="right"/>
    </xf>
    <xf numFmtId="38" fontId="19" fillId="3" borderId="24" xfId="3" applyFont="1" applyFill="1" applyBorder="1" applyAlignment="1" applyProtection="1">
      <alignment horizontal="right"/>
      <protection locked="0"/>
    </xf>
    <xf numFmtId="38" fontId="19" fillId="3" borderId="26" xfId="3" applyFont="1" applyFill="1" applyBorder="1" applyAlignment="1" applyProtection="1">
      <alignment horizontal="right"/>
      <protection locked="0"/>
    </xf>
    <xf numFmtId="38" fontId="19" fillId="3" borderId="25" xfId="3" applyFont="1" applyFill="1" applyBorder="1" applyAlignment="1" applyProtection="1">
      <alignment horizontal="right"/>
      <protection locked="0"/>
    </xf>
    <xf numFmtId="0" fontId="18" fillId="0" borderId="4" xfId="0" applyFont="1" applyBorder="1" applyAlignment="1">
      <alignment horizontal="center" wrapText="1"/>
    </xf>
    <xf numFmtId="0" fontId="18" fillId="0" borderId="5"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38" fontId="19" fillId="3" borderId="4" xfId="3" applyFont="1" applyFill="1" applyBorder="1" applyAlignment="1" applyProtection="1">
      <alignment horizontal="right"/>
      <protection locked="0"/>
    </xf>
    <xf numFmtId="38" fontId="19" fillId="3" borderId="6" xfId="3" applyFont="1" applyFill="1" applyBorder="1" applyAlignment="1" applyProtection="1">
      <alignment horizontal="right"/>
      <protection locked="0"/>
    </xf>
    <xf numFmtId="0" fontId="19" fillId="3" borderId="11" xfId="3" applyNumberFormat="1" applyFont="1" applyFill="1" applyBorder="1" applyAlignment="1" applyProtection="1">
      <alignment horizontal="center"/>
      <protection locked="0"/>
    </xf>
    <xf numFmtId="0" fontId="19" fillId="3" borderId="12" xfId="3" applyNumberFormat="1" applyFont="1" applyFill="1" applyBorder="1" applyAlignment="1" applyProtection="1">
      <alignment horizontal="center"/>
      <protection locked="0"/>
    </xf>
    <xf numFmtId="0" fontId="19" fillId="3" borderId="13" xfId="3" applyNumberFormat="1" applyFont="1" applyFill="1" applyBorder="1" applyAlignment="1" applyProtection="1">
      <alignment horizontal="center"/>
      <protection locked="0"/>
    </xf>
    <xf numFmtId="0" fontId="4"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19" fillId="3" borderId="7" xfId="3" quotePrefix="1" applyNumberFormat="1" applyFont="1" applyFill="1" applyBorder="1" applyAlignment="1" applyProtection="1">
      <alignment horizontal="center" vertical="center"/>
      <protection locked="0"/>
    </xf>
    <xf numFmtId="0" fontId="19" fillId="3" borderId="8" xfId="3" applyNumberFormat="1" applyFont="1" applyFill="1" applyBorder="1" applyAlignment="1" applyProtection="1">
      <alignment horizontal="center" vertical="center"/>
      <protection locked="0"/>
    </xf>
    <xf numFmtId="0" fontId="19" fillId="3" borderId="9" xfId="3" applyNumberFormat="1" applyFont="1" applyFill="1" applyBorder="1" applyAlignment="1" applyProtection="1">
      <alignment horizontal="center" vertical="center"/>
      <protection locked="0"/>
    </xf>
    <xf numFmtId="0" fontId="19" fillId="3" borderId="17" xfId="3" applyNumberFormat="1" applyFont="1" applyFill="1" applyBorder="1" applyAlignment="1" applyProtection="1">
      <alignment horizontal="center"/>
      <protection locked="0"/>
    </xf>
    <xf numFmtId="0" fontId="19" fillId="3" borderId="18" xfId="3" applyNumberFormat="1" applyFont="1" applyFill="1" applyBorder="1" applyAlignment="1" applyProtection="1">
      <alignment horizontal="center"/>
      <protection locked="0"/>
    </xf>
    <xf numFmtId="0" fontId="19" fillId="3" borderId="19" xfId="3" applyNumberFormat="1" applyFont="1" applyFill="1" applyBorder="1" applyAlignment="1" applyProtection="1">
      <alignment horizontal="center"/>
      <protection locked="0"/>
    </xf>
    <xf numFmtId="38" fontId="19" fillId="3" borderId="6" xfId="3" applyFont="1" applyFill="1" applyBorder="1" applyAlignment="1" applyProtection="1">
      <alignment horizontal="right" vertical="center"/>
      <protection locked="0"/>
    </xf>
    <xf numFmtId="38" fontId="19" fillId="3" borderId="5" xfId="3" applyFont="1" applyFill="1" applyBorder="1" applyAlignment="1" applyProtection="1">
      <alignment horizontal="right" vertical="center"/>
      <protection locked="0"/>
    </xf>
    <xf numFmtId="0" fontId="9" fillId="3" borderId="2" xfId="0" applyFont="1" applyFill="1" applyBorder="1" applyAlignment="1" applyProtection="1">
      <alignment horizontal="center"/>
      <protection locked="0"/>
    </xf>
    <xf numFmtId="38" fontId="19" fillId="0" borderId="6" xfId="3" applyFont="1" applyBorder="1" applyAlignment="1">
      <alignment horizontal="right" vertical="center"/>
    </xf>
    <xf numFmtId="38" fontId="19" fillId="0" borderId="5" xfId="3" applyFont="1" applyBorder="1" applyAlignment="1">
      <alignment horizontal="right"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38" fontId="19" fillId="0" borderId="21" xfId="3" applyFont="1" applyBorder="1" applyAlignment="1">
      <alignment horizontal="right" vertical="center"/>
    </xf>
    <xf numFmtId="38" fontId="19" fillId="0" borderId="22" xfId="3" applyFont="1" applyBorder="1" applyAlignment="1">
      <alignment horizontal="right" vertical="center"/>
    </xf>
    <xf numFmtId="38" fontId="19" fillId="0" borderId="23" xfId="3" applyFont="1" applyBorder="1" applyAlignment="1">
      <alignment horizontal="right" vertical="center"/>
    </xf>
    <xf numFmtId="0" fontId="15" fillId="0" borderId="25" xfId="0" applyFont="1" applyBorder="1" applyAlignment="1">
      <alignment horizontal="left" vertical="top" wrapText="1"/>
    </xf>
    <xf numFmtId="0" fontId="0" fillId="0" borderId="0" xfId="0" applyFont="1" applyBorder="1" applyAlignment="1">
      <alignment horizontal="center"/>
    </xf>
    <xf numFmtId="38" fontId="19" fillId="0" borderId="4" xfId="3" applyFont="1" applyBorder="1" applyAlignment="1">
      <alignment horizontal="right" vertical="center"/>
    </xf>
    <xf numFmtId="38" fontId="8" fillId="0" borderId="29" xfId="3" applyFont="1" applyBorder="1" applyAlignment="1">
      <alignment horizontal="center" vertical="center"/>
    </xf>
    <xf numFmtId="38" fontId="8" fillId="0" borderId="16" xfId="3"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38" fontId="19" fillId="3" borderId="7" xfId="3" applyFont="1" applyFill="1" applyBorder="1" applyAlignment="1" applyProtection="1">
      <protection locked="0"/>
    </xf>
    <xf numFmtId="38" fontId="19" fillId="3" borderId="8" xfId="3" applyFont="1" applyFill="1" applyBorder="1" applyAlignment="1" applyProtection="1">
      <protection locked="0"/>
    </xf>
    <xf numFmtId="38" fontId="19" fillId="3" borderId="9" xfId="3" applyFont="1" applyFill="1" applyBorder="1" applyAlignment="1" applyProtection="1">
      <protection locked="0"/>
    </xf>
    <xf numFmtId="38" fontId="19" fillId="3" borderId="11" xfId="3" applyFont="1" applyFill="1" applyBorder="1" applyAlignment="1" applyProtection="1">
      <protection locked="0"/>
    </xf>
    <xf numFmtId="38" fontId="19" fillId="3" borderId="12" xfId="3" applyFont="1" applyFill="1" applyBorder="1" applyAlignment="1" applyProtection="1">
      <protection locked="0"/>
    </xf>
    <xf numFmtId="38" fontId="19" fillId="3" borderId="13" xfId="3" applyFont="1" applyFill="1" applyBorder="1" applyAlignment="1" applyProtection="1">
      <protection locked="0"/>
    </xf>
    <xf numFmtId="38" fontId="19" fillId="3" borderId="17" xfId="3" applyFont="1" applyFill="1" applyBorder="1" applyAlignment="1" applyProtection="1">
      <protection locked="0"/>
    </xf>
    <xf numFmtId="38" fontId="19" fillId="3" borderId="18" xfId="3" applyFont="1" applyFill="1" applyBorder="1" applyAlignment="1" applyProtection="1">
      <protection locked="0"/>
    </xf>
    <xf numFmtId="38" fontId="19" fillId="3" borderId="19" xfId="3" applyFont="1" applyFill="1" applyBorder="1" applyAlignment="1" applyProtection="1">
      <protection locked="0"/>
    </xf>
    <xf numFmtId="0" fontId="5" fillId="0" borderId="4" xfId="0" applyFont="1" applyBorder="1" applyAlignment="1">
      <alignment horizontal="center" vertical="center"/>
    </xf>
    <xf numFmtId="38" fontId="19" fillId="3" borderId="7" xfId="3" applyFont="1" applyFill="1" applyBorder="1" applyAlignment="1" applyProtection="1">
      <alignment horizontal="left" vertical="center"/>
      <protection locked="0"/>
    </xf>
    <xf numFmtId="38" fontId="19" fillId="3" borderId="8" xfId="3" applyFont="1" applyFill="1" applyBorder="1" applyAlignment="1" applyProtection="1">
      <alignment horizontal="left" vertical="center"/>
      <protection locked="0"/>
    </xf>
    <xf numFmtId="38" fontId="19" fillId="3" borderId="11" xfId="3" applyFont="1" applyFill="1" applyBorder="1" applyAlignment="1" applyProtection="1">
      <alignment horizontal="left"/>
      <protection locked="0"/>
    </xf>
    <xf numFmtId="38" fontId="19" fillId="3" borderId="12" xfId="3" applyFont="1" applyFill="1" applyBorder="1" applyAlignment="1" applyProtection="1">
      <alignment horizontal="left"/>
      <protection locked="0"/>
    </xf>
    <xf numFmtId="38" fontId="19" fillId="3" borderId="17" xfId="3" applyFont="1" applyFill="1" applyBorder="1" applyAlignment="1" applyProtection="1">
      <alignment horizontal="left"/>
      <protection locked="0"/>
    </xf>
    <xf numFmtId="38" fontId="19" fillId="3" borderId="18" xfId="3" applyFont="1" applyFill="1" applyBorder="1" applyAlignment="1" applyProtection="1">
      <alignment horizontal="left"/>
      <protection locked="0"/>
    </xf>
    <xf numFmtId="0" fontId="7" fillId="2" borderId="20" xfId="2" applyFont="1" applyBorder="1" applyAlignment="1">
      <alignment horizontal="center"/>
    </xf>
    <xf numFmtId="0" fontId="7" fillId="2" borderId="0" xfId="2" applyFont="1" applyBorder="1" applyAlignment="1">
      <alignment horizontal="center"/>
    </xf>
    <xf numFmtId="0" fontId="18" fillId="0" borderId="6" xfId="0" applyFont="1" applyBorder="1" applyAlignment="1">
      <alignment horizontal="center" wrapText="1"/>
    </xf>
    <xf numFmtId="176" fontId="19" fillId="0" borderId="25" xfId="1"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xf>
    <xf numFmtId="0" fontId="16" fillId="0" borderId="5" xfId="0" applyFont="1" applyBorder="1" applyAlignment="1">
      <alignment horizontal="center" vertical="center"/>
    </xf>
    <xf numFmtId="0" fontId="15" fillId="0" borderId="0" xfId="0" applyFont="1" applyBorder="1" applyAlignment="1">
      <alignment horizontal="left" vertical="top" wrapText="1"/>
    </xf>
    <xf numFmtId="0" fontId="5" fillId="0" borderId="28" xfId="0" applyFont="1" applyBorder="1" applyAlignment="1">
      <alignment horizontal="center" vertical="center"/>
    </xf>
    <xf numFmtId="38" fontId="8" fillId="3" borderId="4" xfId="3" applyFont="1" applyFill="1" applyBorder="1" applyAlignment="1" applyProtection="1">
      <alignment horizontal="right"/>
      <protection locked="0"/>
    </xf>
    <xf numFmtId="38" fontId="8" fillId="3" borderId="28" xfId="3" applyFont="1" applyFill="1" applyBorder="1" applyAlignment="1" applyProtection="1">
      <alignment horizontal="right"/>
      <protection locked="0"/>
    </xf>
    <xf numFmtId="0" fontId="4" fillId="3" borderId="4" xfId="0" applyFont="1" applyFill="1" applyBorder="1"/>
    <xf numFmtId="0" fontId="4" fillId="3" borderId="5" xfId="0" applyFont="1" applyFill="1" applyBorder="1"/>
    <xf numFmtId="0" fontId="5" fillId="0" borderId="4" xfId="0" applyFont="1" applyBorder="1" applyAlignment="1">
      <alignment horizontal="center" wrapText="1"/>
    </xf>
    <xf numFmtId="179" fontId="19" fillId="0" borderId="25" xfId="0" applyNumberFormat="1" applyFont="1" applyBorder="1" applyAlignment="1">
      <alignment horizontal="left" vertical="center"/>
    </xf>
    <xf numFmtId="38" fontId="8" fillId="0" borderId="4" xfId="3" applyFont="1" applyBorder="1" applyAlignment="1">
      <alignment horizontal="right"/>
    </xf>
    <xf numFmtId="38" fontId="8" fillId="0" borderId="6" xfId="3" applyFont="1" applyBorder="1" applyAlignment="1">
      <alignment horizontal="right"/>
    </xf>
    <xf numFmtId="38" fontId="8" fillId="0" borderId="5" xfId="3" applyFont="1" applyBorder="1" applyAlignment="1">
      <alignment horizontal="right"/>
    </xf>
    <xf numFmtId="38" fontId="8" fillId="0" borderId="25" xfId="3" applyFont="1" applyBorder="1" applyAlignment="1">
      <alignment horizontal="right"/>
    </xf>
    <xf numFmtId="38" fontId="8" fillId="0" borderId="26" xfId="3" applyFont="1" applyBorder="1" applyAlignment="1">
      <alignment horizontal="right"/>
    </xf>
    <xf numFmtId="38" fontId="8" fillId="0" borderId="4" xfId="3" applyFont="1" applyBorder="1" applyAlignment="1">
      <alignment horizontal="right" vertical="center"/>
    </xf>
    <xf numFmtId="38" fontId="8" fillId="0" borderId="6" xfId="3" applyFont="1" applyBorder="1" applyAlignment="1">
      <alignment horizontal="right" vertical="center"/>
    </xf>
    <xf numFmtId="38" fontId="8" fillId="0" borderId="5" xfId="3" applyFont="1" applyBorder="1" applyAlignment="1">
      <alignment horizontal="right" vertical="center"/>
    </xf>
    <xf numFmtId="38" fontId="8" fillId="0" borderId="28" xfId="3" applyFont="1" applyBorder="1" applyAlignment="1">
      <alignment horizontal="right"/>
    </xf>
    <xf numFmtId="0" fontId="4" fillId="0" borderId="17" xfId="0" applyFont="1" applyBorder="1" applyAlignment="1"/>
    <xf numFmtId="0" fontId="4" fillId="0" borderId="18" xfId="0" applyFont="1" applyBorder="1" applyAlignment="1"/>
    <xf numFmtId="0" fontId="4" fillId="0" borderId="19" xfId="0" applyFont="1" applyBorder="1" applyAlignment="1"/>
    <xf numFmtId="0" fontId="7" fillId="2" borderId="20" xfId="2" applyFont="1" applyBorder="1" applyAlignment="1">
      <alignment horizontal="left"/>
    </xf>
    <xf numFmtId="0" fontId="7" fillId="2" borderId="0" xfId="2" applyFont="1" applyBorder="1" applyAlignment="1">
      <alignment horizontal="left"/>
    </xf>
    <xf numFmtId="0" fontId="9" fillId="0" borderId="2" xfId="0" applyFont="1" applyBorder="1" applyAlignment="1">
      <alignment horizontal="center"/>
    </xf>
    <xf numFmtId="49" fontId="19" fillId="0" borderId="7" xfId="0" quotePrefix="1"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9" xfId="0" applyNumberFormat="1" applyFont="1" applyBorder="1" applyAlignment="1">
      <alignment horizontal="center"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3" fontId="19" fillId="0" borderId="7" xfId="0" applyNumberFormat="1" applyFont="1" applyBorder="1" applyAlignment="1"/>
    <xf numFmtId="0" fontId="19" fillId="0" borderId="8" xfId="0" applyFont="1" applyBorder="1" applyAlignment="1"/>
    <xf numFmtId="0" fontId="19" fillId="0" borderId="9" xfId="0" applyFont="1" applyBorder="1" applyAlignment="1"/>
    <xf numFmtId="49" fontId="19" fillId="0" borderId="11" xfId="0" quotePrefix="1"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38" fontId="19" fillId="0" borderId="11" xfId="3" applyFont="1" applyBorder="1" applyAlignment="1"/>
    <xf numFmtId="38" fontId="19" fillId="0" borderId="12" xfId="3" applyFont="1" applyBorder="1" applyAlignment="1"/>
    <xf numFmtId="38" fontId="19" fillId="0" borderId="13" xfId="3" applyFont="1" applyBorder="1" applyAlignment="1"/>
    <xf numFmtId="49" fontId="4" fillId="0" borderId="11" xfId="0" applyNumberFormat="1" applyFont="1" applyBorder="1"/>
    <xf numFmtId="49" fontId="4" fillId="0" borderId="12" xfId="0" applyNumberFormat="1" applyFont="1" applyBorder="1"/>
    <xf numFmtId="49" fontId="4" fillId="0" borderId="13" xfId="0" applyNumberFormat="1" applyFont="1" applyBorder="1"/>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1" xfId="0" applyFont="1" applyBorder="1" applyAlignment="1"/>
    <xf numFmtId="0" fontId="4" fillId="0" borderId="12" xfId="0" applyFont="1" applyBorder="1" applyAlignment="1"/>
    <xf numFmtId="0" fontId="4" fillId="0" borderId="13" xfId="0" applyFont="1" applyBorder="1" applyAlignment="1"/>
    <xf numFmtId="176" fontId="8" fillId="0" borderId="25" xfId="1" applyNumberFormat="1" applyFont="1" applyBorder="1" applyAlignment="1">
      <alignment horizontal="center" vertical="center"/>
    </xf>
    <xf numFmtId="49" fontId="4" fillId="0" borderId="17" xfId="0" applyNumberFormat="1" applyFont="1" applyBorder="1"/>
    <xf numFmtId="49" fontId="4" fillId="0" borderId="18" xfId="0" applyNumberFormat="1" applyFont="1" applyBorder="1"/>
    <xf numFmtId="49" fontId="4" fillId="0" borderId="19" xfId="0" applyNumberFormat="1" applyFont="1" applyBorder="1"/>
  </cellXfs>
  <cellStyles count="4">
    <cellStyle name="チェック セル" xfId="2" builtinId="23"/>
    <cellStyle name="パーセント" xfId="1" builtinId="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tabSelected="1" zoomScaleNormal="100" zoomScaleSheetLayoutView="112" zoomScalePageLayoutView="111" workbookViewId="0">
      <selection sqref="A1:M1"/>
    </sheetView>
  </sheetViews>
  <sheetFormatPr defaultColWidth="7.125" defaultRowHeight="18.75" x14ac:dyDescent="0.4"/>
  <cols>
    <col min="1" max="1" width="5.5" customWidth="1"/>
    <col min="2" max="2" width="4.625" customWidth="1"/>
    <col min="3" max="3" width="6.125" customWidth="1"/>
    <col min="4" max="4" width="4.5" customWidth="1"/>
    <col min="5" max="5" width="6.625" customWidth="1"/>
    <col min="6" max="6" width="6.875" customWidth="1"/>
    <col min="7" max="7" width="17.375" customWidth="1"/>
    <col min="8" max="9" width="5.875" customWidth="1"/>
    <col min="10" max="10" width="8.25" customWidth="1"/>
    <col min="11" max="11" width="11.75" customWidth="1"/>
    <col min="12" max="12" width="8" customWidth="1"/>
    <col min="13" max="13" width="9.5" customWidth="1"/>
  </cols>
  <sheetData>
    <row r="1" spans="1:13" ht="24" x14ac:dyDescent="0.5">
      <c r="A1" s="151" t="s">
        <v>35</v>
      </c>
      <c r="B1" s="152"/>
      <c r="C1" s="152"/>
      <c r="D1" s="152"/>
      <c r="E1" s="152"/>
      <c r="F1" s="152"/>
      <c r="G1" s="152"/>
      <c r="H1" s="152"/>
      <c r="I1" s="152"/>
      <c r="J1" s="152"/>
      <c r="K1" s="152"/>
      <c r="L1" s="152"/>
      <c r="M1" s="152"/>
    </row>
    <row r="2" spans="1:13" ht="15" customHeight="1" x14ac:dyDescent="0.4"/>
    <row r="3" spans="1:13" ht="21.75" x14ac:dyDescent="0.4">
      <c r="A3" s="1" t="s">
        <v>0</v>
      </c>
      <c r="E3" s="113"/>
      <c r="F3" s="113"/>
      <c r="G3" s="113"/>
      <c r="H3" s="113"/>
      <c r="I3" s="113"/>
      <c r="J3" s="12"/>
      <c r="K3" s="2"/>
      <c r="L3" s="2"/>
    </row>
    <row r="4" spans="1:13" ht="10.5" customHeight="1" x14ac:dyDescent="0.4"/>
    <row r="5" spans="1:13" ht="19.5" x14ac:dyDescent="0.4">
      <c r="A5" s="1" t="s">
        <v>8</v>
      </c>
    </row>
    <row r="6" spans="1:13" ht="36" customHeight="1" x14ac:dyDescent="0.4">
      <c r="B6" s="102" t="s">
        <v>5</v>
      </c>
      <c r="C6" s="103"/>
      <c r="D6" s="104"/>
      <c r="E6" s="144" t="s">
        <v>4</v>
      </c>
      <c r="F6" s="103"/>
      <c r="G6" s="103"/>
      <c r="H6" s="132" t="s">
        <v>23</v>
      </c>
      <c r="I6" s="133"/>
      <c r="J6" s="134"/>
      <c r="K6" s="3" t="s">
        <v>6</v>
      </c>
      <c r="L6" s="40" t="s">
        <v>36</v>
      </c>
    </row>
    <row r="7" spans="1:13" x14ac:dyDescent="0.4">
      <c r="B7" s="105"/>
      <c r="C7" s="106"/>
      <c r="D7" s="107"/>
      <c r="E7" s="145"/>
      <c r="F7" s="146"/>
      <c r="G7" s="146"/>
      <c r="H7" s="135"/>
      <c r="I7" s="136"/>
      <c r="J7" s="137"/>
      <c r="K7" s="66" t="str">
        <f>IFERROR(H7/$H$11,"")</f>
        <v/>
      </c>
      <c r="L7" s="80"/>
    </row>
    <row r="8" spans="1:13" x14ac:dyDescent="0.4">
      <c r="B8" s="99"/>
      <c r="C8" s="100"/>
      <c r="D8" s="101"/>
      <c r="E8" s="147"/>
      <c r="F8" s="148"/>
      <c r="G8" s="148"/>
      <c r="H8" s="138"/>
      <c r="I8" s="139"/>
      <c r="J8" s="140"/>
      <c r="K8" s="75" t="str">
        <f t="shared" ref="K8:K10" si="0">IFERROR(H8/$H$11,"")</f>
        <v/>
      </c>
      <c r="L8" s="81"/>
    </row>
    <row r="9" spans="1:13" x14ac:dyDescent="0.4">
      <c r="B9" s="99"/>
      <c r="C9" s="100"/>
      <c r="D9" s="101"/>
      <c r="E9" s="147"/>
      <c r="F9" s="148"/>
      <c r="G9" s="148"/>
      <c r="H9" s="138"/>
      <c r="I9" s="139"/>
      <c r="J9" s="140"/>
      <c r="K9" s="75" t="str">
        <f t="shared" si="0"/>
        <v/>
      </c>
      <c r="L9" s="82"/>
    </row>
    <row r="10" spans="1:13" ht="19.5" thickBot="1" x14ac:dyDescent="0.45">
      <c r="B10" s="108"/>
      <c r="C10" s="109"/>
      <c r="D10" s="110"/>
      <c r="E10" s="149"/>
      <c r="F10" s="150"/>
      <c r="G10" s="150"/>
      <c r="H10" s="141"/>
      <c r="I10" s="142"/>
      <c r="J10" s="143"/>
      <c r="K10" s="76" t="str">
        <f t="shared" si="0"/>
        <v/>
      </c>
      <c r="L10" s="83"/>
    </row>
    <row r="11" spans="1:13" ht="19.5" thickTop="1" x14ac:dyDescent="0.4">
      <c r="B11" s="120" t="s">
        <v>7</v>
      </c>
      <c r="C11" s="121"/>
      <c r="D11" s="121"/>
      <c r="E11" s="121"/>
      <c r="F11" s="121"/>
      <c r="G11" s="121"/>
      <c r="H11" s="122" t="str">
        <f>IF(SUM(H7:H10)=0,"",SUM(H7:H10))</f>
        <v/>
      </c>
      <c r="I11" s="123"/>
      <c r="J11" s="124"/>
      <c r="K11" s="4"/>
      <c r="L11" s="4"/>
    </row>
    <row r="12" spans="1:13" x14ac:dyDescent="0.4">
      <c r="B12" s="8" t="s">
        <v>10</v>
      </c>
    </row>
    <row r="13" spans="1:13" ht="9" customHeight="1" x14ac:dyDescent="0.4"/>
    <row r="14" spans="1:13" ht="19.5" x14ac:dyDescent="0.4">
      <c r="A14" s="1" t="s">
        <v>37</v>
      </c>
    </row>
    <row r="15" spans="1:13" ht="19.5" x14ac:dyDescent="0.4">
      <c r="B15" s="118" t="s">
        <v>22</v>
      </c>
      <c r="C15" s="157"/>
      <c r="D15" s="119"/>
      <c r="E15" s="26" t="s">
        <v>12</v>
      </c>
      <c r="F15" s="22" t="s">
        <v>13</v>
      </c>
      <c r="G15" s="22" t="s">
        <v>16</v>
      </c>
      <c r="H15" s="144" t="s">
        <v>11</v>
      </c>
      <c r="I15" s="160"/>
      <c r="J15" s="17" t="s">
        <v>14</v>
      </c>
      <c r="K15" s="155" t="str">
        <f>"単価（円／"&amp;J16&amp;"）"</f>
        <v>単価（円／）</v>
      </c>
      <c r="L15" s="156"/>
    </row>
    <row r="16" spans="1:13" ht="24" x14ac:dyDescent="0.5">
      <c r="B16" s="130" t="s">
        <v>24</v>
      </c>
      <c r="C16" s="131"/>
      <c r="D16" s="158"/>
      <c r="E16" s="67"/>
      <c r="F16" s="67"/>
      <c r="G16" s="68"/>
      <c r="H16" s="161"/>
      <c r="I16" s="162"/>
      <c r="J16" s="69"/>
      <c r="K16" s="32" t="str">
        <f>IFERROR(G16/H16,"")</f>
        <v/>
      </c>
      <c r="L16" s="20" t="s">
        <v>17</v>
      </c>
    </row>
    <row r="17" spans="1:14" ht="24" x14ac:dyDescent="0.5">
      <c r="B17" s="130" t="s">
        <v>19</v>
      </c>
      <c r="C17" s="131"/>
      <c r="D17" s="158"/>
      <c r="E17" s="70"/>
      <c r="F17" s="70"/>
      <c r="G17" s="68"/>
      <c r="H17" s="161"/>
      <c r="I17" s="162"/>
      <c r="J17" s="69"/>
      <c r="K17" s="32" t="str">
        <f>IFERROR(G17/H17,"")</f>
        <v/>
      </c>
      <c r="L17" s="21" t="s">
        <v>18</v>
      </c>
    </row>
    <row r="18" spans="1:14" ht="36.75" customHeight="1" x14ac:dyDescent="0.4">
      <c r="B18" s="125" t="s">
        <v>20</v>
      </c>
      <c r="C18" s="125"/>
      <c r="D18" s="125"/>
      <c r="E18" s="125"/>
      <c r="F18" s="125"/>
      <c r="G18" s="125"/>
      <c r="H18" s="154" t="str">
        <f>IFERROR(ROUNDDOWN((K16-K17)/K17,3),"")</f>
        <v/>
      </c>
      <c r="I18" s="154"/>
      <c r="J18" s="74" t="s">
        <v>15</v>
      </c>
      <c r="K18" s="73" t="str">
        <f>IF(H18&lt;20%,"要件に該当しません。","")</f>
        <v/>
      </c>
      <c r="L18" s="13"/>
    </row>
    <row r="19" spans="1:14" ht="19.5" x14ac:dyDescent="0.4">
      <c r="A19" s="1" t="s">
        <v>41</v>
      </c>
    </row>
    <row r="20" spans="1:14" ht="19.5" x14ac:dyDescent="0.4">
      <c r="B20" s="118" t="s">
        <v>40</v>
      </c>
      <c r="C20" s="157"/>
      <c r="D20" s="26" t="s">
        <v>1</v>
      </c>
      <c r="E20" s="22" t="s">
        <v>13</v>
      </c>
      <c r="F20" s="118" t="s">
        <v>45</v>
      </c>
      <c r="G20" s="119"/>
      <c r="H20" s="102" t="s">
        <v>46</v>
      </c>
      <c r="I20" s="116"/>
      <c r="J20" s="117"/>
      <c r="K20" s="47" t="s">
        <v>42</v>
      </c>
      <c r="L20" s="45"/>
    </row>
    <row r="21" spans="1:14" ht="24" x14ac:dyDescent="0.4">
      <c r="B21" s="130" t="s">
        <v>38</v>
      </c>
      <c r="C21" s="131"/>
      <c r="D21" s="128" t="str">
        <f>IF(E16=0,"",E16)</f>
        <v/>
      </c>
      <c r="E21" s="128" t="str">
        <f>IF(F16=0,"",F16)</f>
        <v/>
      </c>
      <c r="F21" s="49" t="s">
        <v>43</v>
      </c>
      <c r="G21" s="78"/>
      <c r="H21" s="50" t="s">
        <v>47</v>
      </c>
      <c r="I21" s="114" t="str">
        <f>IF(G16=0,"",G16)</f>
        <v/>
      </c>
      <c r="J21" s="115"/>
      <c r="K21" s="77" t="str">
        <f>IFERROR(ROUNDDOWN(I21/G21,3),"")</f>
        <v/>
      </c>
      <c r="L21" s="73" t="str">
        <f>IF(K21&lt;20%,"要件に該当しません。","")</f>
        <v/>
      </c>
      <c r="M21" s="25"/>
    </row>
    <row r="22" spans="1:14" ht="24" x14ac:dyDescent="0.4">
      <c r="B22" s="130" t="s">
        <v>39</v>
      </c>
      <c r="C22" s="131"/>
      <c r="D22" s="129"/>
      <c r="E22" s="129"/>
      <c r="F22" s="49" t="s">
        <v>44</v>
      </c>
      <c r="G22" s="78"/>
      <c r="H22" s="50" t="s">
        <v>48</v>
      </c>
      <c r="I22" s="111"/>
      <c r="J22" s="112"/>
      <c r="K22" s="77" t="str">
        <f>IFERROR(ROUNDDOWN(I22/G22,3),"")</f>
        <v/>
      </c>
      <c r="L22" s="73" t="str">
        <f>IF(K22&lt;20%,"要件に該当しません。","")</f>
        <v/>
      </c>
      <c r="M22" s="25"/>
    </row>
    <row r="23" spans="1:14" ht="37.5" customHeight="1" x14ac:dyDescent="0.4">
      <c r="B23" s="125" t="s">
        <v>66</v>
      </c>
      <c r="C23" s="125"/>
      <c r="D23" s="125"/>
      <c r="E23" s="125"/>
      <c r="F23" s="159"/>
      <c r="G23" s="159"/>
      <c r="J23" s="25"/>
      <c r="K23" s="24"/>
      <c r="L23" s="13"/>
    </row>
    <row r="24" spans="1:14" ht="19.5" x14ac:dyDescent="0.4">
      <c r="A24" s="1" t="s">
        <v>51</v>
      </c>
    </row>
    <row r="25" spans="1:14" ht="20.25" customHeight="1" x14ac:dyDescent="0.4">
      <c r="B25" s="126" t="s">
        <v>50</v>
      </c>
      <c r="C25" s="126"/>
      <c r="D25" s="126"/>
      <c r="E25" s="126"/>
      <c r="F25" s="126"/>
      <c r="G25" s="48" t="str">
        <f>IFERROR(ROUNDDOWN(G21/G22,3),"")</f>
        <v/>
      </c>
      <c r="H25" s="1" t="s">
        <v>9</v>
      </c>
      <c r="I25" s="1"/>
      <c r="J25" s="73" t="str">
        <f>IF(G25&lt;20%,"要件に該当しません。","")</f>
        <v/>
      </c>
    </row>
    <row r="26" spans="1:14" ht="15.75" customHeight="1" x14ac:dyDescent="0.4">
      <c r="B26" s="30"/>
      <c r="C26" s="30"/>
      <c r="D26" s="30"/>
      <c r="E26" s="30"/>
      <c r="F26" s="30"/>
      <c r="G26" s="30"/>
      <c r="J26" s="25"/>
      <c r="K26" s="24"/>
      <c r="L26" s="13"/>
    </row>
    <row r="27" spans="1:14" ht="19.5" x14ac:dyDescent="0.4">
      <c r="A27" s="28" t="s">
        <v>52</v>
      </c>
    </row>
    <row r="28" spans="1:14" ht="18" customHeight="1" x14ac:dyDescent="0.4">
      <c r="B28" t="s">
        <v>31</v>
      </c>
      <c r="E28" s="18"/>
      <c r="F28" s="18"/>
      <c r="G28" s="18"/>
      <c r="H28" s="10"/>
      <c r="J28" s="11"/>
      <c r="K28" s="13"/>
      <c r="N28" s="36"/>
    </row>
    <row r="29" spans="1:14" ht="19.5" x14ac:dyDescent="0.4">
      <c r="A29" s="1" t="s">
        <v>53</v>
      </c>
    </row>
    <row r="30" spans="1:14" ht="19.5" customHeight="1" x14ac:dyDescent="0.4">
      <c r="B30" s="165" t="s">
        <v>25</v>
      </c>
      <c r="C30" s="95"/>
      <c r="D30" s="95"/>
      <c r="E30" s="95"/>
      <c r="F30" s="95"/>
      <c r="G30" s="96"/>
      <c r="H30" s="165" t="s">
        <v>26</v>
      </c>
      <c r="I30" s="95"/>
      <c r="J30" s="95"/>
      <c r="K30" s="95"/>
      <c r="L30" s="95"/>
      <c r="M30" s="96"/>
    </row>
    <row r="31" spans="1:14" ht="39" x14ac:dyDescent="0.4">
      <c r="B31" s="33" t="s">
        <v>1</v>
      </c>
      <c r="C31" s="34" t="s">
        <v>2</v>
      </c>
      <c r="D31" s="93" t="s">
        <v>27</v>
      </c>
      <c r="E31" s="153"/>
      <c r="F31" s="153"/>
      <c r="G31" s="35" t="s">
        <v>29</v>
      </c>
      <c r="H31" s="33" t="s">
        <v>1</v>
      </c>
      <c r="I31" s="34" t="s">
        <v>2</v>
      </c>
      <c r="J31" s="93" t="s">
        <v>28</v>
      </c>
      <c r="K31" s="94"/>
      <c r="L31" s="95" t="s">
        <v>30</v>
      </c>
      <c r="M31" s="96"/>
    </row>
    <row r="32" spans="1:14" x14ac:dyDescent="0.4">
      <c r="B32" s="85"/>
      <c r="C32" s="85"/>
      <c r="D32" s="97"/>
      <c r="E32" s="98"/>
      <c r="F32" s="98"/>
      <c r="G32" s="84"/>
      <c r="H32" s="84"/>
      <c r="I32" s="84"/>
      <c r="J32" s="90"/>
      <c r="K32" s="91"/>
      <c r="L32" s="92"/>
      <c r="M32" s="91"/>
    </row>
    <row r="33" spans="1:14" x14ac:dyDescent="0.4">
      <c r="B33" s="85"/>
      <c r="C33" s="85"/>
      <c r="D33" s="97"/>
      <c r="E33" s="98"/>
      <c r="F33" s="98"/>
      <c r="G33" s="84"/>
      <c r="H33" s="84"/>
      <c r="I33" s="84"/>
      <c r="J33" s="90"/>
      <c r="K33" s="91"/>
      <c r="L33" s="92"/>
      <c r="M33" s="91"/>
    </row>
    <row r="34" spans="1:14" x14ac:dyDescent="0.4">
      <c r="B34" s="79" t="str">
        <f>IF(E16=0,"",E16)</f>
        <v/>
      </c>
      <c r="C34" s="79" t="str">
        <f>IF(F16=0,"",F16)</f>
        <v/>
      </c>
      <c r="D34" s="88" t="str">
        <f>IF(G16=0,"",G16)</f>
        <v/>
      </c>
      <c r="E34" s="89"/>
      <c r="F34" s="89"/>
      <c r="G34" s="84"/>
      <c r="H34" s="84"/>
      <c r="I34" s="84"/>
      <c r="J34" s="90"/>
      <c r="K34" s="91"/>
      <c r="L34" s="92"/>
      <c r="M34" s="91"/>
    </row>
    <row r="35" spans="1:14" ht="19.5" x14ac:dyDescent="0.4">
      <c r="B35" s="118" t="s">
        <v>3</v>
      </c>
      <c r="C35" s="119"/>
      <c r="D35" s="127" t="str">
        <f>IF(SUM(D32:D34)=0,"",SUM(D32:D34))</f>
        <v/>
      </c>
      <c r="E35" s="114"/>
      <c r="F35" s="115"/>
      <c r="G35" s="72" t="str">
        <f>IF(SUM(G32:G34)=0,"",SUM(G32:G34))</f>
        <v/>
      </c>
      <c r="H35" s="118" t="s">
        <v>3</v>
      </c>
      <c r="I35" s="119"/>
      <c r="J35" s="127" t="str">
        <f>IF(SUM(J32:J34)=0,"",SUM(J32:J34))</f>
        <v/>
      </c>
      <c r="K35" s="115"/>
      <c r="L35" s="127" t="str">
        <f>IF(SUM(L32:L34)=0,"",SUM(L32:L34))</f>
        <v/>
      </c>
      <c r="M35" s="115"/>
    </row>
    <row r="36" spans="1:14" s="51" customFormat="1" ht="24.75" customHeight="1" x14ac:dyDescent="0.4">
      <c r="B36" s="52" t="s">
        <v>59</v>
      </c>
      <c r="D36" s="53"/>
      <c r="E36" s="29"/>
      <c r="F36" s="29"/>
      <c r="G36" s="54"/>
      <c r="I36" s="62" t="s">
        <v>32</v>
      </c>
      <c r="J36" s="87" t="str">
        <f>IFERROR((D35/G35)-(J35/L35),"")</f>
        <v/>
      </c>
      <c r="K36" s="87"/>
      <c r="N36" s="55"/>
    </row>
    <row r="37" spans="1:14" s="51" customFormat="1" ht="20.25" customHeight="1" x14ac:dyDescent="0.15">
      <c r="B37" s="57"/>
      <c r="C37" s="24"/>
      <c r="D37" s="58"/>
      <c r="E37" s="56"/>
      <c r="F37" s="56"/>
      <c r="G37" s="59"/>
      <c r="H37" s="24"/>
      <c r="I37" s="60"/>
      <c r="J37" s="73" t="str">
        <f>IF(J36&lt;=0,"要件に該当しません。","")</f>
        <v/>
      </c>
      <c r="K37" s="61"/>
      <c r="N37" s="55"/>
    </row>
    <row r="38" spans="1:14" ht="20.25" x14ac:dyDescent="0.4">
      <c r="A38" s="1" t="s">
        <v>54</v>
      </c>
      <c r="B38" s="13"/>
      <c r="C38" s="38"/>
      <c r="D38" s="14"/>
      <c r="E38" s="13"/>
      <c r="F38" s="13"/>
      <c r="G38" s="13"/>
      <c r="H38" s="56"/>
      <c r="I38" s="13"/>
      <c r="J38" s="15"/>
      <c r="K38" s="13"/>
    </row>
    <row r="39" spans="1:14" ht="19.5" customHeight="1" x14ac:dyDescent="0.4">
      <c r="B39" s="165" t="s">
        <v>25</v>
      </c>
      <c r="C39" s="95"/>
      <c r="D39" s="95"/>
      <c r="E39" s="95"/>
      <c r="F39" s="95"/>
      <c r="G39" s="96"/>
      <c r="H39" s="165" t="s">
        <v>26</v>
      </c>
      <c r="I39" s="95"/>
      <c r="J39" s="95"/>
      <c r="K39" s="95"/>
      <c r="L39" s="95"/>
      <c r="M39" s="96"/>
    </row>
    <row r="40" spans="1:14" ht="39" x14ac:dyDescent="0.4">
      <c r="B40" s="33" t="s">
        <v>1</v>
      </c>
      <c r="C40" s="34" t="s">
        <v>2</v>
      </c>
      <c r="D40" s="93" t="s">
        <v>55</v>
      </c>
      <c r="E40" s="153"/>
      <c r="F40" s="153"/>
      <c r="G40" s="35" t="s">
        <v>56</v>
      </c>
      <c r="H40" s="33" t="s">
        <v>1</v>
      </c>
      <c r="I40" s="34" t="s">
        <v>2</v>
      </c>
      <c r="J40" s="93" t="s">
        <v>57</v>
      </c>
      <c r="K40" s="94"/>
      <c r="L40" s="95" t="s">
        <v>58</v>
      </c>
      <c r="M40" s="96"/>
    </row>
    <row r="41" spans="1:14" x14ac:dyDescent="0.4">
      <c r="B41" s="86"/>
      <c r="C41" s="86"/>
      <c r="D41" s="97"/>
      <c r="E41" s="98"/>
      <c r="F41" s="98"/>
      <c r="G41" s="84"/>
      <c r="H41" s="84"/>
      <c r="I41" s="84"/>
      <c r="J41" s="90"/>
      <c r="K41" s="91"/>
      <c r="L41" s="92"/>
      <c r="M41" s="91"/>
    </row>
    <row r="42" spans="1:14" x14ac:dyDescent="0.4">
      <c r="B42" s="86"/>
      <c r="C42" s="86"/>
      <c r="D42" s="97"/>
      <c r="E42" s="98"/>
      <c r="F42" s="98"/>
      <c r="G42" s="84"/>
      <c r="H42" s="84"/>
      <c r="I42" s="84"/>
      <c r="J42" s="90"/>
      <c r="K42" s="91"/>
      <c r="L42" s="92"/>
      <c r="M42" s="91"/>
    </row>
    <row r="43" spans="1:14" x14ac:dyDescent="0.4">
      <c r="B43" s="71" t="str">
        <f>IF(E16=0,"",E16)</f>
        <v/>
      </c>
      <c r="C43" s="71" t="str">
        <f>IF(F16=0,"",F16)</f>
        <v/>
      </c>
      <c r="D43" s="88" t="str">
        <f>IF(I22=0,"",I22)</f>
        <v/>
      </c>
      <c r="E43" s="89"/>
      <c r="F43" s="89"/>
      <c r="G43" s="84"/>
      <c r="H43" s="84"/>
      <c r="I43" s="84"/>
      <c r="J43" s="90"/>
      <c r="K43" s="91"/>
      <c r="L43" s="92"/>
      <c r="M43" s="91"/>
    </row>
    <row r="44" spans="1:14" ht="19.5" x14ac:dyDescent="0.4">
      <c r="B44" s="118" t="s">
        <v>3</v>
      </c>
      <c r="C44" s="119"/>
      <c r="D44" s="127" t="str">
        <f>IF(SUM(D41:D43)=0,"",SUM(D41:D43))</f>
        <v/>
      </c>
      <c r="E44" s="114"/>
      <c r="F44" s="115"/>
      <c r="G44" s="72" t="str">
        <f>IF(SUM(G41:G43)=0,"",SUM(G41:G43))</f>
        <v/>
      </c>
      <c r="H44" s="118" t="s">
        <v>3</v>
      </c>
      <c r="I44" s="119"/>
      <c r="J44" s="127" t="str">
        <f>IF(SUM(J41:J43)=0,"",SUM(J41:J43))</f>
        <v/>
      </c>
      <c r="K44" s="115"/>
      <c r="L44" s="127" t="str">
        <f>IF(SUM(L41:L43)=0,"",SUM(L41:L43))</f>
        <v/>
      </c>
      <c r="M44" s="115"/>
    </row>
    <row r="45" spans="1:14" ht="19.5" x14ac:dyDescent="0.4">
      <c r="B45" s="52" t="s">
        <v>60</v>
      </c>
      <c r="C45" s="51"/>
      <c r="D45" s="53"/>
      <c r="E45" s="29"/>
      <c r="F45" s="29"/>
      <c r="G45" s="54"/>
      <c r="H45" s="51"/>
      <c r="I45" s="62" t="s">
        <v>32</v>
      </c>
      <c r="J45" s="87" t="str">
        <f>IFERROR((D44/G44)-(J44/L44),"")</f>
        <v/>
      </c>
      <c r="K45" s="87"/>
      <c r="N45" s="37"/>
    </row>
    <row r="46" spans="1:14" x14ac:dyDescent="0.4">
      <c r="J46" s="73" t="str">
        <f>IF(J45&lt;=0,"要件に該当しません。","")</f>
        <v/>
      </c>
    </row>
    <row r="47" spans="1:14" ht="24" x14ac:dyDescent="0.4">
      <c r="A47" s="163"/>
      <c r="B47" s="164"/>
      <c r="C47" s="1" t="s">
        <v>65</v>
      </c>
      <c r="D47" s="64"/>
      <c r="E47" s="65"/>
    </row>
  </sheetData>
  <sheetProtection sheet="1" objects="1" scenarios="1"/>
  <mergeCells count="80">
    <mergeCell ref="A47:B47"/>
    <mergeCell ref="B30:G30"/>
    <mergeCell ref="H30:M30"/>
    <mergeCell ref="B39:G39"/>
    <mergeCell ref="H39:M39"/>
    <mergeCell ref="L32:M32"/>
    <mergeCell ref="L33:M33"/>
    <mergeCell ref="L34:M34"/>
    <mergeCell ref="L35:M35"/>
    <mergeCell ref="D40:F40"/>
    <mergeCell ref="B44:C44"/>
    <mergeCell ref="D44:F44"/>
    <mergeCell ref="H44:I44"/>
    <mergeCell ref="J44:K44"/>
    <mergeCell ref="L44:M44"/>
    <mergeCell ref="J36:K36"/>
    <mergeCell ref="A1:M1"/>
    <mergeCell ref="B21:C21"/>
    <mergeCell ref="B35:C35"/>
    <mergeCell ref="D31:F31"/>
    <mergeCell ref="H18:I18"/>
    <mergeCell ref="K15:L15"/>
    <mergeCell ref="B15:D15"/>
    <mergeCell ref="B16:D16"/>
    <mergeCell ref="B17:D17"/>
    <mergeCell ref="B23:G23"/>
    <mergeCell ref="H15:I15"/>
    <mergeCell ref="H16:I16"/>
    <mergeCell ref="H17:I17"/>
    <mergeCell ref="B20:C20"/>
    <mergeCell ref="J31:K31"/>
    <mergeCell ref="L31:M31"/>
    <mergeCell ref="E6:G6"/>
    <mergeCell ref="E7:G7"/>
    <mergeCell ref="E8:G8"/>
    <mergeCell ref="E9:G9"/>
    <mergeCell ref="E10:G10"/>
    <mergeCell ref="B25:F25"/>
    <mergeCell ref="J35:K35"/>
    <mergeCell ref="D35:F35"/>
    <mergeCell ref="H35:I35"/>
    <mergeCell ref="D32:F32"/>
    <mergeCell ref="D33:F33"/>
    <mergeCell ref="D34:F34"/>
    <mergeCell ref="J32:K32"/>
    <mergeCell ref="J33:K33"/>
    <mergeCell ref="J34:K34"/>
    <mergeCell ref="I22:J22"/>
    <mergeCell ref="E3:I3"/>
    <mergeCell ref="I21:J21"/>
    <mergeCell ref="H20:J20"/>
    <mergeCell ref="F20:G20"/>
    <mergeCell ref="B11:G11"/>
    <mergeCell ref="H11:J11"/>
    <mergeCell ref="B18:G18"/>
    <mergeCell ref="E21:E22"/>
    <mergeCell ref="B22:C22"/>
    <mergeCell ref="D21:D22"/>
    <mergeCell ref="H6:J6"/>
    <mergeCell ref="H7:J7"/>
    <mergeCell ref="H8:J8"/>
    <mergeCell ref="H9:J9"/>
    <mergeCell ref="H10:J10"/>
    <mergeCell ref="B8:D8"/>
    <mergeCell ref="B6:D6"/>
    <mergeCell ref="B7:D7"/>
    <mergeCell ref="B9:D9"/>
    <mergeCell ref="B10:D10"/>
    <mergeCell ref="J45:K45"/>
    <mergeCell ref="D43:F43"/>
    <mergeCell ref="J43:K43"/>
    <mergeCell ref="L43:M43"/>
    <mergeCell ref="J40:K40"/>
    <mergeCell ref="L40:M40"/>
    <mergeCell ref="D41:F41"/>
    <mergeCell ref="J41:K41"/>
    <mergeCell ref="L41:M41"/>
    <mergeCell ref="D42:F42"/>
    <mergeCell ref="J42:K42"/>
    <mergeCell ref="L42:M42"/>
  </mergeCells>
  <phoneticPr fontId="3"/>
  <pageMargins left="0.70866141732283472" right="0.70866141732283472" top="0.55118110236220474" bottom="0.55118110236220474"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zoomScaleNormal="100" zoomScaleSheetLayoutView="128" zoomScalePageLayoutView="111" workbookViewId="0">
      <selection sqref="A1:M1"/>
    </sheetView>
  </sheetViews>
  <sheetFormatPr defaultColWidth="7.125" defaultRowHeight="18.75" x14ac:dyDescent="0.4"/>
  <cols>
    <col min="1" max="1" width="5.5" customWidth="1"/>
    <col min="2" max="2" width="4.625" customWidth="1"/>
    <col min="3" max="3" width="6.125" customWidth="1"/>
    <col min="4" max="4" width="4.5" customWidth="1"/>
    <col min="5" max="5" width="6.625" customWidth="1"/>
    <col min="6" max="6" width="6.875" customWidth="1"/>
    <col min="7" max="7" width="17.375" customWidth="1"/>
    <col min="8" max="9" width="5.875" customWidth="1"/>
    <col min="10" max="10" width="8.25" customWidth="1"/>
    <col min="11" max="11" width="11.75" customWidth="1"/>
    <col min="12" max="12" width="8" customWidth="1"/>
    <col min="13" max="13" width="9.5" customWidth="1"/>
  </cols>
  <sheetData>
    <row r="1" spans="1:13" ht="24" x14ac:dyDescent="0.5">
      <c r="A1" s="179" t="s">
        <v>64</v>
      </c>
      <c r="B1" s="180"/>
      <c r="C1" s="180"/>
      <c r="D1" s="180"/>
      <c r="E1" s="180"/>
      <c r="F1" s="180"/>
      <c r="G1" s="180"/>
      <c r="H1" s="180"/>
      <c r="I1" s="180"/>
      <c r="J1" s="180"/>
      <c r="K1" s="180"/>
      <c r="L1" s="180"/>
      <c r="M1" s="180"/>
    </row>
    <row r="2" spans="1:13" ht="15" customHeight="1" x14ac:dyDescent="0.4"/>
    <row r="3" spans="1:13" ht="21.75" x14ac:dyDescent="0.4">
      <c r="A3" s="1" t="s">
        <v>0</v>
      </c>
      <c r="E3" s="181" t="s">
        <v>61</v>
      </c>
      <c r="F3" s="181"/>
      <c r="G3" s="181"/>
      <c r="H3" s="181"/>
      <c r="I3" s="181"/>
      <c r="J3" s="12"/>
      <c r="K3" s="2"/>
      <c r="L3" s="2"/>
    </row>
    <row r="4" spans="1:13" ht="10.5" customHeight="1" x14ac:dyDescent="0.4"/>
    <row r="5" spans="1:13" ht="19.5" x14ac:dyDescent="0.4">
      <c r="A5" s="1" t="s">
        <v>8</v>
      </c>
    </row>
    <row r="6" spans="1:13" ht="36" customHeight="1" x14ac:dyDescent="0.4">
      <c r="B6" s="102" t="s">
        <v>5</v>
      </c>
      <c r="C6" s="103"/>
      <c r="D6" s="104"/>
      <c r="E6" s="144" t="s">
        <v>4</v>
      </c>
      <c r="F6" s="103"/>
      <c r="G6" s="103"/>
      <c r="H6" s="132" t="s">
        <v>23</v>
      </c>
      <c r="I6" s="133"/>
      <c r="J6" s="134"/>
      <c r="K6" s="3" t="s">
        <v>6</v>
      </c>
      <c r="L6" s="40" t="s">
        <v>36</v>
      </c>
    </row>
    <row r="7" spans="1:13" x14ac:dyDescent="0.4">
      <c r="B7" s="182" t="s">
        <v>33</v>
      </c>
      <c r="C7" s="183"/>
      <c r="D7" s="184"/>
      <c r="E7" s="185" t="s">
        <v>34</v>
      </c>
      <c r="F7" s="186"/>
      <c r="G7" s="187"/>
      <c r="H7" s="188">
        <v>253830000</v>
      </c>
      <c r="I7" s="189"/>
      <c r="J7" s="190"/>
      <c r="K7" s="5">
        <f>ROUND(H7/$H$11,3)</f>
        <v>0.92800000000000005</v>
      </c>
      <c r="L7" s="63" t="s">
        <v>62</v>
      </c>
    </row>
    <row r="8" spans="1:13" x14ac:dyDescent="0.4">
      <c r="B8" s="191">
        <v>4841</v>
      </c>
      <c r="C8" s="192"/>
      <c r="D8" s="193"/>
      <c r="E8" s="194" t="s">
        <v>63</v>
      </c>
      <c r="F8" s="195"/>
      <c r="G8" s="196"/>
      <c r="H8" s="197">
        <v>19680000</v>
      </c>
      <c r="I8" s="198"/>
      <c r="J8" s="199"/>
      <c r="K8" s="6">
        <f>ROUND(H8/$H$11,3)</f>
        <v>7.1999999999999995E-2</v>
      </c>
      <c r="L8" s="41"/>
    </row>
    <row r="9" spans="1:13" ht="19.5" x14ac:dyDescent="0.4">
      <c r="B9" s="200"/>
      <c r="C9" s="201"/>
      <c r="D9" s="202"/>
      <c r="E9" s="203"/>
      <c r="F9" s="204"/>
      <c r="G9" s="205"/>
      <c r="H9" s="206"/>
      <c r="I9" s="207"/>
      <c r="J9" s="208"/>
      <c r="K9" s="6">
        <f>ROUND(H9/$H$11,3)</f>
        <v>0</v>
      </c>
      <c r="L9" s="42"/>
    </row>
    <row r="10" spans="1:13" ht="20.25" thickBot="1" x14ac:dyDescent="0.45">
      <c r="B10" s="210"/>
      <c r="C10" s="211"/>
      <c r="D10" s="212"/>
      <c r="E10" s="176"/>
      <c r="F10" s="177"/>
      <c r="G10" s="177"/>
      <c r="H10" s="176"/>
      <c r="I10" s="177"/>
      <c r="J10" s="178"/>
      <c r="K10" s="7">
        <f>ROUND(H10/$H$11,3)</f>
        <v>0</v>
      </c>
      <c r="L10" s="43"/>
    </row>
    <row r="11" spans="1:13" ht="19.5" thickTop="1" x14ac:dyDescent="0.4">
      <c r="B11" s="120" t="s">
        <v>7</v>
      </c>
      <c r="C11" s="121"/>
      <c r="D11" s="121"/>
      <c r="E11" s="121"/>
      <c r="F11" s="121"/>
      <c r="G11" s="121"/>
      <c r="H11" s="122">
        <f>SUM(H7:J10)</f>
        <v>273510000</v>
      </c>
      <c r="I11" s="123"/>
      <c r="J11" s="124"/>
      <c r="K11" s="4"/>
      <c r="L11" s="4"/>
    </row>
    <row r="12" spans="1:13" x14ac:dyDescent="0.4">
      <c r="B12" s="8" t="s">
        <v>10</v>
      </c>
    </row>
    <row r="13" spans="1:13" ht="9" customHeight="1" x14ac:dyDescent="0.4"/>
    <row r="14" spans="1:13" ht="19.5" x14ac:dyDescent="0.4">
      <c r="A14" s="1" t="s">
        <v>37</v>
      </c>
    </row>
    <row r="15" spans="1:13" ht="19.5" x14ac:dyDescent="0.4">
      <c r="B15" s="118" t="s">
        <v>22</v>
      </c>
      <c r="C15" s="157"/>
      <c r="D15" s="119"/>
      <c r="E15" s="26" t="s">
        <v>1</v>
      </c>
      <c r="F15" s="22" t="s">
        <v>13</v>
      </c>
      <c r="G15" s="22" t="s">
        <v>16</v>
      </c>
      <c r="H15" s="144" t="s">
        <v>11</v>
      </c>
      <c r="I15" s="160"/>
      <c r="J15" s="17" t="s">
        <v>14</v>
      </c>
      <c r="K15" s="155" t="str">
        <f>"単価（円／"&amp;J16&amp;"）"</f>
        <v>単価（円／ℓ）</v>
      </c>
      <c r="L15" s="156"/>
    </row>
    <row r="16" spans="1:13" ht="24" x14ac:dyDescent="0.5">
      <c r="B16" s="130" t="s">
        <v>24</v>
      </c>
      <c r="C16" s="131"/>
      <c r="D16" s="158"/>
      <c r="E16" s="23">
        <v>7</v>
      </c>
      <c r="F16" s="23">
        <v>2</v>
      </c>
      <c r="G16" s="19">
        <v>3109000</v>
      </c>
      <c r="H16" s="167">
        <v>16950</v>
      </c>
      <c r="I16" s="175"/>
      <c r="J16" s="31" t="s">
        <v>21</v>
      </c>
      <c r="K16" s="32">
        <f>G16/H16</f>
        <v>183.42182890855457</v>
      </c>
      <c r="L16" s="20" t="s">
        <v>17</v>
      </c>
    </row>
    <row r="17" spans="1:14" ht="24" x14ac:dyDescent="0.5">
      <c r="B17" s="130" t="s">
        <v>19</v>
      </c>
      <c r="C17" s="131"/>
      <c r="D17" s="158"/>
      <c r="E17" s="27">
        <v>6</v>
      </c>
      <c r="F17" s="27">
        <v>2</v>
      </c>
      <c r="G17" s="19">
        <v>2776000</v>
      </c>
      <c r="H17" s="167">
        <v>18230</v>
      </c>
      <c r="I17" s="175"/>
      <c r="J17" s="31" t="s">
        <v>21</v>
      </c>
      <c r="K17" s="32">
        <f>G17/H17</f>
        <v>152.27646736149205</v>
      </c>
      <c r="L17" s="21" t="s">
        <v>18</v>
      </c>
    </row>
    <row r="18" spans="1:14" ht="36.75" customHeight="1" x14ac:dyDescent="0.4">
      <c r="B18" s="125" t="s">
        <v>20</v>
      </c>
      <c r="C18" s="125"/>
      <c r="D18" s="125"/>
      <c r="E18" s="125"/>
      <c r="F18" s="125"/>
      <c r="G18" s="125"/>
      <c r="H18" s="209">
        <f>ROUNDDOWN((K16-K17)/K17,3)</f>
        <v>0.20399999999999999</v>
      </c>
      <c r="I18" s="209"/>
      <c r="J18" s="25" t="s">
        <v>15</v>
      </c>
      <c r="K18" s="24"/>
      <c r="L18" s="13"/>
    </row>
    <row r="19" spans="1:14" ht="19.5" x14ac:dyDescent="0.4">
      <c r="A19" s="1" t="s">
        <v>41</v>
      </c>
    </row>
    <row r="20" spans="1:14" ht="19.5" x14ac:dyDescent="0.4">
      <c r="B20" s="118" t="s">
        <v>40</v>
      </c>
      <c r="C20" s="157"/>
      <c r="D20" s="26" t="s">
        <v>1</v>
      </c>
      <c r="E20" s="22" t="s">
        <v>13</v>
      </c>
      <c r="F20" s="118" t="s">
        <v>45</v>
      </c>
      <c r="G20" s="119"/>
      <c r="H20" s="102" t="s">
        <v>46</v>
      </c>
      <c r="I20" s="116"/>
      <c r="J20" s="117"/>
      <c r="K20" s="47" t="s">
        <v>42</v>
      </c>
      <c r="L20" s="45"/>
    </row>
    <row r="21" spans="1:14" ht="24" x14ac:dyDescent="0.4">
      <c r="B21" s="130" t="s">
        <v>38</v>
      </c>
      <c r="C21" s="131"/>
      <c r="D21" s="128">
        <v>7</v>
      </c>
      <c r="E21" s="128">
        <v>2</v>
      </c>
      <c r="F21" s="49" t="s">
        <v>43</v>
      </c>
      <c r="G21" s="9">
        <v>14964750</v>
      </c>
      <c r="H21" s="50" t="s">
        <v>47</v>
      </c>
      <c r="I21" s="173">
        <f>G16</f>
        <v>3109000</v>
      </c>
      <c r="J21" s="174"/>
      <c r="K21" s="44">
        <f>ROUNDDOWN(I21/G21,3)</f>
        <v>0.20699999999999999</v>
      </c>
      <c r="L21" s="46"/>
      <c r="M21" s="25"/>
    </row>
    <row r="22" spans="1:14" ht="24" x14ac:dyDescent="0.4">
      <c r="B22" s="130" t="s">
        <v>39</v>
      </c>
      <c r="C22" s="131"/>
      <c r="D22" s="129"/>
      <c r="E22" s="129"/>
      <c r="F22" s="49" t="s">
        <v>44</v>
      </c>
      <c r="G22" s="9">
        <v>15415000</v>
      </c>
      <c r="H22" s="50" t="s">
        <v>48</v>
      </c>
      <c r="I22" s="173">
        <f>I21</f>
        <v>3109000</v>
      </c>
      <c r="J22" s="174"/>
      <c r="K22" s="44">
        <f>ROUNDDOWN(I22/G22,3)</f>
        <v>0.20100000000000001</v>
      </c>
      <c r="L22" s="46"/>
      <c r="M22" s="25"/>
    </row>
    <row r="23" spans="1:14" ht="37.5" customHeight="1" x14ac:dyDescent="0.4">
      <c r="B23" s="125" t="s">
        <v>49</v>
      </c>
      <c r="C23" s="125"/>
      <c r="D23" s="125"/>
      <c r="E23" s="125"/>
      <c r="F23" s="159"/>
      <c r="G23" s="159"/>
      <c r="J23" s="25"/>
      <c r="K23" s="24"/>
      <c r="L23" s="13"/>
    </row>
    <row r="24" spans="1:14" ht="19.5" x14ac:dyDescent="0.4">
      <c r="A24" s="1" t="s">
        <v>51</v>
      </c>
    </row>
    <row r="25" spans="1:14" ht="20.25" customHeight="1" x14ac:dyDescent="0.4">
      <c r="B25" s="126" t="s">
        <v>50</v>
      </c>
      <c r="C25" s="126"/>
      <c r="D25" s="126"/>
      <c r="E25" s="126"/>
      <c r="F25" s="126"/>
      <c r="G25" s="48">
        <f>ROUNDDOWN(G21/G22,3)</f>
        <v>0.97</v>
      </c>
      <c r="H25" s="1" t="s">
        <v>9</v>
      </c>
      <c r="I25" s="1"/>
    </row>
    <row r="26" spans="1:14" ht="15.75" customHeight="1" x14ac:dyDescent="0.4">
      <c r="B26" s="30"/>
      <c r="C26" s="30"/>
      <c r="D26" s="30"/>
      <c r="E26" s="30"/>
      <c r="F26" s="30"/>
      <c r="G26" s="30"/>
      <c r="J26" s="25"/>
      <c r="K26" s="24"/>
      <c r="L26" s="13"/>
    </row>
    <row r="27" spans="1:14" ht="19.5" x14ac:dyDescent="0.4">
      <c r="A27" s="28" t="s">
        <v>52</v>
      </c>
    </row>
    <row r="28" spans="1:14" ht="18" customHeight="1" x14ac:dyDescent="0.4">
      <c r="B28" t="s">
        <v>31</v>
      </c>
      <c r="E28" s="18"/>
      <c r="F28" s="18"/>
      <c r="G28" s="18"/>
      <c r="H28" s="10"/>
      <c r="J28" s="11"/>
      <c r="K28" s="13"/>
      <c r="N28" s="36"/>
    </row>
    <row r="29" spans="1:14" ht="19.5" x14ac:dyDescent="0.4">
      <c r="A29" s="1" t="s">
        <v>53</v>
      </c>
    </row>
    <row r="30" spans="1:14" ht="19.5" customHeight="1" x14ac:dyDescent="0.4">
      <c r="B30" s="165" t="s">
        <v>25</v>
      </c>
      <c r="C30" s="95"/>
      <c r="D30" s="95"/>
      <c r="E30" s="95"/>
      <c r="F30" s="95"/>
      <c r="G30" s="96"/>
      <c r="H30" s="165" t="s">
        <v>26</v>
      </c>
      <c r="I30" s="95"/>
      <c r="J30" s="95"/>
      <c r="K30" s="95"/>
      <c r="L30" s="95"/>
      <c r="M30" s="96"/>
    </row>
    <row r="31" spans="1:14" ht="39" customHeight="1" x14ac:dyDescent="0.4">
      <c r="B31" s="33" t="s">
        <v>1</v>
      </c>
      <c r="C31" s="34" t="s">
        <v>2</v>
      </c>
      <c r="D31" s="93" t="s">
        <v>27</v>
      </c>
      <c r="E31" s="153"/>
      <c r="F31" s="153"/>
      <c r="G31" s="35" t="s">
        <v>29</v>
      </c>
      <c r="H31" s="33" t="s">
        <v>1</v>
      </c>
      <c r="I31" s="34" t="s">
        <v>2</v>
      </c>
      <c r="J31" s="93" t="s">
        <v>28</v>
      </c>
      <c r="K31" s="94"/>
      <c r="L31" s="95" t="s">
        <v>30</v>
      </c>
      <c r="M31" s="96"/>
    </row>
    <row r="32" spans="1:14" ht="20.25" x14ac:dyDescent="0.4">
      <c r="B32" s="16">
        <v>6</v>
      </c>
      <c r="C32" s="16">
        <v>12</v>
      </c>
      <c r="D32" s="167">
        <v>3140090</v>
      </c>
      <c r="E32" s="168"/>
      <c r="F32" s="168"/>
      <c r="G32" s="19">
        <v>21152500</v>
      </c>
      <c r="H32" s="16">
        <v>5</v>
      </c>
      <c r="I32" s="16">
        <v>12</v>
      </c>
      <c r="J32" s="167">
        <v>2826081</v>
      </c>
      <c r="K32" s="169"/>
      <c r="L32" s="168">
        <v>20094875</v>
      </c>
      <c r="M32" s="169"/>
    </row>
    <row r="33" spans="1:14" ht="20.25" x14ac:dyDescent="0.4">
      <c r="B33" s="16">
        <v>7</v>
      </c>
      <c r="C33" s="16">
        <v>1</v>
      </c>
      <c r="D33" s="167">
        <v>2767010</v>
      </c>
      <c r="E33" s="168"/>
      <c r="F33" s="168"/>
      <c r="G33" s="19">
        <v>20729450</v>
      </c>
      <c r="H33" s="16">
        <v>6</v>
      </c>
      <c r="I33" s="16">
        <v>1</v>
      </c>
      <c r="J33" s="167">
        <v>2462638.9</v>
      </c>
      <c r="K33" s="169"/>
      <c r="L33" s="168">
        <v>20314861</v>
      </c>
      <c r="M33" s="169">
        <v>20729450</v>
      </c>
    </row>
    <row r="34" spans="1:14" ht="20.25" x14ac:dyDescent="0.4">
      <c r="B34" s="16">
        <v>7</v>
      </c>
      <c r="C34" s="16">
        <v>2</v>
      </c>
      <c r="D34" s="167">
        <v>3109000</v>
      </c>
      <c r="E34" s="168"/>
      <c r="F34" s="168"/>
      <c r="G34" s="19">
        <v>16922000</v>
      </c>
      <c r="H34" s="16">
        <v>6</v>
      </c>
      <c r="I34" s="16">
        <v>2</v>
      </c>
      <c r="J34" s="167">
        <v>2776000</v>
      </c>
      <c r="K34" s="169"/>
      <c r="L34" s="168">
        <v>16245120</v>
      </c>
      <c r="M34" s="169">
        <v>16922000</v>
      </c>
    </row>
    <row r="35" spans="1:14" ht="19.5" x14ac:dyDescent="0.4">
      <c r="B35" s="118" t="s">
        <v>3</v>
      </c>
      <c r="C35" s="119"/>
      <c r="D35" s="172">
        <f>SUM(D32:D34)</f>
        <v>9016100</v>
      </c>
      <c r="E35" s="173"/>
      <c r="F35" s="174"/>
      <c r="G35" s="39">
        <f>SUM(G32:G34)</f>
        <v>58803950</v>
      </c>
      <c r="H35" s="118" t="s">
        <v>3</v>
      </c>
      <c r="I35" s="119"/>
      <c r="J35" s="172">
        <f>SUM(J32:J34)</f>
        <v>8064719.9000000004</v>
      </c>
      <c r="K35" s="174"/>
      <c r="L35" s="173">
        <f>SUM(L32:L34)</f>
        <v>56654856</v>
      </c>
      <c r="M35" s="174"/>
    </row>
    <row r="36" spans="1:14" s="51" customFormat="1" ht="24.75" customHeight="1" x14ac:dyDescent="0.4">
      <c r="B36" s="52" t="s">
        <v>59</v>
      </c>
      <c r="D36" s="53"/>
      <c r="E36" s="29"/>
      <c r="F36" s="29"/>
      <c r="G36" s="54"/>
      <c r="I36" s="62" t="s">
        <v>32</v>
      </c>
      <c r="J36" s="166">
        <f>(D35/G35)-(J35/L35)</f>
        <v>1.0976478941415874E-2</v>
      </c>
      <c r="K36" s="166"/>
      <c r="N36" s="55"/>
    </row>
    <row r="37" spans="1:14" s="51" customFormat="1" ht="6.75" customHeight="1" x14ac:dyDescent="0.4">
      <c r="B37" s="57"/>
      <c r="C37" s="24"/>
      <c r="D37" s="58"/>
      <c r="E37" s="56"/>
      <c r="F37" s="56"/>
      <c r="G37" s="59"/>
      <c r="H37" s="24"/>
      <c r="I37" s="60"/>
      <c r="J37" s="61"/>
      <c r="K37" s="61"/>
      <c r="N37" s="55"/>
    </row>
    <row r="38" spans="1:14" ht="20.25" x14ac:dyDescent="0.4">
      <c r="A38" s="1" t="s">
        <v>54</v>
      </c>
      <c r="B38" s="13"/>
      <c r="C38" s="38"/>
      <c r="D38" s="14"/>
      <c r="E38" s="13"/>
      <c r="F38" s="13"/>
      <c r="G38" s="13"/>
      <c r="H38" s="56"/>
      <c r="I38" s="13"/>
      <c r="J38" s="15"/>
      <c r="K38" s="13"/>
    </row>
    <row r="39" spans="1:14" ht="19.5" x14ac:dyDescent="0.4">
      <c r="B39" s="165" t="s">
        <v>25</v>
      </c>
      <c r="C39" s="95"/>
      <c r="D39" s="95"/>
      <c r="E39" s="95"/>
      <c r="F39" s="95"/>
      <c r="G39" s="96"/>
      <c r="H39" s="165" t="s">
        <v>26</v>
      </c>
      <c r="I39" s="95"/>
      <c r="J39" s="95"/>
      <c r="K39" s="95"/>
      <c r="L39" s="95"/>
      <c r="M39" s="96"/>
    </row>
    <row r="40" spans="1:14" ht="39" x14ac:dyDescent="0.4">
      <c r="B40" s="33" t="s">
        <v>1</v>
      </c>
      <c r="C40" s="34" t="s">
        <v>2</v>
      </c>
      <c r="D40" s="93" t="s">
        <v>55</v>
      </c>
      <c r="E40" s="153"/>
      <c r="F40" s="153"/>
      <c r="G40" s="35" t="s">
        <v>56</v>
      </c>
      <c r="H40" s="33" t="s">
        <v>1</v>
      </c>
      <c r="I40" s="34" t="s">
        <v>2</v>
      </c>
      <c r="J40" s="93" t="s">
        <v>57</v>
      </c>
      <c r="K40" s="94"/>
      <c r="L40" s="95" t="s">
        <v>58</v>
      </c>
      <c r="M40" s="96"/>
    </row>
    <row r="41" spans="1:14" ht="20.25" x14ac:dyDescent="0.4">
      <c r="B41" s="16">
        <v>6</v>
      </c>
      <c r="C41" s="16">
        <v>12</v>
      </c>
      <c r="D41" s="167">
        <v>3140090</v>
      </c>
      <c r="E41" s="168"/>
      <c r="F41" s="168"/>
      <c r="G41" s="19">
        <f>G32+1640000</f>
        <v>22792500</v>
      </c>
      <c r="H41" s="16">
        <v>5</v>
      </c>
      <c r="I41" s="16">
        <v>12</v>
      </c>
      <c r="J41" s="167">
        <v>2826081</v>
      </c>
      <c r="K41" s="169"/>
      <c r="L41" s="170">
        <f>L32+1592000</f>
        <v>21686875</v>
      </c>
      <c r="M41" s="171"/>
    </row>
    <row r="42" spans="1:14" ht="20.25" x14ac:dyDescent="0.4">
      <c r="B42" s="16">
        <v>7</v>
      </c>
      <c r="C42" s="16">
        <v>1</v>
      </c>
      <c r="D42" s="167">
        <v>2767010</v>
      </c>
      <c r="E42" s="168"/>
      <c r="F42" s="168"/>
      <c r="G42" s="19">
        <f>G33+1640000</f>
        <v>22369450</v>
      </c>
      <c r="H42" s="16">
        <v>6</v>
      </c>
      <c r="I42" s="16">
        <v>1</v>
      </c>
      <c r="J42" s="167">
        <v>2462638.9</v>
      </c>
      <c r="K42" s="169"/>
      <c r="L42" s="170">
        <f t="shared" ref="L42:L43" si="0">L33+1592000</f>
        <v>21906861</v>
      </c>
      <c r="M42" s="171"/>
    </row>
    <row r="43" spans="1:14" ht="20.25" x14ac:dyDescent="0.4">
      <c r="B43" s="16">
        <v>7</v>
      </c>
      <c r="C43" s="16">
        <v>2</v>
      </c>
      <c r="D43" s="167">
        <v>3109000</v>
      </c>
      <c r="E43" s="168"/>
      <c r="F43" s="168"/>
      <c r="G43" s="19">
        <f>G34+1640000</f>
        <v>18562000</v>
      </c>
      <c r="H43" s="16">
        <v>6</v>
      </c>
      <c r="I43" s="16">
        <v>2</v>
      </c>
      <c r="J43" s="167">
        <v>2776000</v>
      </c>
      <c r="K43" s="169"/>
      <c r="L43" s="170">
        <f t="shared" si="0"/>
        <v>17837120</v>
      </c>
      <c r="M43" s="171"/>
    </row>
    <row r="44" spans="1:14" ht="19.5" x14ac:dyDescent="0.4">
      <c r="B44" s="118" t="s">
        <v>3</v>
      </c>
      <c r="C44" s="119"/>
      <c r="D44" s="172">
        <f>SUM(D41:D43)</f>
        <v>9016100</v>
      </c>
      <c r="E44" s="173"/>
      <c r="F44" s="174"/>
      <c r="G44" s="39">
        <f>SUM(G41:G43)</f>
        <v>63723950</v>
      </c>
      <c r="H44" s="118" t="s">
        <v>3</v>
      </c>
      <c r="I44" s="119"/>
      <c r="J44" s="172">
        <f>SUM(J41:J43)</f>
        <v>8064719.9000000004</v>
      </c>
      <c r="K44" s="174"/>
      <c r="L44" s="173">
        <f>SUM(L41:L43)</f>
        <v>61430856</v>
      </c>
      <c r="M44" s="174"/>
    </row>
    <row r="45" spans="1:14" ht="19.5" x14ac:dyDescent="0.4">
      <c r="B45" s="52" t="s">
        <v>60</v>
      </c>
      <c r="C45" s="51"/>
      <c r="D45" s="53"/>
      <c r="E45" s="29"/>
      <c r="F45" s="29"/>
      <c r="G45" s="54"/>
      <c r="H45" s="51"/>
      <c r="I45" s="62" t="s">
        <v>32</v>
      </c>
      <c r="J45" s="166">
        <f>(D44/G44)-(J44/L44)</f>
        <v>1.0205579547087201E-2</v>
      </c>
      <c r="K45" s="166"/>
      <c r="N45" s="37"/>
    </row>
  </sheetData>
  <sheetProtection sheet="1" objects="1" scenarios="1"/>
  <mergeCells count="79">
    <mergeCell ref="B7:D7"/>
    <mergeCell ref="E7:G7"/>
    <mergeCell ref="H7:J7"/>
    <mergeCell ref="B39:G39"/>
    <mergeCell ref="H39:M39"/>
    <mergeCell ref="B30:G30"/>
    <mergeCell ref="H30:M30"/>
    <mergeCell ref="B8:D8"/>
    <mergeCell ref="E8:G8"/>
    <mergeCell ref="H8:J8"/>
    <mergeCell ref="B9:D9"/>
    <mergeCell ref="E9:G9"/>
    <mergeCell ref="H9:J9"/>
    <mergeCell ref="B18:G18"/>
    <mergeCell ref="H18:I18"/>
    <mergeCell ref="B10:D10"/>
    <mergeCell ref="A1:M1"/>
    <mergeCell ref="E3:I3"/>
    <mergeCell ref="B6:D6"/>
    <mergeCell ref="E6:G6"/>
    <mergeCell ref="H6:J6"/>
    <mergeCell ref="E10:G10"/>
    <mergeCell ref="H10:J10"/>
    <mergeCell ref="B11:G11"/>
    <mergeCell ref="H11:J11"/>
    <mergeCell ref="B15:D15"/>
    <mergeCell ref="H15:I15"/>
    <mergeCell ref="K15:L15"/>
    <mergeCell ref="B16:D16"/>
    <mergeCell ref="H16:I16"/>
    <mergeCell ref="B17:D17"/>
    <mergeCell ref="H17:I17"/>
    <mergeCell ref="B20:C20"/>
    <mergeCell ref="F20:G20"/>
    <mergeCell ref="H20:J20"/>
    <mergeCell ref="B21:C21"/>
    <mergeCell ref="D21:D22"/>
    <mergeCell ref="E21:E22"/>
    <mergeCell ref="I21:J21"/>
    <mergeCell ref="B22:C22"/>
    <mergeCell ref="I22:J22"/>
    <mergeCell ref="D32:F32"/>
    <mergeCell ref="J32:K32"/>
    <mergeCell ref="L32:M32"/>
    <mergeCell ref="B23:G23"/>
    <mergeCell ref="B25:F25"/>
    <mergeCell ref="D31:F31"/>
    <mergeCell ref="J31:K31"/>
    <mergeCell ref="L31:M31"/>
    <mergeCell ref="D33:F33"/>
    <mergeCell ref="J33:K33"/>
    <mergeCell ref="L33:M33"/>
    <mergeCell ref="D34:F34"/>
    <mergeCell ref="J34:K34"/>
    <mergeCell ref="L34:M34"/>
    <mergeCell ref="D40:F40"/>
    <mergeCell ref="J40:K40"/>
    <mergeCell ref="L40:M40"/>
    <mergeCell ref="B35:C35"/>
    <mergeCell ref="D35:F35"/>
    <mergeCell ref="H35:I35"/>
    <mergeCell ref="J35:K35"/>
    <mergeCell ref="L35:M35"/>
    <mergeCell ref="J36:K36"/>
    <mergeCell ref="D41:F41"/>
    <mergeCell ref="J41:K41"/>
    <mergeCell ref="L41:M41"/>
    <mergeCell ref="D42:F42"/>
    <mergeCell ref="J42:K42"/>
    <mergeCell ref="L42:M42"/>
    <mergeCell ref="J45:K45"/>
    <mergeCell ref="D43:F43"/>
    <mergeCell ref="J43:K43"/>
    <mergeCell ref="L43:M43"/>
    <mergeCell ref="B44:C44"/>
    <mergeCell ref="D44:F44"/>
    <mergeCell ref="H44:I44"/>
    <mergeCell ref="J44:K44"/>
    <mergeCell ref="L44:M44"/>
  </mergeCells>
  <phoneticPr fontId="3"/>
  <pageMargins left="0.70866141732283472" right="0.70866141732283472" top="0.55118110236220474" bottom="0.55118110236220474"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５号　ロー②</vt:lpstr>
      <vt:lpstr>５号　ロー② (記入例)</vt:lpstr>
      <vt:lpstr>'５号　ロー②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2025-05-23T07:49:57Z</dcterms:modified>
</cp:coreProperties>
</file>